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535" tabRatio="686" firstSheet="1" activeTab="1"/>
  </bookViews>
  <sheets>
    <sheet name="DESPLEGABLE" sheetId="7" state="hidden" r:id="rId1"/>
    <sheet name="PLAN ANTICORRUPCION" sheetId="9" r:id="rId2"/>
    <sheet name="PLAN ANTICORRUPCION." sheetId="1" state="hidden" r:id="rId3"/>
    <sheet name="ESTRATEGIA RENDICION CUENTAS" sheetId="3" r:id="rId4"/>
    <sheet name="ESTRATEGIA DE RACIONALIZACION" sheetId="2" r:id="rId5"/>
    <sheet name="SOLICITUD DE MODIFICACIONES" sheetId="5" state="hidden" r:id="rId6"/>
    <sheet name="MAPA SEGUIMIENTO" sheetId="4" state="hidden" r:id="rId7"/>
    <sheet name="Hoja1" sheetId="6" state="hidden" r:id="rId8"/>
    <sheet name="Hoja2" sheetId="8" state="hidden" r:id="rId9"/>
  </sheets>
  <definedNames>
    <definedName name="_xlnm._FilterDatabase" localSheetId="4" hidden="1">'ESTRATEGIA DE RACIONALIZACION'!#REF!</definedName>
    <definedName name="_xlnm._FilterDatabase" localSheetId="3" hidden="1">'ESTRATEGIA RENDICION CUENTAS'!$A$12:$AS$39</definedName>
    <definedName name="_xlnm._FilterDatabase" localSheetId="1" hidden="1">'PLAN ANTICORRUPCION'!$A$12:$AW$69</definedName>
    <definedName name="_xlnm._FilterDatabase" localSheetId="2" hidden="1">'PLAN ANTICORRUPCION.'!$A$12:$AW$69</definedName>
    <definedName name="_xlnm.Print_Area" localSheetId="3">'ESTRATEGIA RENDICION CUENTAS'!$A$1:$Z$39</definedName>
    <definedName name="_xlnm.Print_Area" localSheetId="1">'PLAN ANTICORRUPCION'!$B$1:$AW$69</definedName>
    <definedName name="_xlnm.Print_Area" localSheetId="2">'PLAN ANTICORRUPCION.'!$B$1:$AW$69</definedName>
    <definedName name="_xlnm.Print_Titles" localSheetId="4">'ESTRATEGIA DE RACIONALIZACION'!$12:$14</definedName>
    <definedName name="_xlnm.Print_Titles" localSheetId="3">'ESTRATEGIA RENDICION CUENTAS'!$12:$14</definedName>
    <definedName name="_xlnm.Print_Titles" localSheetId="1">'PLAN ANTICORRUPCION'!$12:$13</definedName>
    <definedName name="_xlnm.Print_Titles" localSheetId="2">'PLAN ANTICORRUPCION.'!$12:$13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9" l="1"/>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Z35" i="9"/>
  <c r="G35" i="9"/>
  <c r="G34" i="9"/>
  <c r="G33" i="9"/>
  <c r="G32" i="9"/>
  <c r="V31" i="9"/>
  <c r="G31" i="9" s="1"/>
  <c r="G30" i="9"/>
  <c r="G29" i="9"/>
  <c r="G28" i="9"/>
  <c r="G27" i="9"/>
  <c r="G26" i="9"/>
  <c r="G25" i="9"/>
  <c r="G24" i="9"/>
  <c r="G23" i="9"/>
  <c r="G22" i="9"/>
  <c r="G21" i="9"/>
  <c r="G20" i="9"/>
  <c r="Z19" i="9"/>
  <c r="G19" i="9"/>
  <c r="Z18" i="9"/>
  <c r="N18" i="9"/>
  <c r="G18" i="9"/>
  <c r="Z17" i="9"/>
  <c r="N17" i="9"/>
  <c r="G17" i="9" s="1"/>
  <c r="N16" i="9"/>
  <c r="G16" i="9" s="1"/>
  <c r="G15" i="9"/>
  <c r="G14" i="9"/>
  <c r="BC81" i="1" l="1"/>
  <c r="BC79" i="1"/>
  <c r="BC77" i="1"/>
  <c r="BC75" i="1"/>
  <c r="AZ92" i="1"/>
  <c r="BA89" i="1" s="1"/>
  <c r="BD83" i="1"/>
  <c r="BD81" i="1"/>
  <c r="BD79" i="1"/>
  <c r="BD77" i="1"/>
  <c r="BA91" i="1" l="1"/>
  <c r="BA90" i="1"/>
  <c r="BA92" i="1" s="1"/>
  <c r="BD75" i="1" l="1"/>
  <c r="BD73" i="1"/>
  <c r="AZ83" i="1"/>
  <c r="BA83" i="1"/>
  <c r="BB83" i="1"/>
  <c r="AZ82" i="1"/>
  <c r="BA82" i="1"/>
  <c r="AZ80" i="1"/>
  <c r="BA80" i="1"/>
  <c r="AZ78" i="1"/>
  <c r="BA78" i="1"/>
  <c r="AZ76" i="1"/>
  <c r="BA76" i="1"/>
  <c r="AY82" i="1"/>
  <c r="AY80" i="1"/>
  <c r="AY78" i="1"/>
  <c r="AY76" i="1"/>
  <c r="BC80" i="1" l="1"/>
  <c r="BC82" i="1"/>
  <c r="BC78" i="1"/>
  <c r="BC76" i="1"/>
  <c r="AY73" i="1"/>
  <c r="AY83" i="1" l="1"/>
  <c r="BC73" i="1"/>
  <c r="BC83" i="1" s="1"/>
  <c r="Z35" i="1"/>
  <c r="AZ84" i="1" l="1"/>
  <c r="BB84" i="1"/>
  <c r="BA84" i="1"/>
  <c r="AY74" i="1"/>
  <c r="BC74" i="1" s="1"/>
  <c r="AY84" i="1"/>
  <c r="BA74" i="1"/>
  <c r="AZ74" i="1"/>
  <c r="AA19" i="3"/>
  <c r="AC19" i="3" s="1"/>
  <c r="BC84" i="1" l="1"/>
  <c r="AA25" i="3"/>
  <c r="AC25" i="3" s="1"/>
  <c r="AA17" i="3"/>
  <c r="AA18" i="3"/>
  <c r="AA20" i="3"/>
  <c r="AC20" i="3" s="1"/>
  <c r="AA21" i="3"/>
  <c r="AC21" i="3" s="1"/>
  <c r="AA22" i="3"/>
  <c r="AC22" i="3" s="1"/>
  <c r="AA23" i="3"/>
  <c r="AC23" i="3" s="1"/>
  <c r="AA24" i="3"/>
  <c r="AA26" i="3"/>
  <c r="AA27" i="3"/>
  <c r="AC27" i="3" s="1"/>
  <c r="AA28" i="3"/>
  <c r="AC28" i="3" s="1"/>
  <c r="AA29" i="3"/>
  <c r="AC29" i="3" s="1"/>
  <c r="AA30" i="3"/>
  <c r="AC30" i="3" s="1"/>
  <c r="AA31" i="3"/>
  <c r="AA32" i="3"/>
  <c r="AC32" i="3" s="1"/>
  <c r="AA33" i="3"/>
  <c r="AA34" i="3"/>
  <c r="AA35" i="3"/>
  <c r="AA36" i="3"/>
  <c r="AA37" i="3"/>
  <c r="AA38" i="3"/>
  <c r="AC38" i="3" s="1"/>
  <c r="AA39" i="3"/>
  <c r="AA16" i="3"/>
  <c r="AA15" i="3"/>
  <c r="Z19" i="1" l="1"/>
  <c r="Z18" i="1"/>
  <c r="Z17" i="1"/>
  <c r="V31" i="1" l="1"/>
  <c r="G33" i="1" l="1"/>
  <c r="G27" i="1"/>
  <c r="G32" i="1"/>
  <c r="G26" i="1"/>
  <c r="G35" i="1"/>
  <c r="N18" i="1" l="1"/>
  <c r="N17" i="1"/>
  <c r="N16" i="1"/>
  <c r="G39" i="3" l="1"/>
  <c r="G38" i="3"/>
  <c r="G37" i="3"/>
  <c r="G36" i="3"/>
  <c r="G32" i="3"/>
  <c r="G31" i="3"/>
  <c r="G30" i="3"/>
  <c r="G29" i="3"/>
  <c r="G28" i="3"/>
  <c r="G27" i="3"/>
  <c r="G26" i="3"/>
  <c r="G23" i="3"/>
  <c r="G25" i="3"/>
  <c r="G24" i="3"/>
  <c r="G22" i="3"/>
  <c r="G21" i="3"/>
  <c r="G20" i="3"/>
  <c r="G19" i="3"/>
  <c r="G18" i="3"/>
  <c r="G17" i="3"/>
  <c r="G16" i="3"/>
  <c r="G15" i="3"/>
  <c r="G67" i="1"/>
  <c r="G60" i="1" l="1"/>
  <c r="G59" i="1"/>
  <c r="G66" i="1"/>
  <c r="G65" i="1"/>
  <c r="G64" i="1"/>
  <c r="G62" i="1"/>
  <c r="G61" i="1"/>
  <c r="G58" i="1"/>
  <c r="G57" i="1"/>
  <c r="G56" i="1"/>
  <c r="G51" i="1"/>
  <c r="G31" i="1" l="1"/>
  <c r="G48" i="1"/>
  <c r="G47" i="1"/>
  <c r="G46" i="1"/>
  <c r="G43" i="1"/>
  <c r="G42" i="1"/>
  <c r="G41" i="1"/>
  <c r="G40" i="1"/>
  <c r="G39" i="1"/>
  <c r="G34" i="1"/>
  <c r="G30" i="1"/>
  <c r="G29" i="1"/>
  <c r="G28" i="1"/>
  <c r="G25" i="1"/>
  <c r="G16" i="1"/>
  <c r="G17" i="1"/>
  <c r="G18" i="1"/>
  <c r="G24" i="1"/>
  <c r="G22" i="1"/>
  <c r="G21" i="1"/>
  <c r="G20" i="1"/>
  <c r="G19" i="1"/>
  <c r="G14" i="1" l="1"/>
  <c r="G69" i="1" l="1"/>
  <c r="G68" i="1"/>
  <c r="G63" i="1"/>
  <c r="G54" i="1"/>
  <c r="G53" i="1"/>
  <c r="G52" i="1"/>
  <c r="G50" i="1"/>
  <c r="G55" i="1"/>
  <c r="G49" i="1"/>
  <c r="G45" i="1"/>
  <c r="G44" i="1"/>
  <c r="G38" i="1"/>
  <c r="G37" i="1"/>
  <c r="G36" i="1"/>
  <c r="G23" i="1"/>
  <c r="G15" i="1"/>
</calcChain>
</file>

<file path=xl/comments1.xml><?xml version="1.0" encoding="utf-8"?>
<comments xmlns="http://schemas.openxmlformats.org/spreadsheetml/2006/main">
  <authors>
    <author>Maria del Pilar Arguello Ortiz</author>
    <author>Lyda Constanza Batista Morales</author>
  </authors>
  <commentList>
    <comment ref="Z13" authorId="0">
      <text>
        <r>
          <rPr>
            <b/>
            <sz val="12"/>
            <color indexed="81"/>
            <rFont val="Tahoma"/>
            <family val="2"/>
          </rPr>
          <t>Maria del Pilar Arguello Ortiz:</t>
        </r>
        <r>
          <rPr>
            <sz val="12"/>
            <color indexed="81"/>
            <rFont val="Tahoma"/>
            <family val="2"/>
          </rPr>
          <t xml:space="preserve">
Por favor incluya en esta casilla el avance cuantitativo del primer cuatrimestre </t>
        </r>
      </text>
    </comment>
    <comment ref="AG13" authorId="0">
      <text>
        <r>
          <rPr>
            <b/>
            <sz val="12"/>
            <color indexed="81"/>
            <rFont val="Tahoma"/>
            <family val="2"/>
          </rPr>
          <t>Maria del Pilar Arguello Ortiz:</t>
        </r>
        <r>
          <rPr>
            <sz val="12"/>
            <color indexed="81"/>
            <rFont val="Tahoma"/>
            <family val="2"/>
          </rPr>
          <t xml:space="preserve">
Por favor incluya en esta casilla el avance cuantitativo del segundo cuatrimestre </t>
        </r>
      </text>
    </comment>
    <comment ref="AO13" authorId="0">
      <text>
        <r>
          <rPr>
            <b/>
            <sz val="12"/>
            <color indexed="81"/>
            <rFont val="Tahoma"/>
            <family val="2"/>
          </rPr>
          <t>Maria del Pilar Arguello Ortiz:</t>
        </r>
        <r>
          <rPr>
            <sz val="12"/>
            <color indexed="81"/>
            <rFont val="Tahoma"/>
            <family val="2"/>
          </rPr>
          <t xml:space="preserve">
Por favor incluya en esta casilla el avance cuantitativo del segundo cuatrimestre </t>
        </r>
      </text>
    </comment>
    <comment ref="F16" authorId="1">
      <text>
        <r>
          <rPr>
            <b/>
            <sz val="14"/>
            <color indexed="81"/>
            <rFont val="Tahoma"/>
            <family val="2"/>
          </rPr>
          <t>Lyda Constanza Batista Morales:</t>
        </r>
        <r>
          <rPr>
            <sz val="14"/>
            <color indexed="81"/>
            <rFont val="Tahoma"/>
            <family val="2"/>
          </rPr>
          <t xml:space="preserve">
Actualizar o revisar  los mapas de riesgos de corrupción en cada proceso.</t>
        </r>
      </text>
    </comment>
    <comment ref="F18" authorId="1">
      <text>
        <r>
          <rPr>
            <b/>
            <sz val="9"/>
            <color indexed="81"/>
            <rFont val="Tahoma"/>
            <family val="2"/>
          </rPr>
          <t>Lyda Constanza Batista Morales:</t>
        </r>
        <r>
          <rPr>
            <sz val="9"/>
            <color indexed="81"/>
            <rFont val="Tahoma"/>
            <family val="2"/>
          </rPr>
          <t xml:space="preserve">
Riesgos de corrupción evaluados en cada proceso.</t>
        </r>
      </text>
    </comment>
    <comment ref="E25" authorId="1">
      <text>
        <r>
          <rPr>
            <b/>
            <sz val="9"/>
            <color indexed="81"/>
            <rFont val="Tahoma"/>
            <family val="2"/>
          </rPr>
          <t>Lyda Constanza Batista Morales:</t>
        </r>
        <r>
          <rPr>
            <sz val="9"/>
            <color indexed="81"/>
            <rFont val="Tahoma"/>
            <family val="2"/>
          </rPr>
          <t xml:space="preserve">
</t>
        </r>
        <r>
          <rPr>
            <sz val="14"/>
            <color indexed="81"/>
            <rFont val="Tahoma"/>
            <family val="2"/>
          </rPr>
          <t>Propongo quitar esta actividad y dejarla dentro de la Estrategia de Racionalización</t>
        </r>
      </text>
    </comment>
    <comment ref="E29" authorId="1">
      <text>
        <r>
          <rPr>
            <b/>
            <sz val="9"/>
            <color indexed="81"/>
            <rFont val="Tahoma"/>
            <family val="2"/>
          </rPr>
          <t xml:space="preserve">Lyda Constanza Batista Morales:
</t>
        </r>
        <r>
          <rPr>
            <sz val="16"/>
            <color indexed="81"/>
            <rFont val="Tahoma"/>
            <family val="2"/>
          </rPr>
          <t>De acuerdo a la cartilla se debe tener en cuenta:
http://www.funcionpublica.gov.co/eva/es/pasosracionalizaciontramites</t>
        </r>
      </text>
    </comment>
    <comment ref="Y29" authorId="0">
      <text>
        <r>
          <rPr>
            <b/>
            <sz val="9"/>
            <color indexed="81"/>
            <rFont val="Tahoma"/>
            <family val="2"/>
          </rPr>
          <t>Maria del Pilar Arguello Ortiz:</t>
        </r>
        <r>
          <rPr>
            <sz val="9"/>
            <color indexed="81"/>
            <rFont val="Tahoma"/>
            <family val="2"/>
          </rPr>
          <t xml:space="preserve">
lo que iría en 2019</t>
        </r>
      </text>
    </comment>
    <comment ref="F32" authorId="1">
      <text>
        <r>
          <rPr>
            <b/>
            <sz val="9"/>
            <color indexed="81"/>
            <rFont val="Tahoma"/>
            <family val="2"/>
          </rPr>
          <t>Lyda Constanza Batista Morales:</t>
        </r>
        <r>
          <rPr>
            <sz val="9"/>
            <color indexed="81"/>
            <rFont val="Tahoma"/>
            <family val="2"/>
          </rPr>
          <t xml:space="preserve">
Sacarlo del informe de atención al usuario semestral</t>
        </r>
      </text>
    </comment>
    <comment ref="E39" authorId="1">
      <text>
        <r>
          <rPr>
            <b/>
            <sz val="9"/>
            <color indexed="81"/>
            <rFont val="Tahoma"/>
            <family val="2"/>
          </rPr>
          <t>Lyda Constanza Batista Morales:</t>
        </r>
        <r>
          <rPr>
            <sz val="9"/>
            <color indexed="81"/>
            <rFont val="Tahoma"/>
            <family val="2"/>
          </rPr>
          <t xml:space="preserve">
La cartilla indica:
Incorporar recursos en el presupuesto para el desarrollo de iniciativas que mejoren el servicio al
ciudadano.</t>
        </r>
      </text>
    </comment>
    <comment ref="E40" authorId="1">
      <text>
        <r>
          <rPr>
            <b/>
            <sz val="9"/>
            <color indexed="81"/>
            <rFont val="Tahoma"/>
            <family val="2"/>
          </rPr>
          <t>Lyda Constanza Batista Morales:</t>
        </r>
        <r>
          <rPr>
            <sz val="9"/>
            <color indexed="81"/>
            <rFont val="Tahoma"/>
            <family val="2"/>
          </rPr>
          <t xml:space="preserve">
Esta va aquí porque la cartilla pide:
Establecer mecanismos de comunicación directa entre las áreas de servicio al ciudadano y la Alta Dirección, para facilitar la toma de decisiones y el desarrollo de iniciativas de mejora.
Establecer indicadores que permitan medir el desempeño de los canales de atención y consolidar estadísticas sobre tiempos de espera, tiempos de atención y cantidad de ciudadanos atendidos</t>
        </r>
      </text>
    </comment>
    <comment ref="E42" authorId="1">
      <text>
        <r>
          <rPr>
            <b/>
            <sz val="9"/>
            <color indexed="81"/>
            <rFont val="Tahoma"/>
            <family val="2"/>
          </rPr>
          <t>Lyda Constanza Batista Morales:</t>
        </r>
        <r>
          <rPr>
            <sz val="9"/>
            <color indexed="81"/>
            <rFont val="Tahoma"/>
            <family val="2"/>
          </rPr>
          <t xml:space="preserve">
Se pone esta actividad porque la cartilla señala:
Realizar ajustes razonables a los espacios físicos de atención y servicio al ciudadano para garantizar su accesibilidad de acuerdo con la NTC 6047. Aplicar un Autodiagnóstico de espacios físicos para
identificar los ajustes requeridos</t>
        </r>
      </text>
    </comment>
    <comment ref="E43" authorId="1">
      <text>
        <r>
          <rPr>
            <b/>
            <sz val="9"/>
            <color indexed="81"/>
            <rFont val="Tahoma"/>
            <family val="2"/>
          </rPr>
          <t>Lyda Constanza Batista Morales:</t>
        </r>
        <r>
          <rPr>
            <sz val="9"/>
            <color indexed="81"/>
            <rFont val="Tahoma"/>
            <family val="2"/>
          </rPr>
          <t xml:space="preserve">
Se pone esta actividad porque la cartilla señala:
Implementar convenios con el Centro de Relevo y cualificar a los servidores en su uso, para garantizar la accesibilidad de las personas sordas a los servicios de la entidad.</t>
        </r>
      </text>
    </comment>
    <comment ref="E44" authorId="1">
      <text>
        <r>
          <rPr>
            <b/>
            <sz val="12"/>
            <color indexed="81"/>
            <rFont val="Tahoma"/>
            <family val="2"/>
          </rPr>
          <t>Lyda Constanza Batista Morales:</t>
        </r>
        <r>
          <rPr>
            <sz val="12"/>
            <color indexed="81"/>
            <rFont val="Tahoma"/>
            <family val="2"/>
          </rPr>
          <t xml:space="preserve">
Se pone esta actividad porque la cartilla señala:
Implementar sistemas de información que faciliten la gestión y trazabilidad de los requerimientos de los ciudadanos.</t>
        </r>
      </text>
    </comment>
    <comment ref="E45" authorId="1">
      <text>
        <r>
          <rPr>
            <b/>
            <sz val="9"/>
            <color indexed="81"/>
            <rFont val="Tahoma"/>
            <family val="2"/>
          </rPr>
          <t>Lyda Constanza Batista Morales:</t>
        </r>
        <r>
          <rPr>
            <sz val="9"/>
            <color indexed="81"/>
            <rFont val="Tahoma"/>
            <family val="2"/>
          </rPr>
          <t xml:space="preserve">
Se pone esta actividad porque la cartilla señala:
Implementar nuevos canales de atención de acuerdo con las características y necesidades de los ciudadanos para garantizar cobertura.</t>
        </r>
      </text>
    </comment>
    <comment ref="L45" authorId="1">
      <text>
        <r>
          <rPr>
            <b/>
            <sz val="9"/>
            <color indexed="81"/>
            <rFont val="Tahoma"/>
            <family val="2"/>
          </rPr>
          <t>Lyda Constanza Batista Morales:</t>
        </r>
        <r>
          <rPr>
            <sz val="9"/>
            <color indexed="81"/>
            <rFont val="Tahoma"/>
            <family val="2"/>
          </rPr>
          <t xml:space="preserve">
Antes estaba Edgar Mandón</t>
        </r>
      </text>
    </comment>
    <comment ref="E47" authorId="1">
      <text>
        <r>
          <rPr>
            <b/>
            <sz val="9"/>
            <color indexed="81"/>
            <rFont val="Tahoma"/>
            <family val="2"/>
          </rPr>
          <t>Lyda Constanza Batista Morales:</t>
        </r>
        <r>
          <rPr>
            <sz val="9"/>
            <color indexed="81"/>
            <rFont val="Tahoma"/>
            <family val="2"/>
          </rPr>
          <t xml:space="preserve">
Se pone esta actividad, porque en la cartilla señala:
Implementar protocolos de servicio al ciudadano en todos los canales para garantizar la calidad y cordialidad en la atención al ciudadano.</t>
        </r>
      </text>
    </comment>
    <comment ref="E48" authorId="1">
      <text>
        <r>
          <rPr>
            <b/>
            <sz val="9"/>
            <color indexed="81"/>
            <rFont val="Tahoma"/>
            <family val="2"/>
          </rPr>
          <t>Lyda Constanza Batista Morales:</t>
        </r>
        <r>
          <rPr>
            <sz val="9"/>
            <color indexed="81"/>
            <rFont val="Tahoma"/>
            <family val="2"/>
          </rPr>
          <t xml:space="preserve">
Se pone porque la cartilla señala:
Fortalecer las competencias de los servidores públicos que atienden directamente a los ciudadanos a
través de procesos de cualificación</t>
        </r>
      </text>
    </comment>
    <comment ref="H48" authorId="1">
      <text>
        <r>
          <rPr>
            <b/>
            <sz val="14"/>
            <color indexed="81"/>
            <rFont val="Tahoma"/>
            <family val="2"/>
          </rPr>
          <t>Lyda Constanza Batista Morales:</t>
        </r>
        <r>
          <rPr>
            <sz val="14"/>
            <color indexed="81"/>
            <rFont val="Tahoma"/>
            <family val="2"/>
          </rPr>
          <t xml:space="preserve">
Antes estaba:
(# de personas que asisten a las capacitaciones o eventos brindados por DAFP o DNP /# de personas que requieren capacitación de la DNBC)*100</t>
        </r>
      </text>
    </comment>
    <comment ref="E49" authorId="1">
      <text>
        <r>
          <rPr>
            <b/>
            <sz val="9"/>
            <color indexed="81"/>
            <rFont val="Tahoma"/>
            <family val="2"/>
          </rPr>
          <t>Lyda Constanza Batista Morales:</t>
        </r>
        <r>
          <rPr>
            <sz val="9"/>
            <color indexed="81"/>
            <rFont val="Tahoma"/>
            <family val="2"/>
          </rPr>
          <t xml:space="preserve">
Se pone porque la cartilla señala:
Promover espacios de sensibilización para fortalecer la cultura de servicio al interior de las entidades
</t>
        </r>
        <r>
          <rPr>
            <b/>
            <sz val="9"/>
            <color indexed="81"/>
            <rFont val="Tahoma"/>
            <family val="2"/>
          </rPr>
          <t>Incluir en el Plan Institucional de Capacitación</t>
        </r>
        <r>
          <rPr>
            <sz val="9"/>
            <color indexed="81"/>
            <rFont val="Tahoma"/>
            <family val="2"/>
          </rPr>
          <t xml:space="preserve">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r>
      </text>
    </comment>
    <comment ref="E50" authorId="1">
      <text>
        <r>
          <rPr>
            <b/>
            <sz val="9"/>
            <color indexed="81"/>
            <rFont val="Tahoma"/>
            <family val="2"/>
          </rPr>
          <t xml:space="preserve">Lyda Constanza Batista Morales:
</t>
        </r>
        <r>
          <rPr>
            <sz val="9"/>
            <color indexed="81"/>
            <rFont val="Tahoma"/>
            <family val="2"/>
          </rPr>
          <t>Se pone porque la cartilla señala:
Establecer un sistema de incentivos monetarios y no monetarios, para destacar el desempeño de los
servidores en relación al servicio prestado al ciudadano.</t>
        </r>
      </text>
    </comment>
    <comment ref="E53" authorId="0">
      <text>
        <r>
          <rPr>
            <b/>
            <sz val="9"/>
            <color indexed="81"/>
            <rFont val="Tahoma"/>
            <family val="2"/>
          </rPr>
          <t>Maria del Pilar Arguello Ortiz:</t>
        </r>
        <r>
          <rPr>
            <sz val="9"/>
            <color indexed="81"/>
            <rFont val="Tahoma"/>
            <family val="2"/>
          </rPr>
          <t xml:space="preserve">
Que pasaría con la cartelera que ya se imprimió?</t>
        </r>
      </text>
    </comment>
    <comment ref="E55" authorId="1">
      <text>
        <r>
          <rPr>
            <b/>
            <sz val="9"/>
            <color indexed="81"/>
            <rFont val="Tahoma"/>
            <family val="2"/>
          </rPr>
          <t>Lyda Constanza Batista Morales:</t>
        </r>
        <r>
          <rPr>
            <sz val="9"/>
            <color indexed="81"/>
            <rFont val="Tahoma"/>
            <family val="2"/>
          </rPr>
          <t xml:space="preserve">
Se pone esta actividad, porque en la cartilla señala:
Implementar mecanismos para revisar la consistencia de la información que se entrega al ciudadano a través de los diferentes canales de atención.
Establecer indicadores que permitan medir el desempeño de los canales de atención y consolidar
estadísticas sobre tiempos de espera, tiempos de atención y cantidad de ciudadanos atendidos
Evaluar el desempeño de los servidores públicos en relación con su comportamiento y actitud en la
interacción con los ciudadanos.</t>
        </r>
      </text>
    </comment>
  </commentList>
</comments>
</file>

<file path=xl/comments2.xml><?xml version="1.0" encoding="utf-8"?>
<comments xmlns="http://schemas.openxmlformats.org/spreadsheetml/2006/main">
  <authors>
    <author>Maria del Pilar Arguello Ortiz</author>
    <author>Lyda Constanza Batista Morales</author>
  </authors>
  <commentList>
    <comment ref="Z13" authorId="0">
      <text>
        <r>
          <rPr>
            <b/>
            <sz val="12"/>
            <color indexed="81"/>
            <rFont val="Tahoma"/>
            <family val="2"/>
          </rPr>
          <t>Maria del Pilar Arguello Ortiz:</t>
        </r>
        <r>
          <rPr>
            <sz val="12"/>
            <color indexed="81"/>
            <rFont val="Tahoma"/>
            <family val="2"/>
          </rPr>
          <t xml:space="preserve">
Por favor incluya en esta casilla el avance cuantitativo del primer cuatrimestre </t>
        </r>
      </text>
    </comment>
    <comment ref="AG13" authorId="0">
      <text>
        <r>
          <rPr>
            <b/>
            <sz val="12"/>
            <color indexed="81"/>
            <rFont val="Tahoma"/>
            <family val="2"/>
          </rPr>
          <t>Maria del Pilar Arguello Ortiz:</t>
        </r>
        <r>
          <rPr>
            <sz val="12"/>
            <color indexed="81"/>
            <rFont val="Tahoma"/>
            <family val="2"/>
          </rPr>
          <t xml:space="preserve">
Por favor incluya en esta casilla el avance cuantitativo del segundo cuatrimestre </t>
        </r>
      </text>
    </comment>
    <comment ref="AO13" authorId="0">
      <text>
        <r>
          <rPr>
            <b/>
            <sz val="12"/>
            <color indexed="81"/>
            <rFont val="Tahoma"/>
            <family val="2"/>
          </rPr>
          <t>Maria del Pilar Arguello Ortiz:</t>
        </r>
        <r>
          <rPr>
            <sz val="12"/>
            <color indexed="81"/>
            <rFont val="Tahoma"/>
            <family val="2"/>
          </rPr>
          <t xml:space="preserve">
Por favor incluya en esta casilla el avance cuantitativo del segundo cuatrimestre </t>
        </r>
      </text>
    </comment>
    <comment ref="F16" authorId="1">
      <text>
        <r>
          <rPr>
            <b/>
            <sz val="14"/>
            <color indexed="81"/>
            <rFont val="Tahoma"/>
            <family val="2"/>
          </rPr>
          <t>Lyda Constanza Batista Morales:</t>
        </r>
        <r>
          <rPr>
            <sz val="14"/>
            <color indexed="81"/>
            <rFont val="Tahoma"/>
            <family val="2"/>
          </rPr>
          <t xml:space="preserve">
Actualizar o revisar  los mapas de riesgos de corrupción en cada proceso.</t>
        </r>
      </text>
    </comment>
    <comment ref="F18" authorId="1">
      <text>
        <r>
          <rPr>
            <b/>
            <sz val="9"/>
            <color indexed="81"/>
            <rFont val="Tahoma"/>
            <family val="2"/>
          </rPr>
          <t>Lyda Constanza Batista Morales:</t>
        </r>
        <r>
          <rPr>
            <sz val="9"/>
            <color indexed="81"/>
            <rFont val="Tahoma"/>
            <family val="2"/>
          </rPr>
          <t xml:space="preserve">
Riesgos de corrupción evaluados en cada proceso.</t>
        </r>
      </text>
    </comment>
    <comment ref="E25" authorId="1">
      <text>
        <r>
          <rPr>
            <b/>
            <sz val="9"/>
            <color indexed="81"/>
            <rFont val="Tahoma"/>
            <family val="2"/>
          </rPr>
          <t>Lyda Constanza Batista Morales:</t>
        </r>
        <r>
          <rPr>
            <sz val="9"/>
            <color indexed="81"/>
            <rFont val="Tahoma"/>
            <family val="2"/>
          </rPr>
          <t xml:space="preserve">
</t>
        </r>
        <r>
          <rPr>
            <sz val="14"/>
            <color indexed="81"/>
            <rFont val="Tahoma"/>
            <family val="2"/>
          </rPr>
          <t>Propongo quitar esta actividad y dejarla dentro de la Estrategia de Racionalización</t>
        </r>
      </text>
    </comment>
    <comment ref="E29" authorId="1">
      <text>
        <r>
          <rPr>
            <b/>
            <sz val="9"/>
            <color indexed="81"/>
            <rFont val="Tahoma"/>
            <family val="2"/>
          </rPr>
          <t xml:space="preserve">Lyda Constanza Batista Morales:
</t>
        </r>
        <r>
          <rPr>
            <sz val="16"/>
            <color indexed="81"/>
            <rFont val="Tahoma"/>
            <family val="2"/>
          </rPr>
          <t>De acuerdo a la cartilla se debe tener en cuenta:
http://www.funcionpublica.gov.co/eva/es/pasosracionalizaciontramites</t>
        </r>
      </text>
    </comment>
    <comment ref="Y29" authorId="0">
      <text>
        <r>
          <rPr>
            <b/>
            <sz val="9"/>
            <color indexed="81"/>
            <rFont val="Tahoma"/>
            <family val="2"/>
          </rPr>
          <t>Maria del Pilar Arguello Ortiz:</t>
        </r>
        <r>
          <rPr>
            <sz val="9"/>
            <color indexed="81"/>
            <rFont val="Tahoma"/>
            <family val="2"/>
          </rPr>
          <t xml:space="preserve">
lo que iría en 2019</t>
        </r>
      </text>
    </comment>
    <comment ref="F32" authorId="1">
      <text>
        <r>
          <rPr>
            <b/>
            <sz val="9"/>
            <color indexed="81"/>
            <rFont val="Tahoma"/>
            <family val="2"/>
          </rPr>
          <t>Lyda Constanza Batista Morales:</t>
        </r>
        <r>
          <rPr>
            <sz val="9"/>
            <color indexed="81"/>
            <rFont val="Tahoma"/>
            <family val="2"/>
          </rPr>
          <t xml:space="preserve">
Sacarlo del informe de atención al usuario semestral</t>
        </r>
      </text>
    </comment>
    <comment ref="E39" authorId="1">
      <text>
        <r>
          <rPr>
            <b/>
            <sz val="9"/>
            <color indexed="81"/>
            <rFont val="Tahoma"/>
            <family val="2"/>
          </rPr>
          <t>Lyda Constanza Batista Morales:</t>
        </r>
        <r>
          <rPr>
            <sz val="9"/>
            <color indexed="81"/>
            <rFont val="Tahoma"/>
            <family val="2"/>
          </rPr>
          <t xml:space="preserve">
La cartilla indica:
Incorporar recursos en el presupuesto para el desarrollo de iniciativas que mejoren el servicio al
ciudadano.</t>
        </r>
      </text>
    </comment>
    <comment ref="E40" authorId="1">
      <text>
        <r>
          <rPr>
            <b/>
            <sz val="9"/>
            <color indexed="81"/>
            <rFont val="Tahoma"/>
            <family val="2"/>
          </rPr>
          <t>Lyda Constanza Batista Morales:</t>
        </r>
        <r>
          <rPr>
            <sz val="9"/>
            <color indexed="81"/>
            <rFont val="Tahoma"/>
            <family val="2"/>
          </rPr>
          <t xml:space="preserve">
Esta va aquí porque la cartilla pide:
Establecer mecanismos de comunicación directa entre las áreas de servicio al ciudadano y la Alta Dirección, para facilitar la toma de decisiones y el desarrollo de iniciativas de mejora.
Establecer indicadores que permitan medir el desempeño de los canales de atención y consolidar estadísticas sobre tiempos de espera, tiempos de atención y cantidad de ciudadanos atendidos</t>
        </r>
      </text>
    </comment>
    <comment ref="E42" authorId="1">
      <text>
        <r>
          <rPr>
            <b/>
            <sz val="9"/>
            <color indexed="81"/>
            <rFont val="Tahoma"/>
            <family val="2"/>
          </rPr>
          <t>Lyda Constanza Batista Morales:</t>
        </r>
        <r>
          <rPr>
            <sz val="9"/>
            <color indexed="81"/>
            <rFont val="Tahoma"/>
            <family val="2"/>
          </rPr>
          <t xml:space="preserve">
Se pone esta actividad porque la cartilla señala:
Realizar ajustes razonables a los espacios físicos de atención y servicio al ciudadano para garantizar su accesibilidad de acuerdo con la NTC 6047. Aplicar un Autodiagnóstico de espacios físicos para
identificar los ajustes requeridos</t>
        </r>
      </text>
    </comment>
    <comment ref="E43" authorId="1">
      <text>
        <r>
          <rPr>
            <b/>
            <sz val="9"/>
            <color indexed="81"/>
            <rFont val="Tahoma"/>
            <family val="2"/>
          </rPr>
          <t>Lyda Constanza Batista Morales:</t>
        </r>
        <r>
          <rPr>
            <sz val="9"/>
            <color indexed="81"/>
            <rFont val="Tahoma"/>
            <family val="2"/>
          </rPr>
          <t xml:space="preserve">
Se pone esta actividad porque la cartilla señala:
Implementar convenios con el Centro de Relevo y cualificar a los servidores en su uso, para garantizar la accesibilidad de las personas sordas a los servicios de la entidad.</t>
        </r>
      </text>
    </comment>
    <comment ref="E44" authorId="1">
      <text>
        <r>
          <rPr>
            <b/>
            <sz val="12"/>
            <color indexed="81"/>
            <rFont val="Tahoma"/>
            <family val="2"/>
          </rPr>
          <t>Lyda Constanza Batista Morales:</t>
        </r>
        <r>
          <rPr>
            <sz val="12"/>
            <color indexed="81"/>
            <rFont val="Tahoma"/>
            <family val="2"/>
          </rPr>
          <t xml:space="preserve">
Se pone esta actividad porque la cartilla señala:
Implementar sistemas de información que faciliten la gestión y trazabilidad de los requerimientos de los ciudadanos.</t>
        </r>
      </text>
    </comment>
    <comment ref="E45" authorId="1">
      <text>
        <r>
          <rPr>
            <b/>
            <sz val="9"/>
            <color indexed="81"/>
            <rFont val="Tahoma"/>
            <family val="2"/>
          </rPr>
          <t>Lyda Constanza Batista Morales:</t>
        </r>
        <r>
          <rPr>
            <sz val="9"/>
            <color indexed="81"/>
            <rFont val="Tahoma"/>
            <family val="2"/>
          </rPr>
          <t xml:space="preserve">
Se pone esta actividad porque la cartilla señala:
Implementar nuevos canales de atención de acuerdo con las características y necesidades de los ciudadanos para garantizar cobertura.</t>
        </r>
      </text>
    </comment>
    <comment ref="L45" authorId="1">
      <text>
        <r>
          <rPr>
            <b/>
            <sz val="9"/>
            <color indexed="81"/>
            <rFont val="Tahoma"/>
            <family val="2"/>
          </rPr>
          <t>Lyda Constanza Batista Morales:</t>
        </r>
        <r>
          <rPr>
            <sz val="9"/>
            <color indexed="81"/>
            <rFont val="Tahoma"/>
            <family val="2"/>
          </rPr>
          <t xml:space="preserve">
Antes estaba Edgar Mandón</t>
        </r>
      </text>
    </comment>
    <comment ref="E47" authorId="1">
      <text>
        <r>
          <rPr>
            <b/>
            <sz val="9"/>
            <color indexed="81"/>
            <rFont val="Tahoma"/>
            <family val="2"/>
          </rPr>
          <t>Lyda Constanza Batista Morales:</t>
        </r>
        <r>
          <rPr>
            <sz val="9"/>
            <color indexed="81"/>
            <rFont val="Tahoma"/>
            <family val="2"/>
          </rPr>
          <t xml:space="preserve">
Se pone esta actividad, porque en la cartilla señala:
Implementar protocolos de servicio al ciudadano en todos los canales para garantizar la calidad y cordialidad en la atención al ciudadano.</t>
        </r>
      </text>
    </comment>
    <comment ref="E48" authorId="1">
      <text>
        <r>
          <rPr>
            <b/>
            <sz val="9"/>
            <color indexed="81"/>
            <rFont val="Tahoma"/>
            <family val="2"/>
          </rPr>
          <t>Lyda Constanza Batista Morales:</t>
        </r>
        <r>
          <rPr>
            <sz val="9"/>
            <color indexed="81"/>
            <rFont val="Tahoma"/>
            <family val="2"/>
          </rPr>
          <t xml:space="preserve">
Se pone porque la cartilla señala:
Fortalecer las competencias de los servidores públicos que atienden directamente a los ciudadanos a
través de procesos de cualificación</t>
        </r>
      </text>
    </comment>
    <comment ref="H48" authorId="1">
      <text>
        <r>
          <rPr>
            <b/>
            <sz val="14"/>
            <color indexed="81"/>
            <rFont val="Tahoma"/>
            <family val="2"/>
          </rPr>
          <t>Lyda Constanza Batista Morales:</t>
        </r>
        <r>
          <rPr>
            <sz val="14"/>
            <color indexed="81"/>
            <rFont val="Tahoma"/>
            <family val="2"/>
          </rPr>
          <t xml:space="preserve">
Antes estaba:
(# de personas que asisten a las capacitaciones o eventos brindados por DAFP o DNP /# de personas que requieren capacitación de la DNBC)*100</t>
        </r>
      </text>
    </comment>
    <comment ref="E49" authorId="1">
      <text>
        <r>
          <rPr>
            <b/>
            <sz val="9"/>
            <color indexed="81"/>
            <rFont val="Tahoma"/>
            <family val="2"/>
          </rPr>
          <t>Lyda Constanza Batista Morales:</t>
        </r>
        <r>
          <rPr>
            <sz val="9"/>
            <color indexed="81"/>
            <rFont val="Tahoma"/>
            <family val="2"/>
          </rPr>
          <t xml:space="preserve">
Se pone porque la cartilla señala:
Promover espacios de sensibilización para fortalecer la cultura de servicio al interior de las entidades
</t>
        </r>
        <r>
          <rPr>
            <b/>
            <sz val="9"/>
            <color indexed="81"/>
            <rFont val="Tahoma"/>
            <family val="2"/>
          </rPr>
          <t>Incluir en el Plan Institucional de Capacitación</t>
        </r>
        <r>
          <rPr>
            <sz val="9"/>
            <color indexed="81"/>
            <rFont val="Tahoma"/>
            <family val="2"/>
          </rPr>
          <t xml:space="preserve">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r>
      </text>
    </comment>
    <comment ref="E50" authorId="1">
      <text>
        <r>
          <rPr>
            <b/>
            <sz val="9"/>
            <color indexed="81"/>
            <rFont val="Tahoma"/>
            <family val="2"/>
          </rPr>
          <t xml:space="preserve">Lyda Constanza Batista Morales:
</t>
        </r>
        <r>
          <rPr>
            <sz val="9"/>
            <color indexed="81"/>
            <rFont val="Tahoma"/>
            <family val="2"/>
          </rPr>
          <t>Se pone porque la cartilla señala:
Establecer un sistema de incentivos monetarios y no monetarios, para destacar el desempeño de los
servidores en relación al servicio prestado al ciudadano.</t>
        </r>
      </text>
    </comment>
    <comment ref="E53" authorId="0">
      <text>
        <r>
          <rPr>
            <b/>
            <sz val="9"/>
            <color indexed="81"/>
            <rFont val="Tahoma"/>
            <family val="2"/>
          </rPr>
          <t>Maria del Pilar Arguello Ortiz:</t>
        </r>
        <r>
          <rPr>
            <sz val="9"/>
            <color indexed="81"/>
            <rFont val="Tahoma"/>
            <family val="2"/>
          </rPr>
          <t xml:space="preserve">
Que pasaría con la cartelera que ya se imprimió?</t>
        </r>
      </text>
    </comment>
    <comment ref="E55" authorId="1">
      <text>
        <r>
          <rPr>
            <b/>
            <sz val="9"/>
            <color indexed="81"/>
            <rFont val="Tahoma"/>
            <family val="2"/>
          </rPr>
          <t>Lyda Constanza Batista Morales:</t>
        </r>
        <r>
          <rPr>
            <sz val="9"/>
            <color indexed="81"/>
            <rFont val="Tahoma"/>
            <family val="2"/>
          </rPr>
          <t xml:space="preserve">
Se pone esta actividad, porque en la cartilla señala:
Implementar mecanismos para revisar la consistencia de la información que se entrega al ciudadano a través de los diferentes canales de atención.
Establecer indicadores que permitan medir el desempeño de los canales de atención y consolidar
estadísticas sobre tiempos de espera, tiempos de atención y cantidad de ciudadanos atendidos
Evaluar el desempeño de los servidores públicos en relación con su comportamiento y actitud en la
interacción con los ciudadanos.</t>
        </r>
      </text>
    </comment>
  </commentList>
</comments>
</file>

<file path=xl/comments3.xml><?xml version="1.0" encoding="utf-8"?>
<comments xmlns="http://schemas.openxmlformats.org/spreadsheetml/2006/main">
  <authors>
    <author>Lyda Constanza Batista Morales</author>
  </authors>
  <commentList>
    <comment ref="C15" authorId="0">
      <text>
        <r>
          <rPr>
            <b/>
            <sz val="9"/>
            <color indexed="81"/>
            <rFont val="Tahoma"/>
            <family val="2"/>
          </rPr>
          <t>Lyda Constanza Batista Morales:</t>
        </r>
        <r>
          <rPr>
            <sz val="9"/>
            <color indexed="81"/>
            <rFont val="Tahoma"/>
            <family val="2"/>
          </rPr>
          <t xml:space="preserve">
El diagnóstico se debe referir a tres grandes componentes:
i. Balance de debilidades y fortalezas de los mecanismos utilizados por cada elemento de la rendición de cuentas: información, diálogo e incentivos
ii. Descripción crítica cualitativa de dichos mecanismos frente a los resultados esperados, y
iii. Dar cuenta de los actores, donde se deben describir
tanto los actores en su origen como en la relación que ellos sostienen con la entidad. 
Para la elaboración del diagnóstico, se deben tener en cuenta las preguntas del FURAG, que se constituirán en la línea base del indicador y subindicadores del proceso de rendición de cuentas de la entidad. </t>
        </r>
      </text>
    </comment>
    <comment ref="E15" authorId="0">
      <text>
        <r>
          <rPr>
            <b/>
            <sz val="14"/>
            <color indexed="81"/>
            <rFont val="Tahoma"/>
            <family val="2"/>
          </rPr>
          <t>Lyda Constanza Batista Morales:</t>
        </r>
        <r>
          <rPr>
            <sz val="14"/>
            <color indexed="81"/>
            <rFont val="Tahoma"/>
            <family val="2"/>
          </rPr>
          <t xml:space="preserve">
Identificar y documentar las debilidades y fortalezas de la entidad para promover la participación  en la implementación de los ejercicios de rendición de cuentas.
Identificar las condiciones de entorno social, económico, político, ambiental y cultural para afectan el desarrollo de la rendición de cuentas</t>
        </r>
      </text>
    </comment>
    <comment ref="E16" authorId="0">
      <text>
        <r>
          <rPr>
            <b/>
            <sz val="14"/>
            <color indexed="81"/>
            <rFont val="Tahoma"/>
            <family val="2"/>
          </rPr>
          <t>Lyda Constanza Batista Morales:</t>
        </r>
        <r>
          <rPr>
            <sz val="14"/>
            <color indexed="81"/>
            <rFont val="Tahoma"/>
            <family val="2"/>
          </rPr>
          <t xml:space="preserve">
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r>
      </text>
    </comment>
    <comment ref="C17" authorId="0">
      <text>
        <r>
          <rPr>
            <b/>
            <sz val="12"/>
            <color indexed="81"/>
            <rFont val="Tahoma"/>
            <family val="2"/>
          </rPr>
          <t>Lyda Constanza Batista Morales:</t>
        </r>
        <r>
          <rPr>
            <sz val="12"/>
            <color indexed="81"/>
            <rFont val="Tahoma"/>
            <family val="2"/>
          </rPr>
          <t xml:space="preserve">
El diseño de la estrategia se basa en las siguientes acciones: 
I). Establecimiento del objetivo, metas y seguimiento
II). Selección de acciones para divulgar la información en lenguaje claro
III). Selección de acciones para promover y realizar el diálogo
IV). Selección de acciones para generar incentivos
Definir el </t>
        </r>
        <r>
          <rPr>
            <b/>
            <sz val="12"/>
            <color indexed="81"/>
            <rFont val="Tahoma"/>
            <family val="2"/>
          </rPr>
          <t>presupuesto</t>
        </r>
        <r>
          <rPr>
            <sz val="12"/>
            <color indexed="81"/>
            <rFont val="Tahoma"/>
            <family val="2"/>
          </rPr>
          <t xml:space="preserve"> asociado a las actividades que se implementarán en la entidad para llevar a cabo los ejercicios de rendición de cuentas.
Elaborar </t>
        </r>
        <r>
          <rPr>
            <b/>
            <sz val="12"/>
            <color indexed="81"/>
            <rFont val="Tahoma"/>
            <family val="2"/>
          </rPr>
          <t>con la colaboración</t>
        </r>
        <r>
          <rPr>
            <sz val="12"/>
            <color indexed="81"/>
            <rFont val="Tahoma"/>
            <family val="2"/>
          </rPr>
          <t xml:space="preserve"> de los grupos de interés la estrategia de rendición de cuentas.</t>
        </r>
      </text>
    </comment>
    <comment ref="C18" authorId="0">
      <text>
        <r>
          <rPr>
            <b/>
            <sz val="12"/>
            <color indexed="81"/>
            <rFont val="Tahoma"/>
            <family val="2"/>
          </rPr>
          <t>Lyda Constanza Batista Morales:</t>
        </r>
        <r>
          <rPr>
            <sz val="12"/>
            <color indexed="81"/>
            <rFont val="Tahoma"/>
            <family val="2"/>
          </rPr>
          <t xml:space="preserve">
El diseño de la estrategia se basa en las siguientes acciones: 
I). Establecimiento del objetivo, metas y seguimiento
II). Selección de acciones para divulgar la información en lenguaje claro
III). Selección de acciones para promover y realizar el diálogo
IV). Selección de acciones para generar incentivos
Definir el </t>
        </r>
        <r>
          <rPr>
            <b/>
            <sz val="12"/>
            <color indexed="81"/>
            <rFont val="Tahoma"/>
            <family val="2"/>
          </rPr>
          <t>presupuesto</t>
        </r>
        <r>
          <rPr>
            <sz val="12"/>
            <color indexed="81"/>
            <rFont val="Tahoma"/>
            <family val="2"/>
          </rPr>
          <t xml:space="preserve"> asociado a las actividades que se implementarán en la entidad para llevar a cabo los ejercicios de rendición de cuentas.
Elaborar </t>
        </r>
        <r>
          <rPr>
            <b/>
            <sz val="12"/>
            <color indexed="81"/>
            <rFont val="Tahoma"/>
            <family val="2"/>
          </rPr>
          <t>con la colaboración</t>
        </r>
        <r>
          <rPr>
            <sz val="12"/>
            <color indexed="81"/>
            <rFont val="Tahoma"/>
            <family val="2"/>
          </rPr>
          <t xml:space="preserve"> de los grupos de interés la estrategia de rendición de cuentas.</t>
        </r>
      </text>
    </comment>
    <comment ref="B26" authorId="0">
      <text>
        <r>
          <rPr>
            <b/>
            <sz val="14"/>
            <color indexed="81"/>
            <rFont val="Tahoma"/>
            <family val="2"/>
          </rPr>
          <t>Lyda Constanza Batista Morales:</t>
        </r>
        <r>
          <rPr>
            <sz val="14"/>
            <color indexed="81"/>
            <rFont val="Tahoma"/>
            <family val="2"/>
          </rPr>
          <t xml:space="preserve">
revistas, periódicos, radio, internet y televisión (comunitarios, locales,
regionales o nacionales)</t>
        </r>
      </text>
    </comment>
    <comment ref="B28" authorId="0">
      <text>
        <r>
          <rPr>
            <b/>
            <sz val="14"/>
            <color indexed="81"/>
            <rFont val="Tahoma"/>
            <family val="2"/>
          </rPr>
          <t>Lyda Constanza Batista Morales:</t>
        </r>
        <r>
          <rPr>
            <sz val="14"/>
            <color indexed="81"/>
            <rFont val="Tahoma"/>
            <family val="2"/>
          </rPr>
          <t xml:space="preserve">
Son espacios informativos que integran o emplean sonidos, imágenes o textos que tienen por objeto presentar o comunicar contenidos. Pueden ser interactivos o lineales.
Los primeros se dan cuando el usuario puede elegir el orden de la presentación. Los segundos se dan cuando el orden está predeterminado</t>
        </r>
      </text>
    </comment>
    <comment ref="B29" authorId="0">
      <text>
        <r>
          <rPr>
            <b/>
            <sz val="14"/>
            <color indexed="81"/>
            <rFont val="Tahoma"/>
            <family val="2"/>
          </rPr>
          <t>Lyda Constanza Batista Morales:</t>
        </r>
        <r>
          <rPr>
            <sz val="14"/>
            <color indexed="81"/>
            <rFont val="Tahoma"/>
            <family val="2"/>
          </rPr>
          <t xml:space="preserve">
Son espacios informativos que integran o emplean sonidos, imágenes o textos que tienen por objeto presentar o comunicar contenidos. Pueden ser interactivos o lineales.
Los primeros se dan cuando el usuario puede elegir el orden de la presentación. Los segundos se dan cuando el orden está predeterminado</t>
        </r>
      </text>
    </comment>
    <comment ref="C31" authorId="0">
      <text>
        <r>
          <rPr>
            <b/>
            <sz val="14"/>
            <color indexed="81"/>
            <rFont val="Tahoma"/>
            <family val="2"/>
          </rPr>
          <t>Lyda Constanza Batista Morales:</t>
        </r>
        <r>
          <rPr>
            <sz val="14"/>
            <color indexed="81"/>
            <rFont val="Tahoma"/>
            <family val="2"/>
          </rPr>
          <t xml:space="preserve">
Se debe mostrar en esos espacios la siguiente información:
1. Preparar la información de carácter </t>
        </r>
        <r>
          <rPr>
            <b/>
            <sz val="14"/>
            <color indexed="81"/>
            <rFont val="Tahoma"/>
            <family val="2"/>
          </rPr>
          <t>presupuesta</t>
        </r>
        <r>
          <rPr>
            <sz val="14"/>
            <color indexed="81"/>
            <rFont val="Tahoma"/>
            <family val="2"/>
          </rPr>
          <t xml:space="preserve">l de las actividades identificadas con anterioridad, verificando la calidad de la misma y asociándola a los diversos grupos poblacionales beneficiados.
2. Preparar la información con base en los </t>
        </r>
        <r>
          <rPr>
            <b/>
            <sz val="14"/>
            <color indexed="81"/>
            <rFont val="Tahoma"/>
            <family val="2"/>
          </rPr>
          <t>temas de interés</t>
        </r>
        <r>
          <rPr>
            <sz val="14"/>
            <color indexed="81"/>
            <rFont val="Tahoma"/>
            <family val="2"/>
          </rPr>
          <t xml:space="preserve"> priorizados por la ciudadana y grupos de valor en la consulta realizada.
3. Preparar la información sobre el </t>
        </r>
        <r>
          <rPr>
            <b/>
            <sz val="14"/>
            <color indexed="81"/>
            <rFont val="Tahoma"/>
            <family val="2"/>
          </rPr>
          <t>cumplimiento de metas (plan de acción</t>
        </r>
        <r>
          <rPr>
            <sz val="14"/>
            <color indexed="81"/>
            <rFont val="Tahoma"/>
            <family val="2"/>
          </rPr>
          <t xml:space="preserve">, POAI) de los programas, </t>
        </r>
        <r>
          <rPr>
            <b/>
            <sz val="14"/>
            <color indexed="81"/>
            <rFont val="Tahoma"/>
            <family val="2"/>
          </rPr>
          <t xml:space="preserve">proyectos </t>
        </r>
        <r>
          <rPr>
            <sz val="14"/>
            <color indexed="81"/>
            <rFont val="Tahoma"/>
            <family val="2"/>
          </rPr>
          <t>y servicios implementados, con sus respectivos indicadores, verificando la calidad de la misma y asociándola a los diversos grupos poblacionales beneficiados.
4. Preparar la información sobre la gestión  (</t>
        </r>
        <r>
          <rPr>
            <b/>
            <sz val="14"/>
            <color indexed="81"/>
            <rFont val="Tahoma"/>
            <family val="2"/>
          </rPr>
          <t>Informes de Gestión</t>
        </r>
        <r>
          <rPr>
            <sz val="14"/>
            <color indexed="81"/>
            <rFont val="Tahoma"/>
            <family val="2"/>
          </rPr>
          <t xml:space="preserve">, Metas e Indicadores de Gestión, Informes de los entes de Control que vigilan a la entidad) de los programas, proyectos y servicios implementados, verificando la calidad de la misma.
5. Preparar la información sobre </t>
        </r>
        <r>
          <rPr>
            <b/>
            <sz val="14"/>
            <color indexed="81"/>
            <rFont val="Tahoma"/>
            <family val="2"/>
          </rPr>
          <t>contratación</t>
        </r>
        <r>
          <rPr>
            <sz val="14"/>
            <color indexed="81"/>
            <rFont val="Tahoma"/>
            <family val="2"/>
          </rPr>
          <t xml:space="preserve"> (Procesos Contractuales y Gestión contractual) asociada a los programas, proyectos y servicios implementados, verificando la calidad de la misma y a los diversos grupos poblacionales beneficiados.
6. Preparar la información sobre la </t>
        </r>
        <r>
          <rPr>
            <b/>
            <sz val="14"/>
            <color indexed="81"/>
            <rFont val="Tahoma"/>
            <family val="2"/>
          </rPr>
          <t>garantía de derechos</t>
        </r>
        <r>
          <rPr>
            <sz val="14"/>
            <color indexed="81"/>
            <rFont val="Tahoma"/>
            <family val="2"/>
          </rPr>
          <t xml:space="preserve"> humanos y compromisos frente a la construcción de paz, materializada en los programas, proyectos y servicios implementados, con sus respectivos indicadores y verificando la accesibilidad, asequibilidad, adaptabilidad y calidad de los bienes y servicios.
7. Preparar la información sobre </t>
        </r>
        <r>
          <rPr>
            <b/>
            <sz val="14"/>
            <color indexed="81"/>
            <rFont val="Tahoma"/>
            <family val="2"/>
          </rPr>
          <t>Impactos de la Gestión</t>
        </r>
        <r>
          <rPr>
            <sz val="14"/>
            <color indexed="81"/>
            <rFont val="Tahoma"/>
            <family val="2"/>
          </rPr>
          <t xml:space="preserve"> (Cambios en el sector o en la población beneficiaria)  a través de los programas, proyectos y servicios implementados, con sus respectivos indicadores y verificando la calidad de la misma.
8. Preparar la información sobre</t>
        </r>
        <r>
          <rPr>
            <b/>
            <sz val="14"/>
            <color indexed="81"/>
            <rFont val="Tahoma"/>
            <family val="2"/>
          </rPr>
          <t xml:space="preserve"> acciones de mejoramiento</t>
        </r>
        <r>
          <rPr>
            <sz val="14"/>
            <color indexed="81"/>
            <rFont val="Tahoma"/>
            <family val="2"/>
          </rPr>
          <t xml:space="preserve"> de la entidad (Planes de mejora) asociados a la gestión realizada, verificando la calidad de la misma.
9. Preparar la información sobre la gestión realizada frente a los temas recurrentes de las </t>
        </r>
        <r>
          <rPr>
            <b/>
            <sz val="14"/>
            <color indexed="81"/>
            <rFont val="Tahoma"/>
            <family val="2"/>
          </rPr>
          <t xml:space="preserve">peticiones, quejas, reclamos o denuncias </t>
        </r>
        <r>
          <rPr>
            <sz val="14"/>
            <color indexed="81"/>
            <rFont val="Tahoma"/>
            <family val="2"/>
          </rPr>
          <t xml:space="preserve">recibidas por la entidad.
10. Identificar la información que podría ser generada y analizada por los grupos de interés de manera colaborativa.
</t>
        </r>
      </text>
    </comment>
    <comment ref="D31" authorId="0">
      <text>
        <r>
          <rPr>
            <b/>
            <sz val="14"/>
            <color indexed="81"/>
            <rFont val="Tahoma"/>
            <family val="2"/>
          </rPr>
          <t>Lyda Constanza Batista Morales:</t>
        </r>
        <r>
          <rPr>
            <sz val="14"/>
            <color indexed="81"/>
            <rFont val="Tahoma"/>
            <family val="2"/>
          </rPr>
          <t xml:space="preserve">
El método de diálogo debe considerar la </t>
        </r>
        <r>
          <rPr>
            <b/>
            <sz val="14"/>
            <color indexed="81"/>
            <rFont val="Tahoma"/>
            <family val="2"/>
          </rPr>
          <t>limitación del tiempo</t>
        </r>
        <r>
          <rPr>
            <sz val="14"/>
            <color indexed="81"/>
            <rFont val="Tahoma"/>
            <family val="2"/>
          </rPr>
          <t xml:space="preserve"> </t>
        </r>
        <r>
          <rPr>
            <b/>
            <sz val="14"/>
            <color indexed="81"/>
            <rFont val="Tahoma"/>
            <family val="2"/>
          </rPr>
          <t>de los participantes</t>
        </r>
        <r>
          <rPr>
            <sz val="14"/>
            <color indexed="81"/>
            <rFont val="Tahoma"/>
            <family val="2"/>
          </rPr>
          <t xml:space="preserve"> en los encuentros y en las respuestas por parte de los servidores públicos, así como en la </t>
        </r>
        <r>
          <rPr>
            <b/>
            <sz val="14"/>
            <color indexed="81"/>
            <rFont val="Tahoma"/>
            <family val="2"/>
          </rPr>
          <t>jerarquización de los temas de interés</t>
        </r>
        <r>
          <rPr>
            <sz val="14"/>
            <color indexed="81"/>
            <rFont val="Tahoma"/>
            <family val="2"/>
          </rPr>
          <t xml:space="preserve"> identificados en el paso de insumos anteriormente reseñado. 
De manera complementaria, la metodología de diálogo puede ser acompañada con el uso de mecanismos participativos apoyados por el uso de Tecnologías de la Información, tales como: chat, foros virtuales, video streaming, redes sociales, aplicaciones móviles.
Foro: es una reunión pública en la cual diversas organizaciones de la sociedad civil y entidades públicas deliberan e intercambian ideas y opiniones, para evaluar el cumplimiento de las políticas, planes, programas o proyectos de alguna entidad o sector.
• Feria de la gestión, feria de la transparencia o expo gestión: es un acto público organizado por la entidad, se puede realizar en uno o varios días, al que pueden asistir ciudadanos y entidades libremente. En este espacio, a modo de feria, se exponen cada uno de los componentes
de la gestión de las entidades.
• Audiencia pública participativa: es un evento público entre ciudadanos, organizaciones y servidores públicos en donde se evalúa la gestión gubernamental en el cumplimiento de las responsabilidades políticas y los planes ejecutados en un periodo determinado; estas
audiencias se realizan con el fin de garantizar los derechos ciudadanos.
 • Grupo focal: es una agrupación de personas con diferente formación académica y profesional, pero que comparten algún tema en común, frente al que presentan diferentes percepciones. Las reuniones con grupos focales se realizan a través de talleres de discusión e intercambio
de opiniones en torno a un mismo objetivo.
• Reunión zonal: es el encuentro de actores o ciudadanos que tienen un interés particular a partir de un territorio específico. Estas reuniones se recomienda realizarlas en los lugares donde se ha establecido el interés común de los actores. Es decir, en el mismo sitio de las obras,
veredas o zonas de ejecución de los proyectos. En estas reuniones solamente se establecerá diálogo concerniente al interés específico.
• Mesa de trabajo temática: a diferencia del foro, donde hay deliberación a partir de una temática, este espacio se relaciona con la posibilidad de establecer una metodología de taller colaborativo donde al final de la jornada se obtiene un producto que deberá ser tenido en cuenta por la entidad en su gestión.
• Encuentros regionales: estos espacios tienen un alcance mayor que las reuniones zonales, aunque mantienen el mismo espíritu. Se trata entonces de establecer una agenda de discusión mucho más amplia que involucre actores de un territorio que sea considerado una región. 
• Asambleas comunitarias: son unos espacios organizativos de representantes de familias que viven en una comunidad donde se promueven la gestión, el trabajo y el desarrollo comunitario. Sus agendas, parecidas a las de las reuniones zonales por la especificidad de sus intereses, tienen en cuenta el bienestar de toda la comunidad directamente afectada por la gestión y los resultados de la misma. Su agenda, al tener presente el desarrollo social, es más amplia que las de las reuniones zonales.
• Observatorios ciudadanos: son espacios creados desde entidades de carácter técnico, intersectorial y multidisciplinario, conformados en constante interacción con ciudadanos y organizaciones con el objetivo de realizar seguimiento, monitoreo y evaluación a determinadas
políticas o entidades a través de instrumentos propios, por lo general tienen un carácter permanente.
• Consejos o espacios formales de participación ciudadana: son todos aquellos espacios de participación ciudadana creados a partir de normas e instituciones formales que han abierto la posibilidad de participación y establecimiento de diálogo directo entre las entidades
y los ciudadanos que los conforman. Por lo general son de carácter temático y estable a lo largo del tiempo.
• Entrevistas con los actores: este espacio da la posibilidad de establecer una relación directa con unos pocos ciudadanos interesados en conocer unos temas específicos, se debe implementar una vez haya preguntas concretas para poder instaurar el diálogo sobre un tema en particular. Su aprovechamiento se obtendrá de la posibilidad de maximización del tiempo de los dialogantes a partir del conocimiento previo por las partes del cuestionario elaborado para tal fin.
• Defensor del ciudadano: es aquella figura o persona a la que el ciudadano puede acudir para plantear, sin previa cita, un tema sobre el cual se quiere quejar o sobre el cual quiere conocer más. Esta figura podrá acompañarse de una estrategia de visibilidad de su trabajo.</t>
        </r>
      </text>
    </comment>
    <comment ref="E31" authorId="0">
      <text>
        <r>
          <rPr>
            <b/>
            <sz val="14"/>
            <color indexed="81"/>
            <rFont val="Tahoma"/>
            <family val="2"/>
          </rPr>
          <t>Lyda Constanza Batista Morales:</t>
        </r>
        <r>
          <rPr>
            <sz val="14"/>
            <color indexed="81"/>
            <rFont val="Tahoma"/>
            <family val="2"/>
          </rPr>
          <t xml:space="preserve">
Se refiere a aquellas prácticas en que las entidades públicas, </t>
        </r>
        <r>
          <rPr>
            <b/>
            <sz val="14"/>
            <color indexed="81"/>
            <rFont val="Tahoma"/>
            <family val="2"/>
          </rPr>
          <t>después de entregar información</t>
        </r>
        <r>
          <rPr>
            <sz val="14"/>
            <color indexed="81"/>
            <rFont val="Tahoma"/>
            <family val="2"/>
          </rPr>
          <t>, dan explicaciones y justificaciones o responden las inquietudes de los ciudadanos frente a sus acciones y decisiones en espacios (bien sea presenciales –generales, segmentados o focalizados– o virtuales por medio de nuevas tecnologías) donde se mantiene
un contacto directo. Existe la posibilidad de interacción, pregunta-respuesta y aclaraciones sobre las expectativas mutuas de la relación.</t>
        </r>
      </text>
    </comment>
    <comment ref="C32" authorId="0">
      <text>
        <r>
          <rPr>
            <b/>
            <sz val="14"/>
            <color indexed="81"/>
            <rFont val="Tahoma"/>
            <family val="2"/>
          </rPr>
          <t>Lyda Constanza Batista Morales:</t>
        </r>
        <r>
          <rPr>
            <sz val="14"/>
            <color indexed="81"/>
            <rFont val="Tahoma"/>
            <family val="2"/>
          </rPr>
          <t xml:space="preserve">
Se debe mostrar en esos espacios la siguiente información:
1. Preparar la información de carácter </t>
        </r>
        <r>
          <rPr>
            <b/>
            <sz val="14"/>
            <color indexed="81"/>
            <rFont val="Tahoma"/>
            <family val="2"/>
          </rPr>
          <t>presupuesta</t>
        </r>
        <r>
          <rPr>
            <sz val="14"/>
            <color indexed="81"/>
            <rFont val="Tahoma"/>
            <family val="2"/>
          </rPr>
          <t xml:space="preserve">l de las actividades identificadas con anterioridad, verificando la calidad de la misma y asociándola a los diversos grupos poblacionales beneficiados.
2. Preparar la información con base en los </t>
        </r>
        <r>
          <rPr>
            <b/>
            <sz val="14"/>
            <color indexed="81"/>
            <rFont val="Tahoma"/>
            <family val="2"/>
          </rPr>
          <t>temas de interés</t>
        </r>
        <r>
          <rPr>
            <sz val="14"/>
            <color indexed="81"/>
            <rFont val="Tahoma"/>
            <family val="2"/>
          </rPr>
          <t xml:space="preserve"> priorizados por la ciudadana y grupos de valor en la consulta realizada.
3. Preparar la información sobre el </t>
        </r>
        <r>
          <rPr>
            <b/>
            <sz val="14"/>
            <color indexed="81"/>
            <rFont val="Tahoma"/>
            <family val="2"/>
          </rPr>
          <t>cumplimiento de metas (plan de acción</t>
        </r>
        <r>
          <rPr>
            <sz val="14"/>
            <color indexed="81"/>
            <rFont val="Tahoma"/>
            <family val="2"/>
          </rPr>
          <t xml:space="preserve">, POAI) de los programas, </t>
        </r>
        <r>
          <rPr>
            <b/>
            <sz val="14"/>
            <color indexed="81"/>
            <rFont val="Tahoma"/>
            <family val="2"/>
          </rPr>
          <t xml:space="preserve">proyectos </t>
        </r>
        <r>
          <rPr>
            <sz val="14"/>
            <color indexed="81"/>
            <rFont val="Tahoma"/>
            <family val="2"/>
          </rPr>
          <t>y servicios implementados, con sus respectivos indicadores, verificando la calidad de la misma y asociándola a los diversos grupos poblacionales beneficiados.
4. Preparar la información sobre la gestión  (</t>
        </r>
        <r>
          <rPr>
            <b/>
            <sz val="14"/>
            <color indexed="81"/>
            <rFont val="Tahoma"/>
            <family val="2"/>
          </rPr>
          <t>Informes de Gestión</t>
        </r>
        <r>
          <rPr>
            <sz val="14"/>
            <color indexed="81"/>
            <rFont val="Tahoma"/>
            <family val="2"/>
          </rPr>
          <t xml:space="preserve">, Metas e Indicadores de Gestión, Informes de los entes de Control que vigilan a la entidad) de los programas, proyectos y servicios implementados, verificando la calidad de la misma.
5. Preparar la información sobre </t>
        </r>
        <r>
          <rPr>
            <b/>
            <sz val="14"/>
            <color indexed="81"/>
            <rFont val="Tahoma"/>
            <family val="2"/>
          </rPr>
          <t>contratación</t>
        </r>
        <r>
          <rPr>
            <sz val="14"/>
            <color indexed="81"/>
            <rFont val="Tahoma"/>
            <family val="2"/>
          </rPr>
          <t xml:space="preserve"> (Procesos Contractuales y Gestión contractual) asociada a los programas, proyectos y servicios implementados, verificando la calidad de la misma y a los diversos grupos poblacionales beneficiados.
6. Preparar la información sobre la </t>
        </r>
        <r>
          <rPr>
            <b/>
            <sz val="14"/>
            <color indexed="81"/>
            <rFont val="Tahoma"/>
            <family val="2"/>
          </rPr>
          <t>garantía de derechos</t>
        </r>
        <r>
          <rPr>
            <sz val="14"/>
            <color indexed="81"/>
            <rFont val="Tahoma"/>
            <family val="2"/>
          </rPr>
          <t xml:space="preserve"> humanos y compromisos frente a la construcción de paz, materializada en los programas, proyectos y servicios implementados, con sus respectivos indicadores y verificando la accesibilidad, asequibilidad, adaptabilidad y calidad de los bienes y servicios.
7. Preparar la información sobre </t>
        </r>
        <r>
          <rPr>
            <b/>
            <sz val="14"/>
            <color indexed="81"/>
            <rFont val="Tahoma"/>
            <family val="2"/>
          </rPr>
          <t>Impactos de la Gestión</t>
        </r>
        <r>
          <rPr>
            <sz val="14"/>
            <color indexed="81"/>
            <rFont val="Tahoma"/>
            <family val="2"/>
          </rPr>
          <t xml:space="preserve"> (Cambios en el sector o en la población beneficiaria)  a través de los programas, proyectos y servicios implementados, con sus respectivos indicadores y verificando la calidad de la misma.
8. Preparar la información sobre</t>
        </r>
        <r>
          <rPr>
            <b/>
            <sz val="14"/>
            <color indexed="81"/>
            <rFont val="Tahoma"/>
            <family val="2"/>
          </rPr>
          <t xml:space="preserve"> acciones de mejoramiento</t>
        </r>
        <r>
          <rPr>
            <sz val="14"/>
            <color indexed="81"/>
            <rFont val="Tahoma"/>
            <family val="2"/>
          </rPr>
          <t xml:space="preserve"> de la entidad (Planes de mejora) asociados a la gestión realizada, verificando la calidad de la misma.
9. Preparar la información sobre la gestión realizada frente a los temas recurrentes de las </t>
        </r>
        <r>
          <rPr>
            <b/>
            <sz val="14"/>
            <color indexed="81"/>
            <rFont val="Tahoma"/>
            <family val="2"/>
          </rPr>
          <t xml:space="preserve">peticiones, quejas, reclamos o denuncias </t>
        </r>
        <r>
          <rPr>
            <sz val="14"/>
            <color indexed="81"/>
            <rFont val="Tahoma"/>
            <family val="2"/>
          </rPr>
          <t xml:space="preserve">recibidas por la entidad.
10. Identificar la información que podría ser generada y analizada por los grupos de interés de manera colaborativa.
</t>
        </r>
      </text>
    </comment>
    <comment ref="D32" authorId="0">
      <text>
        <r>
          <rPr>
            <b/>
            <sz val="14"/>
            <color indexed="81"/>
            <rFont val="Tahoma"/>
            <family val="2"/>
          </rPr>
          <t>Lyda Constanza Batista Morales:</t>
        </r>
        <r>
          <rPr>
            <sz val="14"/>
            <color indexed="81"/>
            <rFont val="Tahoma"/>
            <family val="2"/>
          </rPr>
          <t xml:space="preserve">
El método de diálogo debe considerar la </t>
        </r>
        <r>
          <rPr>
            <b/>
            <sz val="14"/>
            <color indexed="81"/>
            <rFont val="Tahoma"/>
            <family val="2"/>
          </rPr>
          <t>limitación del tiempo</t>
        </r>
        <r>
          <rPr>
            <sz val="14"/>
            <color indexed="81"/>
            <rFont val="Tahoma"/>
            <family val="2"/>
          </rPr>
          <t xml:space="preserve"> </t>
        </r>
        <r>
          <rPr>
            <b/>
            <sz val="14"/>
            <color indexed="81"/>
            <rFont val="Tahoma"/>
            <family val="2"/>
          </rPr>
          <t>de los participantes</t>
        </r>
        <r>
          <rPr>
            <sz val="14"/>
            <color indexed="81"/>
            <rFont val="Tahoma"/>
            <family val="2"/>
          </rPr>
          <t xml:space="preserve"> en los encuentros y en las respuestas por parte de los servidores públicos, así como en la </t>
        </r>
        <r>
          <rPr>
            <b/>
            <sz val="14"/>
            <color indexed="81"/>
            <rFont val="Tahoma"/>
            <family val="2"/>
          </rPr>
          <t>jerarquización de los temas de interés</t>
        </r>
        <r>
          <rPr>
            <sz val="14"/>
            <color indexed="81"/>
            <rFont val="Tahoma"/>
            <family val="2"/>
          </rPr>
          <t xml:space="preserve"> identificados en el paso de insumos anteriormente reseñado. 
De manera complementaria, la metodología de diálogo puede ser acompañada con el uso de mecanismos participativos apoyados por el uso de Tecnologías de la Información, tales como: chat, foros virtuales, video streaming, redes sociales, aplicaciones móviles.
Foro: es una reunión pública en la cual diversas organizaciones de la sociedad civil y entidades públicas deliberan e intercambian ideas y opiniones, para evaluar el cumplimiento de las políticas, planes, programas o proyectos de alguna entidad o sector.
• Feria de la gestión, feria de la transparencia o expo gestión: es un acto público organizado por la entidad, se puede realizar en uno o varios días, al que pueden asistir ciudadanos y entidades libremente. En este espacio, a modo de feria, se exponen cada uno de los componentes
de la gestión de las entidades.
• Audiencia pública participativa: es un evento público entre ciudadanos, organizaciones y servidores públicos en donde se evalúa la gestión gubernamental en el cumplimiento de las responsabilidades políticas y los planes ejecutados en un periodo determinado; estas
audiencias se realizan con el fin de garantizar los derechos ciudadanos.
 • Grupo focal: es una agrupación de personas con diferente formación académica y profesional, pero que comparten algún tema en común, frente al que presentan diferentes percepciones. Las reuniones con grupos focales se realizan a través de talleres de discusión e intercambio
de opiniones en torno a un mismo objetivo.
• Reunión zonal: es el encuentro de actores o ciudadanos que tienen un interés particular a partir de un territorio específico. Estas reuniones se recomienda realizarlas en los lugares donde se ha establecido el interés común de los actores. Es decir, en el mismo sitio de las obras,
veredas o zonas de ejecución de los proyectos. En estas reuniones solamente se establecerá diálogo concerniente al interés específico.
• Mesa de trabajo temática: a diferencia del foro, donde hay deliberación a partir de una temática, este espacio se relaciona con la posibilidad de establecer una metodología de taller colaborativo donde al final de la jornada se obtiene un producto que deberá ser tenido en cuenta por la entidad en su gestión.
• Encuentros regionales: estos espacios tienen un alcance mayor que las reuniones zonales, aunque mantienen el mismo espíritu. Se trata entonces de establecer una agenda de discusión mucho más amplia que involucre actores de un territorio que sea considerado una región. 
• Asambleas comunitarias: son unos espacios organizativos de representantes de familias que viven en una comunidad donde se promueven la gestión, el trabajo y el desarrollo comunitario. Sus agendas, parecidas a las de las reuniones zonales por la especificidad de sus intereses, tienen en cuenta el bienestar de toda la comunidad directamente afectada por la gestión y los resultados de la misma. Su agenda, al tener presente el desarrollo social, es más amplia que las de las reuniones zonales.
• Observatorios ciudadanos: son espacios creados desde entidades de carácter técnico, intersectorial y multidisciplinario, conformados en constante interacción con ciudadanos y organizaciones con el objetivo de realizar seguimiento, monitoreo y evaluación a determinadas
políticas o entidades a través de instrumentos propios, por lo general tienen un carácter permanente.
• Consejos o espacios formales de participación ciudadana: son todos aquellos espacios de participación ciudadana creados a partir de normas e instituciones formales que han abierto la posibilidad de participación y establecimiento de diálogo directo entre las entidades
y los ciudadanos que los conforman. Por lo general son de carácter temático y estable a lo largo del tiempo.
• Entrevistas con los actores: este espacio da la posibilidad de establecer una relación directa con unos pocos ciudadanos interesados en conocer unos temas específicos, se debe implementar una vez haya preguntas concretas para poder instaurar el diálogo sobre un tema en particular. Su aprovechamiento se obtendrá de la posibilidad de maximización del tiempo de los dialogantes a partir del conocimiento previo por las partes del cuestionario elaborado para tal fin.
• Defensor del ciudadano: es aquella figura o persona a la que el ciudadano puede acudir para plantear, sin previa cita, un tema sobre el cual se quiere quejar o sobre el cual quiere conocer más. Esta figura podrá acompañarse de una estrategia de visibilidad de su trabajo.</t>
        </r>
      </text>
    </comment>
    <comment ref="E32" authorId="0">
      <text>
        <r>
          <rPr>
            <b/>
            <sz val="14"/>
            <color indexed="81"/>
            <rFont val="Tahoma"/>
            <family val="2"/>
          </rPr>
          <t>Lyda Constanza Batista Morales:</t>
        </r>
        <r>
          <rPr>
            <sz val="14"/>
            <color indexed="81"/>
            <rFont val="Tahoma"/>
            <family val="2"/>
          </rPr>
          <t xml:space="preserve">
Se refiere a aquellas prácticas en que las entidades públicas, </t>
        </r>
        <r>
          <rPr>
            <b/>
            <sz val="14"/>
            <color indexed="81"/>
            <rFont val="Tahoma"/>
            <family val="2"/>
          </rPr>
          <t>después de entregar información</t>
        </r>
        <r>
          <rPr>
            <sz val="14"/>
            <color indexed="81"/>
            <rFont val="Tahoma"/>
            <family val="2"/>
          </rPr>
          <t>, dan explicaciones y justificaciones o responden las inquietudes de los ciudadanos frente a sus acciones y decisiones en espacios (bien sea presenciales –generales, segmentados o focalizados– o virtuales por medio de nuevas tecnologías) donde se mantiene
un contacto directo. Existe la posibilidad de interacción, pregunta-respuesta y aclaraciones sobre las expectativas mutuas de la relación.</t>
        </r>
      </text>
    </comment>
    <comment ref="B37" authorId="0">
      <text>
        <r>
          <rPr>
            <b/>
            <sz val="14"/>
            <color indexed="81"/>
            <rFont val="Tahoma"/>
            <family val="2"/>
          </rPr>
          <t xml:space="preserve">Lyda Constanza Batista Morales:
</t>
        </r>
        <r>
          <rPr>
            <sz val="14"/>
            <color indexed="81"/>
            <rFont val="Tahoma"/>
            <family val="2"/>
          </rPr>
          <t xml:space="preserve">Acciones:
 Establecer cuestionario
   (que fomente la navegación y la investigación)
 Establecer premio
</t>
        </r>
      </text>
    </comment>
    <comment ref="C38" authorId="0">
      <text>
        <r>
          <rPr>
            <b/>
            <sz val="14"/>
            <color indexed="81"/>
            <rFont val="Tahoma"/>
            <family val="2"/>
          </rPr>
          <t>Lyda Constanza Batista Morales:</t>
        </r>
        <r>
          <rPr>
            <sz val="14"/>
            <color indexed="81"/>
            <rFont val="Tahoma"/>
            <family val="2"/>
          </rPr>
          <t xml:space="preserve">
Se aplicará un cuestionario por mes a un usuario al azar. 
Se debe diseñar el formato. 
En noviembre se verifican las respuestas y (incentivo pieza gráfica) se selecciona el ganador y se publica en la página web y twitter</t>
        </r>
      </text>
    </comment>
  </commentList>
</comments>
</file>

<file path=xl/comments4.xml><?xml version="1.0" encoding="utf-8"?>
<comments xmlns="http://schemas.openxmlformats.org/spreadsheetml/2006/main">
  <authors>
    <author>Maria del Pilar Arguello Ortiz</author>
    <author>adria</author>
  </authors>
  <commentList>
    <comment ref="O13" authorId="0">
      <text>
        <r>
          <rPr>
            <b/>
            <sz val="12"/>
            <color indexed="81"/>
            <rFont val="Tahoma"/>
            <family val="2"/>
          </rPr>
          <t>Maria del Pilar Arguello Ortiz:</t>
        </r>
        <r>
          <rPr>
            <sz val="12"/>
            <color indexed="81"/>
            <rFont val="Tahoma"/>
            <family val="2"/>
          </rPr>
          <t xml:space="preserve">
Por favor incluya en esta casilla el avance cuantitativo del primer cuatirmestre </t>
        </r>
      </text>
    </comment>
    <comment ref="X13" authorId="0">
      <text>
        <r>
          <rPr>
            <b/>
            <sz val="12"/>
            <color indexed="81"/>
            <rFont val="Tahoma"/>
            <family val="2"/>
          </rPr>
          <t>Maria del Pilar Arguello Ortiz:</t>
        </r>
        <r>
          <rPr>
            <sz val="12"/>
            <color indexed="81"/>
            <rFont val="Tahoma"/>
            <family val="2"/>
          </rPr>
          <t xml:space="preserve">
Por favor incluya en esta casilla el avance cuantitativo del segundo cuatirmestre </t>
        </r>
      </text>
    </comment>
    <comment ref="AB13" authorId="0">
      <text>
        <r>
          <rPr>
            <b/>
            <sz val="12"/>
            <color indexed="81"/>
            <rFont val="Tahoma"/>
            <family val="2"/>
          </rPr>
          <t>Maria del Pilar Arguello Ortiz:</t>
        </r>
        <r>
          <rPr>
            <sz val="12"/>
            <color indexed="81"/>
            <rFont val="Tahoma"/>
            <family val="2"/>
          </rPr>
          <t xml:space="preserve">
Por favor incluya en esta casilla el avance cuantitativo del segundo cuatirmestre </t>
        </r>
      </text>
    </comment>
    <comment ref="G16" authorId="1">
      <text>
        <r>
          <rPr>
            <b/>
            <sz val="9"/>
            <color indexed="81"/>
            <rFont val="Tahoma"/>
            <family val="2"/>
          </rPr>
          <t>adria:</t>
        </r>
        <r>
          <rPr>
            <sz val="9"/>
            <color indexed="81"/>
            <rFont val="Tahoma"/>
            <family val="2"/>
          </rPr>
          <t xml:space="preserve">
Revisemos Procedimiento</t>
        </r>
      </text>
    </comment>
  </commentList>
</comments>
</file>

<file path=xl/sharedStrings.xml><?xml version="1.0" encoding="utf-8"?>
<sst xmlns="http://schemas.openxmlformats.org/spreadsheetml/2006/main" count="2327" uniqueCount="626">
  <si>
    <t>Diseñar, ejecutar y hacer seguimiento a actividades alrededor de los componentes de gestión de riesgo de corrupción, racionalización de trámites, rendición de cuentas, mecanismos para mejorar la atención al ciudadano y mecanismos para la transparencia y acceso a la información.</t>
  </si>
  <si>
    <t>Seguimiento Plan anticorrupción (Enero - Abril)</t>
  </si>
  <si>
    <t>Seguimiento Plan anticorrupción (Mayo - Agosto)</t>
  </si>
  <si>
    <t>SUBCOMPONENTE</t>
  </si>
  <si>
    <t>ACTIVIDADES</t>
  </si>
  <si>
    <t xml:space="preserve"> PRODUCTO</t>
  </si>
  <si>
    <t>META</t>
  </si>
  <si>
    <t>INDICADORES</t>
  </si>
  <si>
    <t>LIDER DEL PROCESO</t>
  </si>
  <si>
    <t>RESPONSABLE DE LA ACTIVIDAD</t>
  </si>
  <si>
    <t xml:space="preserve">Enero </t>
  </si>
  <si>
    <t>Febrero</t>
  </si>
  <si>
    <t>Marzo</t>
  </si>
  <si>
    <t>Abril</t>
  </si>
  <si>
    <t>Mayo</t>
  </si>
  <si>
    <t>Junio</t>
  </si>
  <si>
    <t>Julio</t>
  </si>
  <si>
    <t>Agosto</t>
  </si>
  <si>
    <t>Septiembre</t>
  </si>
  <si>
    <t>Octubre</t>
  </si>
  <si>
    <t>Noviembre</t>
  </si>
  <si>
    <t>Diciembre</t>
  </si>
  <si>
    <t>Política de administración de riesgo de corrupción</t>
  </si>
  <si>
    <t>Construcción de Mapa de Riesgos de Corrupción</t>
  </si>
  <si>
    <t>Identificar los riesgos de corrupción</t>
  </si>
  <si>
    <t>Identificación del Contexto de la DNBC.</t>
  </si>
  <si>
    <t>Valorar los riesgos de corrupción</t>
  </si>
  <si>
    <t>Riesgos de corrupción analizados en cada proceso.</t>
  </si>
  <si>
    <t xml:space="preserve"> Matriz de riesgos de la DNBC</t>
  </si>
  <si>
    <t>Matriz de riesgos consolidada</t>
  </si>
  <si>
    <t>Consulta y Divulgación</t>
  </si>
  <si>
    <t>Generar un espacio participativo que involucre actores internos y externos en la construcción del mapa de riesgos de corrupción.</t>
  </si>
  <si>
    <t># de espacios participativos generados</t>
  </si>
  <si>
    <t>Divulgar el mapa de riesgos de corrupción.</t>
  </si>
  <si>
    <t>Mapa de riesgos publicado en página web.</t>
  </si>
  <si>
    <t>Monitoreo y Revisión</t>
  </si>
  <si>
    <t xml:space="preserve">Monitoreo cuatrimestral del Mapa de Riesgos </t>
  </si>
  <si>
    <t>Seguimiento</t>
  </si>
  <si>
    <t>Realizar el seguimiento al Mapa de Riesgos de Corrupción</t>
  </si>
  <si>
    <t>Seguimiento cuatrimestral del Mapa de Riesgos.</t>
  </si>
  <si>
    <t># seguimientos realizados en el año.</t>
  </si>
  <si>
    <t>Consuelo Arias</t>
  </si>
  <si>
    <t>Identificación de trámites</t>
  </si>
  <si>
    <t>Christian Urrego</t>
  </si>
  <si>
    <t>Priorización de trámites</t>
  </si>
  <si>
    <t>Racionalización de trámites</t>
  </si>
  <si>
    <t xml:space="preserve">Construcción y publicación de la estrategia de racionalización de trámites </t>
  </si>
  <si>
    <t>Matriz para la estrategia de racionalización de trámites</t>
  </si>
  <si>
    <t>Ejecutar la estrategia de racionalización de trámites para simplificar, estandarizar, eliminar, optimizar y automatizar los trámites identificados en la Entidad.</t>
  </si>
  <si>
    <t># de acciones ejecutadas /# de acciones planteadas en la estrategia de racionalización</t>
  </si>
  <si>
    <t>Interoperabilidad</t>
  </si>
  <si>
    <t>Analizar la interoperabilidad de cada uno de los trámites identificados</t>
  </si>
  <si>
    <t xml:space="preserve">Información </t>
  </si>
  <si>
    <t>Actividades de la estrategia de rendición de cuentas ejecutadas</t>
  </si>
  <si>
    <t># de acciones ejecutadas/ # de acciones planteadas en el componente de información</t>
  </si>
  <si>
    <t>Diálogo</t>
  </si>
  <si>
    <t># de acciones ejecutadas/ # de acciones planteadas en el componente de diálogo</t>
  </si>
  <si>
    <t>Incentivos</t>
  </si>
  <si>
    <t># de acciones ejecutadas/ # de acciones planteadas en el componente de incentivos</t>
  </si>
  <si>
    <t>Evaluación y Monitoreo</t>
  </si>
  <si>
    <t># de acciones ejecutadas/ # de acciones planteadas en el componente de evaluación</t>
  </si>
  <si>
    <t>Rainer Narval</t>
  </si>
  <si>
    <t>Asignar  los recursos necesarios para el desarrollo de las iniciativas que mejoren el servicio al ciudadano de acuerdo a la proyección de necesidades del proceso.</t>
  </si>
  <si>
    <t>% recursos asignados= (recursos asignados/recursos solicitados)*100</t>
  </si>
  <si>
    <t>Fortalecimiento de los canales de atención</t>
  </si>
  <si>
    <t>Edgardo Mandón</t>
  </si>
  <si>
    <t>Implementar convenios con el Centro de Relevo para la atención de personas con discapacidad auditiva</t>
  </si>
  <si>
    <t xml:space="preserve">Convenio </t>
  </si>
  <si>
    <t># Convenios realizados</t>
  </si>
  <si>
    <t>Actualización del protocolo realizada</t>
  </si>
  <si>
    <t># de actualizaciones realizadas.</t>
  </si>
  <si>
    <t>Talento humano</t>
  </si>
  <si>
    <t>Actas de asistencia</t>
  </si>
  <si>
    <t>Normativo y procedimental</t>
  </si>
  <si>
    <t>Actualizar y publicar  los canales de atención en la carta de trato digno</t>
  </si>
  <si>
    <t>Actualización de la carta de trato digno</t>
  </si>
  <si>
    <t>Relacionamiento con el ciudadano</t>
  </si>
  <si>
    <t>Actualización de la caracterización existente (lineamientos transparencia pasiva)</t>
  </si>
  <si>
    <t>Lineamientos de Transparencia Activa</t>
  </si>
  <si>
    <t>Información publicada</t>
  </si>
  <si>
    <t xml:space="preserve"> Rainer Naval Naranjo</t>
  </si>
  <si>
    <t>Plan Elaborado y divulgado</t>
  </si>
  <si>
    <t>Elaboración de los Instrumentos de Gestión de la Información</t>
  </si>
  <si>
    <t>Jhon Warner  Paz</t>
  </si>
  <si>
    <t>Diseño y publicación del formato</t>
  </si>
  <si>
    <t xml:space="preserve">Iniciativas Adicionales </t>
  </si>
  <si>
    <t>Maryoly Díaz</t>
  </si>
  <si>
    <t xml:space="preserve">Código: </t>
  </si>
  <si>
    <t xml:space="preserve">Versión: </t>
  </si>
  <si>
    <t xml:space="preserve">Vigente Desde: </t>
  </si>
  <si>
    <t>N°</t>
  </si>
  <si>
    <t>NOMBRE DEL TRÁMITE, PROCESO
O PROCEDIMIENTO</t>
  </si>
  <si>
    <t>RESPONSABLE DEL TRÁMITE</t>
  </si>
  <si>
    <t>TIPO DE
RACIONALIZACIÓN</t>
  </si>
  <si>
    <t>ACCIÓN ESPECÍFICA DE
RACIONALIZACIÓN</t>
  </si>
  <si>
    <t>SITUACIÓN
ACTUAL</t>
  </si>
  <si>
    <t>DESCRIPCIÓN DE LA MEJORA A
REALIZAR AL TRÁMITE, PROCESO O
PROCEDIMIENTO</t>
  </si>
  <si>
    <t>BENEFICIO AL
CIUDADANO Y/O
ENTIDAD</t>
  </si>
  <si>
    <t>DEPENDENCIA
RESPONSABLE</t>
  </si>
  <si>
    <t>FECHA REALIZACIÓN</t>
  </si>
  <si>
    <t>Seguimiento Estrategia de Racionalización (Enero - Abril)</t>
  </si>
  <si>
    <t>INICIO
dd/mm/aa</t>
  </si>
  <si>
    <t>FIN
dd/mm/aa</t>
  </si>
  <si>
    <t xml:space="preserve">Inscrito </t>
  </si>
  <si>
    <t>Administrativa</t>
  </si>
  <si>
    <t>ACTIVIDAD</t>
  </si>
  <si>
    <t>MEDIO DE REALIZACIÓN</t>
  </si>
  <si>
    <t>OBJETIVO</t>
  </si>
  <si>
    <t>INDICADOR</t>
  </si>
  <si>
    <t>RECURSOS</t>
  </si>
  <si>
    <t>COMPONENTES</t>
  </si>
  <si>
    <t xml:space="preserve">Humanos </t>
  </si>
  <si>
    <t>Tecnológicos</t>
  </si>
  <si>
    <t>INFORMACIÓN</t>
  </si>
  <si>
    <t>Seguimiento a las publicaciones de información mínima de acuerdo a la Ley 1712 del 2014</t>
  </si>
  <si>
    <t>Generar un espacio virtual multicanal integrado y multiplataforma a través del cual la entidad preste servicios de información, interacción, transacción, interoperabilidad y participación.</t>
  </si>
  <si>
    <t># de seguimientos realizados trimestralmente</t>
  </si>
  <si>
    <t>Ing. Edgardo Mandón</t>
  </si>
  <si>
    <t>Correo electrónico</t>
  </si>
  <si>
    <t>Elaborar publicaciones que transmitan información relevante de la DNBC.</t>
  </si>
  <si>
    <t># de publicaciones realizadas mensuales</t>
  </si>
  <si>
    <t>Medios de Comunicación</t>
  </si>
  <si>
    <t># de Comunicados de prensa</t>
  </si>
  <si>
    <t>Uso de redes sociales</t>
  </si>
  <si>
    <t># de publicaciones realizadas</t>
  </si>
  <si>
    <t>Redes sociales, vía telefónica</t>
  </si>
  <si>
    <t>Incentivar a la ciudadanía para que participe en la audiencia de rendición de cuentas.</t>
  </si>
  <si>
    <t>Encuestas Realizadas</t>
  </si>
  <si>
    <t>INCENTIVOS</t>
  </si>
  <si>
    <t>Audiencia pública de rendición de cuentas</t>
  </si>
  <si>
    <t>Presencial, transmisión en vivo,  Canales de Atención al ciudadano, Redes sociales.</t>
  </si>
  <si>
    <t>Audiencia Publica</t>
  </si>
  <si>
    <t>Presencial</t>
  </si>
  <si>
    <t>Número de Capacitaciones realizadas</t>
  </si>
  <si>
    <t># de concursos realizados</t>
  </si>
  <si>
    <t>Elaborar y publicar el documento de evaluación de la estrategia de rendición de cuentas</t>
  </si>
  <si>
    <t>EVALUACION</t>
  </si>
  <si>
    <t>Enero</t>
  </si>
  <si>
    <t>Asistir a capacitaciones o eventos brindadas por otras entidades relacionados con el servicio de atención al ciudadano y sugerir su inclusión en el plan anual de capacitación.</t>
  </si>
  <si>
    <t>Seguimiento Plan anticorrupción (Septiembre - Diciembre)</t>
  </si>
  <si>
    <t xml:space="preserve"> Ct. Edgar Molina</t>
  </si>
  <si>
    <t>Cristhian Urrego</t>
  </si>
  <si>
    <t># de publicaciones realizadas mensualmente</t>
  </si>
  <si>
    <t>Ct. Edgar Molina</t>
  </si>
  <si>
    <t>Twitter</t>
  </si>
  <si>
    <t>Diseñar , ejecutar y hacer seguimiento a  actividades  planteadas por la DNBC que reflejen la implementación de la estrategia de lucha contra la corrupción y promueva la atención al ciudadano  que plantea el artículo 73 de la Ley 1474 del 2011 dentro de un marco de participación ciudadana.</t>
  </si>
  <si>
    <t>(# de procesos con  riesgos de corrupción analizados/ # total de procesos en la DNBC)*100</t>
  </si>
  <si>
    <t xml:space="preserve">Mapa de riesgos de corrupción institucional divulgado </t>
  </si>
  <si>
    <t>(# de procesos evaluados/ # total de procesos misionales)*100</t>
  </si>
  <si>
    <t>(# de trámites y OPA analizados/ # de tramites publicados en el SUIT)*100</t>
  </si>
  <si>
    <t>Acta de reunión con Tramites y OPA analizados</t>
  </si>
  <si>
    <t>(# de trámites y OPA analizados/ # de tramites y OPA identificados en el SUIT)*100</t>
  </si>
  <si>
    <t>Actividad de divulgación</t>
  </si>
  <si>
    <t>Actividad de divulgación realizada</t>
  </si>
  <si>
    <t xml:space="preserve"> PROCESO</t>
  </si>
  <si>
    <t>Gestión de Atención al usuario</t>
  </si>
  <si>
    <t xml:space="preserve">Implementar un buzón de voz </t>
  </si>
  <si>
    <t>% de adecuaciones realizadas</t>
  </si>
  <si>
    <t>(#  de adecuaciones realizadas/# de adecuaciones programadas)*100</t>
  </si>
  <si>
    <t>Realizar las adecuaciones necesarias de acuerdo al diagnóstico de los espacios físicos para la oficina de atención al ciudadano</t>
  </si>
  <si>
    <t>Gestión de T.I.</t>
  </si>
  <si>
    <t>Indicadores para medición de desempeño en canales de atención analizados e incluidos en el informe mensual</t>
  </si>
  <si>
    <t>Motivar la realización de procesos de rendición de cuentas, promoviendo comportamientos institucionales para su cualificación mediante la capacitación, el acompañamiento y el reconocimiento de experiencias</t>
  </si>
  <si>
    <t>Evaluar  cada una de las acciones de los tres elementos constitutivos del proceso de rendición de cuentas: información, diálogo e incentivos</t>
  </si>
  <si>
    <t>Fortalecer los  mecanismos de atención para los derechos de petición verbal de la DNBC de acuerdo al decreto 1166 del 2016.</t>
  </si>
  <si>
    <t>Implementar sistemas de información que faciliten la gestión y trazabilidad de los requerimientos de los ciudadanos.</t>
  </si>
  <si>
    <t>LÍDER DEL COMPONENTE</t>
  </si>
  <si>
    <t>LÍDER DEL PROCESO</t>
  </si>
  <si>
    <t>Capitán Germán Andrés Miranda</t>
  </si>
  <si>
    <t>Capitán Germán Andrés Miranda; Christian Urrego; Rainer Naval Naranjo, Consuelo Arias</t>
  </si>
  <si>
    <t>Monitorear constantemente el Mapa de riesgos de corrupción</t>
  </si>
  <si>
    <t>Responsable se encuentra en la pestaña "estrategia de rendición de cuentas"</t>
  </si>
  <si>
    <t>Realizar encuentros que permitan explicar, escuchar y retroalimentar la gestión con las partes interesadas de la DNBC</t>
  </si>
  <si>
    <t>Estructura administrativa y direccionamiento estratégico</t>
  </si>
  <si>
    <t>Buzón de voz instalado</t>
  </si>
  <si>
    <t>Gestión del Talento Humano</t>
  </si>
  <si>
    <t># de publicaciones realizadas/# de publicaciones mínimas</t>
  </si>
  <si>
    <t># Reconocimientos Realizados por semestre</t>
  </si>
  <si>
    <t>Reporte de resultados</t>
  </si>
  <si>
    <t>Análisis semestral  de las encuestas de satisfacción</t>
  </si>
  <si>
    <t>Fortalecimiento bomberil para la respuesta</t>
  </si>
  <si>
    <t>Plan ejecutado</t>
  </si>
  <si>
    <t>Gestión Documental</t>
  </si>
  <si>
    <t>(# de publicaciones realizadas/# de publicaciones mínimas)*100</t>
  </si>
  <si>
    <t>PROCESO</t>
  </si>
  <si>
    <t>Gestión de Comunicaciones</t>
  </si>
  <si>
    <t>Todos los procesos</t>
  </si>
  <si>
    <t>Análisis y Mejora Continua</t>
  </si>
  <si>
    <t>Tecnológicos y Humanos</t>
  </si>
  <si>
    <t>Evaluar interna y externamente 
las actividades  de la audiencia pública.</t>
  </si>
  <si>
    <t>Evaluación y Seguimiento</t>
  </si>
  <si>
    <t>Proceso responsable se encuentra en la pestaña "estrategia de rendición de cuentas"</t>
  </si>
  <si>
    <t>Solicitar y consolidar la matriz de riesgos de corrupción a cada proceso</t>
  </si>
  <si>
    <t>Descripción de avance de la meta cuatrimestre I</t>
  </si>
  <si>
    <t>Observaciones/ Dificultades y acciones correctivas para lograr la meta cuatrimestre I</t>
  </si>
  <si>
    <t>Avance cuantitativo del indicador Cuatrimestre I</t>
  </si>
  <si>
    <t>Se solicita al equipo de planeación, replantear el responsable de esta actividad dado que Faubricio Sanchez es el nuevo delegado por la Subdirección Estratégica y de coordinación bomberil para liderar este subcomponente.</t>
  </si>
  <si>
    <t>Se solicita al equipo de planeación, replantear el responsable de esta actividad dado que Faubricio Sanchez es el nuevo delegado por la Subdirección Estratégica y de coordinación bomberil para liderar este subcomponente</t>
  </si>
  <si>
    <t xml:space="preserve">FECHA DE SOLICITUD </t>
  </si>
  <si>
    <t>CAMBIO SOLICITADO</t>
  </si>
  <si>
    <t>MOTIVO</t>
  </si>
  <si>
    <t>ACEPTADO</t>
  </si>
  <si>
    <t>SI</t>
  </si>
  <si>
    <t>Cambiar el responsable de la actividad "Comunicaciones y seguimientos a entes territoriales "</t>
  </si>
  <si>
    <t>Gestión Territorial</t>
  </si>
  <si>
    <t>La fecha de solicitud, no permitió que las demás personas que tienen información en la página la actualizaran, debiddo a que muchos de sus contenidos aún están en aprobación. Suegiero que esta fecha sea aplazada para el mes de junio, ya que nuestra entrega depende de los demás. ÁREAS FALTANTES: Info Financiera y Contable,  Normativa, Planes  y Proyectos Institucionales,  Contratación, Rendición de Cuentas, Gestión Documental, Atención al Ciudadano y Contáctenos.</t>
  </si>
  <si>
    <t>sin soportes</t>
  </si>
  <si>
    <t>no envio o no entiendo</t>
  </si>
  <si>
    <t>ok</t>
  </si>
  <si>
    <t xml:space="preserve">No se realizó la actividad de divulgación. </t>
  </si>
  <si>
    <t>Cambiar fecha de la meta actividad "Actualizar  el esquema de Publicación de Información "</t>
  </si>
  <si>
    <t>NO</t>
  </si>
  <si>
    <t>No se va a cambiar la meta, se dejará otra en el mes de Junio.</t>
  </si>
  <si>
    <t>Gestión Comunicaciones</t>
  </si>
  <si>
    <t>(# de procesos con  riesgos de corrupción evaluados/ # total de procesos en la DNBC)*100</t>
  </si>
  <si>
    <t>(# de procesos con  riesgos de corrupción monitoreados/ # total de procesos en la DNBC)*100</t>
  </si>
  <si>
    <t xml:space="preserve">Cambiar el responsable de la actividad "Analizar variables internas y externas que afectan el trámite y que permiten establecer criterios de intervención para la mejora del mismo" </t>
  </si>
  <si>
    <t>Gestión Jurídica</t>
  </si>
  <si>
    <t xml:space="preserve">Cambiar el responsable de la actividad "Contribuir a reforzar patrones de conducta que
promuevan al interior de los servidores públicos la cultura de la RdC"
</t>
  </si>
  <si>
    <t xml:space="preserve">Dentro del  seguimiento Plan Anticorrupción y de Atención al Ciudadano  2017, pestaña ESTRATEGIA RENDICION CUENTAS, considero que el punto 13, es de competencia del área de recurso humanos, para realizar la  verificación respectiva. </t>
  </si>
  <si>
    <t>Se ajusta el responsable con el fin de que planeación realice las capacitaciones en mención</t>
  </si>
  <si>
    <t>Teniendo en cuenta lo anterior,  y analizado el documento adjunto, encontramos que no se debe hacer únicamente la actualización del mismo, sino una reformulación en los términos del artículo 40 del decreto 103 de 2015, situación que implica una articulación de las dos subdirecciones y de la Direcciones General.
Consecuentemente, solicito ampliación del plazo para finales del tercer cuatrimestre de la presente vigencia ( noviembre de 2017), en aras de recolectar, clasificar e inventariar la información necesaria para su cumplimiento.</t>
  </si>
  <si>
    <t>Cambiar fecha de la meta actividad "Actualización del Índice de Información Clasificada y Reservada de acuerdo al decreto 103 del 2015 "</t>
  </si>
  <si>
    <t xml:space="preserve">Evaluando tu solicitud veo que los argumentos de cambio de fecha son claros, sin embargo, dado que se hizo sobre el corte del cumplimiento de la misma no me es posible modificar la meta ya que la idea es que estas solicitudes se hagan por lo menos un mes antes de que se venzan.
Lo que te propongo es dejar esta explicación como parte de la dificultad presentada para llevarla cabo la actividad y ejecutarla de manera vencida de acuerdo a la solicitud realizada.
</t>
  </si>
  <si>
    <t>Brindar información a la población sobre el avance en la ejecución de planes de contingencia, gestión de integral de riesgos contra incendio, atención de materiales peligrosos y rescate en todas sus modalidades.</t>
  </si>
  <si>
    <t>Dar a conocer a la ciudadanía información relevante incluida la relacionada con rendición e cuentas y los canales atención disponibles en forma permanente</t>
  </si>
  <si>
    <t>Ct. Miranda</t>
  </si>
  <si>
    <t xml:space="preserve">Responder a las entidades interesadas y a la ciudadanía, las inquietudes presentadas frente a los temas a tratar en la audiencia pública de rendición de cuentas </t>
  </si>
  <si>
    <t>Análisis y Mejora continua</t>
  </si>
  <si>
    <t>Generar un espacio virtual multicanal integrado y multiplataforma a través del cual la entidad presente servicios de información, interacción, transacción, interoperabilidad y participación.</t>
  </si>
  <si>
    <t>Avance cuantitativo del indicador Cuatrimestre II</t>
  </si>
  <si>
    <t>Descripción de avance de la meta cuatrimestre II</t>
  </si>
  <si>
    <t>Observaciones/ Dificultades y acciones correctivas para lograr la meta cuatrimestre II</t>
  </si>
  <si>
    <t>CAMBIOS REALIZADOS CUATRIMESTRE II</t>
  </si>
  <si>
    <t>OBSERVACIONES PLANEACION</t>
  </si>
  <si>
    <t>FORMULACION Y ACTUALIZACION NORMATIVA Y OPERATIVA</t>
  </si>
  <si>
    <t>Responsable de la actividad "Capacitar a los servidores públicos en la importancia de la estrategia de rendición de cuentas"</t>
  </si>
  <si>
    <t>Se acepta modificación para que planeación realice la actividad pero modificando la meta correspondiente ya que no se recibe con una meta vencida</t>
  </si>
  <si>
    <t>Actualización del Índice de Información Clasificada y Reservada de acuerdo al decreto 103 del 2015. (PAAC)</t>
  </si>
  <si>
    <t xml:space="preserve">En reunión sostenida el día de hoy del Comité de Transparencia y Rendición de cuentas, en donde se evaluó la competencia para adelantar la actividad que en el plan anticorrupción se describe como: “Actualización del índice de información reservada y clasificada”, actividad que se dejó en principio a cargo del Grupo de Consulta jurídico técnico y de producción normativa – FANO- a corte 28  de abril para su cumplimiento; grupo jurídico que hace parte de la Subdirección Estratégica y de Coordinación Bomberil y que de acuerdo a la Resolución No 82 de 2016 mediante la cual fue creado, cumple con las siguientes funciones:
1. Elaborar y absolver consultas jurídicas y técnicas de carácter general, sobre asuntos que correspondan al giro normal de las actividades de la DNBC, en materia de la Ley 1575 de 2012, la resolución 0661 de 2014 y demás de carácter técnico que sean expedidas.
2. Definir directrices jurídicas y técnicas relativas a la interpretación de las normas jurídicas que interesen a la entidad las cuales constituirán para todos los efectos la posición oficial de la DNBC. 
3. Proponer y elaborar circulares, resoluciones y demás actos administrativos, a nivel nacional en las cuales se dé a conocer a las entidades o instituciones interesadas, las definiciones y decisiones de la DNBC en materia jurídica y técnica. 
4. Proyectar en coordinación con los procesos respectivos la reglamentación de carácter general que deba expedir el Director Nacional. 
5. Adelantar los procedimientos referentes a la aplicación del artículo 24 de la Ley 1575 de 2012: “Inspección, vigilancia y control sobre los cuerpos de bomberos”.
6. Adelantar y verificar los procedimientos concernientes al reconocimiento de los Centros de entrenamien6to de las brigadas contraincendio.
7. Adelantar y verificar los procedimientos concernientes al reconocimiento de las escuelas de formación bomberil.
8. Apoyar al comité de evaluación para ascensos, en las gestiones necesarias para verificar los requisitos para el reconocimiento de los mismos.
9. Presentar al Director Nacional y al Subdirector Estratégico y de Coordinación Bomberil, los informes que se requieran en el desarrollo de las funciones asignadas mediante esta resolución.
10. Las demás que le sean asignadas por el jefe inmediato y que correspondan a la naturaleza de los procesos del grupo. 
Se llegó a la conclusión que esta actividad no se relaciona  con las funciones del Grupo FANO, encaminado a apoyar la misionalidad de la entidad, contenida en el artículo 6 de la Ley 1575 de 2012, así:
ARTíCULO 6°. Funciones de la Dirección Nacional de Bomberos: 
* Aprobar, coordinar, regular y acompañar en la implementación, de las políticas globales y los reglamentos generales de orden técnico, administrativo y operativo que deben cumplir los cuerpos de bomberos y sus integrantes para la prestación del servicio público esencial. 
* Acompañar a los cuerpos de bomberos en la formulación y ejecución de los planes de mejoramiento, que cada cuerpo de bomberos adopte para ajustarse a los lineamientos determinados por la dirección nacional. 
* Dar el soporte técnico a los cuerpos de bomberos para la formulación de ¡ proyectos a presentar ante la junta nacional de bomberos. 
* Fortalecer la actividad bomberil. 
* Administrar el Fondo Nacional de Bomberos
Por lo anterior, pedimos encarecidamente esta actividad sea retirada de nuestro cargo y sea asignada a quien corresponda. Mil gracias. 
</t>
  </si>
  <si>
    <t>Como acción correctiva, el proceso realizará esta divulgación en el tercer trimestre del año.</t>
  </si>
  <si>
    <t># de análisis realizados en la hoja de vida de indicadores</t>
  </si>
  <si>
    <t>Presentación de proyectos de los Cuerpos de Bomberos</t>
  </si>
  <si>
    <t>Subdirección Estratégica y de Coordinación Bomberil</t>
  </si>
  <si>
    <t>ACCIONES EJECUTADAS</t>
  </si>
  <si>
    <t>% DE CUMPLIMIENTO</t>
  </si>
  <si>
    <t>OBSERVACIONES</t>
  </si>
  <si>
    <t>FECHA DE PUBLICACIÓN:</t>
  </si>
  <si>
    <t>OBJETIVO GENERAL:</t>
  </si>
  <si>
    <t>OBJETIVOS ESPECÍFICOS:</t>
  </si>
  <si>
    <t>Observaciones/ Dificultades y acciones correctivas para lograr la meta cuatrimestre III</t>
  </si>
  <si>
    <t>Descripción de avance de la meta cuatrimestre III</t>
  </si>
  <si>
    <t>Avance cuantitativo del indicador Cuatrimestre III</t>
  </si>
  <si>
    <t xml:space="preserve"> Meta Cuatrimestre III</t>
  </si>
  <si>
    <t>Capitán Germán Andres Miranda; Christian Urrego; Rainer Naval Naranjo, Consuelo Arias</t>
  </si>
  <si>
    <t>Evaluación realizada</t>
  </si>
  <si>
    <t>Planeación Estratégica</t>
  </si>
  <si>
    <t>PORCENTAJE TOTAL DE CUMPLIMIENTO</t>
  </si>
  <si>
    <t>TOTAL</t>
  </si>
  <si>
    <t>COMPONENTE</t>
  </si>
  <si>
    <t>GESTIÓN DEL RIESGO DE CORRUPCIÓN 
MAPA DE RIESGOS DE CORRUPCIÓN</t>
  </si>
  <si>
    <t>BAJO</t>
  </si>
  <si>
    <t>MEDIO</t>
  </si>
  <si>
    <t>ALTO</t>
  </si>
  <si>
    <t>CUMPLIMIENTO DE ACTIVIDADES</t>
  </si>
  <si>
    <t>RACIONALIZACIÓN DE TRÁMITES</t>
  </si>
  <si>
    <t>RENDICIÓN DE CUENTAS</t>
  </si>
  <si>
    <t>MECANISMOS PARA MEJORAR LA ATENCIÓN AL CIUDADANO</t>
  </si>
  <si>
    <t>MECANISMOS PARA LA TRANSPARENCIA Y ACCESO A LA INFORMACIÓN</t>
  </si>
  <si>
    <t>TOTAL CUATRIMESTRE</t>
  </si>
  <si>
    <t>PORCENAJE DE CUMPLIMIENTO III CUATRIMESTRE</t>
  </si>
  <si>
    <t>31  DE ENERO DEL 2018</t>
  </si>
  <si>
    <t>INFORMACIÓN/
DIALOGO</t>
  </si>
  <si>
    <t>DIÁLOGO</t>
  </si>
  <si>
    <t>Grupo de Valor</t>
  </si>
  <si>
    <t>Incluir en el plan de bienestar e incentivos 2018, un reconocimiento para destacar el desempeño de los servidores en relación al servicio prestado al ciudadano.</t>
  </si>
  <si>
    <t>Actualizar y publicar el  inventario de activos de Información</t>
  </si>
  <si>
    <t>Actualizar el Índice de Información Clasificada y Reservada de acuerdo al decreto 103 del 2015</t>
  </si>
  <si>
    <t>Espacio participativo generado</t>
  </si>
  <si>
    <t xml:space="preserve">Actividades ejecutadas de acuerdo a la matriz </t>
  </si>
  <si>
    <t>Adriana Moreno</t>
  </si>
  <si>
    <t>Lyda Batista</t>
  </si>
  <si>
    <t>Procesos Misionales</t>
  </si>
  <si>
    <t>Rainer Naranjo</t>
  </si>
  <si>
    <t>Edwin Zamora</t>
  </si>
  <si>
    <t>Lineamientos de Transparencia Pasiva</t>
  </si>
  <si>
    <t>INICIATIVAS ADICIONALES</t>
  </si>
  <si>
    <t>Capitán Germán Andres Miranda; Christian Urrego; Rainer Naval Naranjo; Consuelo Arias</t>
  </si>
  <si>
    <t>Seguimiento Plan anticorrupción (Enero - Abril) 2018</t>
  </si>
  <si>
    <t>SEGUIMIENTO CONTROL INTERNO (ENERO - ABRIL) 2018</t>
  </si>
  <si>
    <t>Seguimiento Plan anticorrupción (Mayo - Agosto) 2018</t>
  </si>
  <si>
    <t>SEGUIMIENTO CONTROL INTERNO( MAYO-AGOSTO) 2018</t>
  </si>
  <si>
    <t>Seguimiento Plan anticorrupción (Septiembre - Diciembre) 2018</t>
  </si>
  <si>
    <t>SEGUIMIENTO CONTROL INTERNO (SEPTIEMBRE - DICIEMBRE) 2018</t>
  </si>
  <si>
    <t>Diagnóstico de RdC en la entidad</t>
  </si>
  <si>
    <t>Caracterización de los ciudadanos y grupos de interés y Necesidades de información</t>
  </si>
  <si>
    <t>Diseño de la estrategia de rendición de cuentas</t>
  </si>
  <si>
    <t>Construcción y difusión de comunicados de prensa</t>
  </si>
  <si>
    <t>Utilización de espacios en medios de comunicación masiva</t>
  </si>
  <si>
    <t>Desarrollo de canales multimedia</t>
  </si>
  <si>
    <t>Elaboración de carteleras o avisos informativos</t>
  </si>
  <si>
    <t>Implementación del modelo de apertura de datos</t>
  </si>
  <si>
    <t>Publicaciones e informes</t>
  </si>
  <si>
    <t>Contribuir a reforzar patrones de conducta que promuevan al interior de los servidores públicos la cultura de la RdC</t>
  </si>
  <si>
    <t>Dejar disponible “todos aquellos
datos primarios, sin procesar, en formatos estándar, estructurados e interoperables que facilitan su acceso y permiten su reutilización, que pueden ser ofrecidos sin reserva alguna, de forma libre y sin restricciones.</t>
  </si>
  <si>
    <t>Presencial o virtual</t>
  </si>
  <si>
    <t>Capacitación a servidores públicos y a ciudadanos</t>
  </si>
  <si>
    <t>Concursos de conocimiento de la entidad</t>
  </si>
  <si>
    <t>Acciones requeridas por el  Manual RdC</t>
  </si>
  <si>
    <t>Evaluación y el seguimiento de la estrategia de rendición de
cuentas</t>
  </si>
  <si>
    <t>Documento digital</t>
  </si>
  <si>
    <t>Efectuar un balance de debilidades y fortalezas de los mecanismos utilizados por cada elemento de la rendición de cuentas: información, diálogo e incentivos, una descripción crítica cualitativa de dichos mecanismos frente a los resultados esperados, y dar cuenta de los actores, donde se deben describir tanto los actores en su origen como en la relación que ellos sostienen con la entidad.</t>
  </si>
  <si>
    <t># de documentos elaborados</t>
  </si>
  <si>
    <t>DIAGNÓSTICO</t>
  </si>
  <si>
    <t>Ajustar la oferta institucional, enfocar los servicios ofrecidos por la DNBC, las comunicaciones hacia aquellos usuarios que más los requieren y acciones que redunden en el fortalecimiento de la percepción de confianza que los usuarios pueden tener de la entidad y del Estado en general.</t>
  </si>
  <si>
    <t>Informar a los usuarios de la DNBC sobre la Ley de Transparencia y acceso a la información, Ley 1712 de 2014</t>
  </si>
  <si>
    <t>Publicación de información mínima obligatoria según lo mandado por la Ley 1712 de 2014</t>
  </si>
  <si>
    <t>Determinar acciones de información (disponibilidad, exposición y difusión de datos, estadísticas, informes, etc., de las funciones de la entidad y del servidor. Abarca desde la etapa de planeación hasta la de control y evaluación.)</t>
  </si>
  <si>
    <t>Aprobar y socializar el acto administrativo del Índice de Información Reservada y Clasificada de la entidad</t>
  </si>
  <si>
    <t>(# De requerimientos respondidos oportunamente/ # De requerimientos  allegados a la DNBC)*100</t>
  </si>
  <si>
    <t>Responder las solicitudes, consultas, PQRSD en los términos y estándares de contenido y oportunidad, establecidos en la Ley</t>
  </si>
  <si>
    <t xml:space="preserve">% de Requerimientos atendidos en los términos legales </t>
  </si>
  <si>
    <t>Capacitaciones realizadas</t>
  </si>
  <si>
    <t># de actividades realizadas / # actividades programadas</t>
  </si>
  <si>
    <t>Acto administrativo aprobado</t>
  </si>
  <si>
    <t>Asignar recursos para el desarrollo de iniciativas que mejoren el servicio al ciudadano.</t>
  </si>
  <si>
    <t>Tecnológicos
Medios de comunicación masiva</t>
  </si>
  <si>
    <t>Actualizar y socializar la caracterización de los ciudadanos y grupos de interés</t>
  </si>
  <si>
    <t># de documentos elaborados y socializados</t>
  </si>
  <si>
    <t>Elaboración de publicaciones y Diseño de publicidad</t>
  </si>
  <si>
    <t># Noticias semanales publicadas</t>
  </si>
  <si>
    <t>Identificar espacios de articulación y cooperación para la rendición de cuentas con entes de control y entidades del sector administrativo</t>
  </si>
  <si>
    <t>Identificar qué elementos del proceso de rendición de cuentas se van a mejorar y cómo</t>
  </si>
  <si>
    <t>Identificar qué elementos del proceso de rendición de cuentas se van a mejorar y cómo, así como, articular la intervención de los entes de control y entidades del sector administrativo, en el proceso de rendición de cuentas</t>
  </si>
  <si>
    <t>Generar un espacio en medios de comunicación masiva integrado y multiplataforma a través del cual la entidad preste servicios de información, interacción, transacción, interoperabilidad y participación.</t>
  </si>
  <si>
    <t>Acciones y Fuentes de verificación</t>
  </si>
  <si>
    <t>Avance del indicador</t>
  </si>
  <si>
    <t>Observaciones</t>
  </si>
  <si>
    <t>Luis Valencia</t>
  </si>
  <si>
    <t>La reducción de tiempo de respuesta en el número de días hábiles que se plantea, le permitirá a los Cuerpos de Bomberos, conocer en menor tiempo el estado de su solicitud  y/o subsanar en caso de que se requiera, documentación del trámite de forma màs expedita.</t>
  </si>
  <si>
    <t>Sustituir en "Medio por donde se obtiene resultado" de correo certificado a correo electrónico</t>
  </si>
  <si>
    <t>Actualmente se tiene en medio por donde se obtiene resultado "Correo Certificado"</t>
  </si>
  <si>
    <t>Reducción de costos, uso eficiente de recursos y calidad en la oportunidad en la respuesta.</t>
  </si>
  <si>
    <t>Se reduce el tiempo de respuesta de la información facilitando un medio de comunicación más ágil optimizando el servicio al usuario.</t>
  </si>
  <si>
    <t>PLAN ANTICORRUPCIÓN Y DE ATENCIÓN AL CIUDADANO 2018- ESTRATEGIA DE RACIONALIZACIÓN DE TRÁMITES 2018</t>
  </si>
  <si>
    <r>
      <rPr>
        <b/>
        <sz val="11"/>
        <color theme="1"/>
        <rFont val="Gill Sans MT"/>
        <family val="2"/>
        <scheme val="minor"/>
      </rPr>
      <t xml:space="preserve">OBJETIVO GENERAL: </t>
    </r>
    <r>
      <rPr>
        <sz val="11"/>
        <color theme="1"/>
        <rFont val="Gill Sans MT"/>
        <family val="2"/>
        <scheme val="minor"/>
      </rPr>
      <t xml:space="preserve"> Establecer estratégicamente aquellas actividades que se realizarán en el año 2018 alrededor de los trámites identificados, con el fin de facilitar el acceso a los servicios que brinda la DNBC, simplificando, estandarizando, eliminando, optimizando y automatizando los trámites existentes, acercando al ciudadano a los servicios prestados, mediante la modernización y el aumento de eficiencia en los procesos relacionados con los trámites.</t>
    </r>
  </si>
  <si>
    <t>PLAN ANTICORRUPCIÓN Y DE ATENCIÓN AL CIUDADANO 2018- ESTRATEGIA DE RENDICIÓN DE CUENTAS 2018</t>
  </si>
  <si>
    <t>Tramites y OPA presentados ante el DAFP</t>
  </si>
  <si>
    <t>(# de trámites y OPA presentados/ # de tramites y OPA identificados )*100</t>
  </si>
  <si>
    <t>Reducción de tiempo de respuesta en la verificación de los proyectos radicados</t>
  </si>
  <si>
    <r>
      <t xml:space="preserve">Actualmente la Direccion Nacional de Bomberos tiene establecido por procedimiento un plazo de </t>
    </r>
    <r>
      <rPr>
        <sz val="11"/>
        <color theme="1"/>
        <rFont val="Gill Sans MT"/>
        <family val="2"/>
        <scheme val="minor"/>
      </rPr>
      <t>quince (15) días hábiles para dar respuesta por escrito de la verificación de las solicitudes radicadas por los Cuerpos de Bomberos.</t>
    </r>
  </si>
  <si>
    <t>Reducción del tiempo de respuesta a la radicación realizada por los Cuerpos de Bomberos en ocho (8) días hábiles.</t>
  </si>
  <si>
    <t>Fortalecimiento Bomberil para la respuesta</t>
  </si>
  <si>
    <t>Publicación de información mínima obligatoria, según lo mandado por la Ley 1712 de 2014</t>
  </si>
  <si>
    <t>Sitio Web DNBC</t>
  </si>
  <si>
    <t>Hacer uso de redes sociales orientados a mostrar la gestión de la DNBC</t>
  </si>
  <si>
    <t>Realizar publicación de la gestión de la DNBC en un medio escrito</t>
  </si>
  <si>
    <t>Artículo publicado en medio escrito</t>
  </si>
  <si>
    <t>Cartelera</t>
  </si>
  <si>
    <t>Gestión al Usuario</t>
  </si>
  <si>
    <t># de Publicaciones realizadas / # de Publicaciones arrojadas por el diagnóstico de atención al ciudadano</t>
  </si>
  <si>
    <t>Publicar y actualizar contenidos en el rotafolio televisivo de la DNBC</t>
  </si>
  <si>
    <t># de Publicaciones realizadas</t>
  </si>
  <si>
    <t>Presencial
Virtual (Streaming)</t>
  </si>
  <si>
    <t xml:space="preserve">Preparar, convocar y realizar espacios de diálogo  de rendición de cuentas </t>
  </si>
  <si>
    <t>Encuestas y difusión de resultados</t>
  </si>
  <si>
    <t>Realizar el encuentro de comandantes en el que se incluya un espacio para la presentación y diálogo de la gestión de la DNBC</t>
  </si>
  <si>
    <t>Identificar, consolidar y publicar la información que pueda ser publicada como datos abiertos, de acuerdo a las solicitudes de información efectuadas por los usuarios de la DNBC</t>
  </si>
  <si>
    <t>Encuesta previa  para conocer los temas de interés a tratar en la audiencia pública de rendición de cuentas e invitar a su participación</t>
  </si>
  <si>
    <t>Fomentar la navegación y la investigación por parte de los ciudadanos en sus múltiples espacios de información y diálogo</t>
  </si>
  <si>
    <t>Pieza audiovisual publicada en redes y sitio web de la DNBC</t>
  </si>
  <si>
    <t>Pieza audiovisual interactiva</t>
  </si>
  <si>
    <t>Comité educativo (Consejos o espacios formales de participación ciudadana) debe contar en su agenda el espacio de diálogo de la gestión de la entidad</t>
  </si>
  <si>
    <t>Comité educativo realizado</t>
  </si>
  <si>
    <t>Documento actualizado y presentado para aprobación</t>
  </si>
  <si>
    <t>Actualizar la resolución No. 021 de 2016, por la cual se regula el procedimiento interno para la gestión de las peticiones, quejas y reclamos, estableciendo los costos de reproducción de la Información y determinando los recursos administrativos y judiciales con los cuales dispone el usuario en caso de no estar conforme  con una respuesta recibida,  incluir  peticiones verbales, mecanismos para dar prioridad a las peticiones presentadas por menores de edad y aquellas relacionadas con el reconocimiento de un derecho fundamental.</t>
  </si>
  <si>
    <t>Política de protección de datos personales socializada</t>
  </si>
  <si>
    <t>Rotafolio televisivo de la DNBC
Redes sociales</t>
  </si>
  <si>
    <t>Acta de comité directivo aprobando el esquema de publicación</t>
  </si>
  <si>
    <t>Acta de comité directivo aprobando Índice de Información Reservada y Clasificada de la entidad</t>
  </si>
  <si>
    <t>Formularios electrónicos implementados publicados en sitio web</t>
  </si>
  <si>
    <t>Analizar los indicadores establecidos de tal forma, que permitan medir el desempeño de los canales de atención y consolidar estadísticas sobre tiempos de espera, tiempos de atención y cantidad de ciudadanos atendidos.</t>
  </si>
  <si>
    <t xml:space="preserve"># de capacitaciones o eventos brindados por DAFP y/o DNP </t>
  </si>
  <si>
    <t>Programar  campañas informativas sobre la responsabilidad de los servidores públicos frente a los derechos de los ciudadanos, cultura de servicio al ciudadano, fortalecimiento de competencias para el desarrollo de la labor de servicio,  lenguaje claro, sobre ética y valores del servidor público, competencias y habilidades personales, gestión del cambio  e informar para su inclusión en el plan anual de Capacitación al equipo de Talento Humano</t>
  </si>
  <si>
    <t>Resolución actualizada y aprobada</t>
  </si>
  <si>
    <t># de capacitaciones realizadas</t>
  </si>
  <si>
    <t>Elaborar y publicar Comunicados de Prensa orientados a mostrar la gestión de la DNBC</t>
  </si>
  <si>
    <t>Crear contenidos y diseñar piezas gráficas que informen la importancia de los canales de comunicación con la Entidad para los ciudadanos</t>
  </si>
  <si>
    <t>Diseño y publicación de las piezas gráficas</t>
  </si>
  <si>
    <t># piezas de piezas publicadas y diseñadas</t>
  </si>
  <si>
    <t>Realizar filminuto para divulgar la gestión de la DNBC</t>
  </si>
  <si>
    <t>Guión y film publicado en la Página web</t>
  </si>
  <si>
    <t>Video institucional en el sitio Web</t>
  </si>
  <si>
    <t>Edgar Molina</t>
  </si>
  <si>
    <t>Realizar tutorial de acceso a la información institucional del sitio web de la DNBC</t>
  </si>
  <si>
    <t>Tutorial publicado</t>
  </si>
  <si>
    <t>META/
PRODUCTO</t>
  </si>
  <si>
    <t>Ajustar la estrategia de rendición de cuentas y el  plan de comunicaciones de la estrategia de RdC, de acuerdo al diagnóstico y la caracterización de usuarios</t>
  </si>
  <si>
    <t>Televisor</t>
  </si>
  <si>
    <t>Cartelera Gestión al Usuario</t>
  </si>
  <si>
    <t>Alexander Maya</t>
  </si>
  <si>
    <t>Humanos 
Físicos</t>
  </si>
  <si>
    <t>Fortalecimiento Bomberil para la Respuesta</t>
  </si>
  <si>
    <t xml:space="preserve">Encuentro de comandantes realizado </t>
  </si>
  <si>
    <t># de documentos elaborados y publicados</t>
  </si>
  <si>
    <t># de acciones realizadas</t>
  </si>
  <si>
    <t>Publicar en la cartelera de atención al usuario, informes mensuales de gestión institucional</t>
  </si>
  <si>
    <t>Cuerpos de Bomberos
Entes Administrativos
Entes de Control
Entidades del SNGRD
Población en General</t>
  </si>
  <si>
    <t>Cuerpos de Bomberos
Entes Administrativos
Entes de Control
Entidades del SNGRD
Medios de Comunicación
Población en General</t>
  </si>
  <si>
    <t>Generar un espacio en carteleras o avisos informativos a través del cual la entidad preste servicios de información, interacción, transacción, interoperabilidad y participación.</t>
  </si>
  <si>
    <t>Acercamiento entre la DNBC y los  Bomberos de Colombia, los representantes del sector privado, coordinadores municipales departamentales de Gestión del Riesgo de Desastres, mediante el cual, se busca fomentar el diálogo sobre la gestión de la DNBC y sus resultados.</t>
  </si>
  <si>
    <t>Entes Administrativos
Entes de Control
Servidores Públicos DNBC</t>
  </si>
  <si>
    <t>Cuerpos de Bomberos
Entes Administrativos
Entes de Control
Población en General</t>
  </si>
  <si>
    <t>Ct. German Miranda</t>
  </si>
  <si>
    <t>Rainer Naranjo/Carlos López</t>
  </si>
  <si>
    <t>Rainer Naranjo/ Edgar Molina</t>
  </si>
  <si>
    <t>Lyda Batista / Rainer Naranjo</t>
  </si>
  <si>
    <t>Analizar los riesgos de corrupción</t>
  </si>
  <si>
    <t>Actualizar la Caracterización a los ciudadanos - usuarios - grupos de interés y revisar la pertinencia de la oferta canales, mecanismos de información y comunicación, utilizados la entidad.</t>
  </si>
  <si>
    <t>Campañas de sensibilización realizadas e incluidas en el PIC de la DNBC</t>
  </si>
  <si>
    <t>Talento humano/ Normativo y procedimental</t>
  </si>
  <si>
    <t># de Informes de análisis realizados</t>
  </si>
  <si>
    <t xml:space="preserve">Diagnóstico </t>
  </si>
  <si>
    <t>Estructura administrativa y direccionamiento estratégico / Fortalecimiento de los canales de atención</t>
  </si>
  <si>
    <t>Actualizar el inventario de trámites y otros procedimientos administrativos</t>
  </si>
  <si>
    <t>Registrar y/o actualizar trámites y otros procedimientos administrativos en el SUIT de acuerdo a aprobación del DAFP</t>
  </si>
  <si>
    <t>Presentar ante el DAFP los trámites y otros procedimientos administrativos identificados, para revisión, aprobación y publicación (según aplique)</t>
  </si>
  <si>
    <t>Analizar variables internas y externas que afectan los trámites u OPA`s y que permiten establecer criterios de intervención para la mejora de los mismos (Identificar trámites de alto impacto a racionalizar)</t>
  </si>
  <si>
    <t>(# de trámites u OPAs que se registraron o actualizaron en el SUIT/ # total de trámites u OPAs aprobados por el DAFP)*100</t>
  </si>
  <si>
    <t>Registro y/o actualización en el SUIT</t>
  </si>
  <si>
    <t># de difusiones realizadas</t>
  </si>
  <si>
    <t>Resultados</t>
  </si>
  <si>
    <t>Informe de resultados elaborado y publicado</t>
  </si>
  <si>
    <t># Informe presentados</t>
  </si>
  <si>
    <t>Adelantar campañas de apropiación de las mejoras internas y externas de la estrategia de racionalización de trámites</t>
  </si>
  <si>
    <t>Campañas realizadas</t>
  </si>
  <si>
    <t># Campañas realizadas</t>
  </si>
  <si>
    <t>Publicación de Informes mensuales de PQRSD
Socialización mensual de los informes estadísticos de PQRSD en el comité directivo del SIGEC .</t>
  </si>
  <si>
    <t>Edgar Mandón</t>
  </si>
  <si>
    <t>Inventario de trámites</t>
  </si>
  <si>
    <t>Elaborar y publicar un informe en el que se cuantifique el impacto de las acciones de racionalización, el cual contenga propuestas de mejoras internas y externas</t>
  </si>
  <si>
    <t>TIPO DE ACCIONES DE PARTICIPACIÓN CIUDADANA</t>
  </si>
  <si>
    <t>TIPO DE ACCIONES DE PARTICIPACIÓN</t>
  </si>
  <si>
    <t>No aplica</t>
  </si>
  <si>
    <t>Promoción</t>
  </si>
  <si>
    <t>Diagnóstico y planeación</t>
  </si>
  <si>
    <t>Ejecución conjunta</t>
  </si>
  <si>
    <t>Innovación abierta</t>
  </si>
  <si>
    <t>Control Social Veedurías Ciudadanas</t>
  </si>
  <si>
    <t xml:space="preserve">Reforzar los conceptos que describe política de administración de riesgos de la DNBC. </t>
  </si>
  <si>
    <t>Matriz de factores internos y externos a nivel institucional actualizada</t>
  </si>
  <si>
    <t>Todos los funcionarios y contratistas</t>
  </si>
  <si>
    <t>Revisión de los mapas de riesgos de corrupción en cada proceso.</t>
  </si>
  <si>
    <t>(# de procesos con riesgos de corrupción identificados revisados/ # total de procesos en la DNBC)*100</t>
  </si>
  <si>
    <t>Riesgos de corrupción revisados en la etapa de evaluación en cada proceso</t>
  </si>
  <si>
    <t>Matriz construida y publicada</t>
  </si>
  <si>
    <t>Elaborar, publicar y socializar Informes de PQRSD,  con relación al servicio de atención de peticiones de información, quejas, reclamos, sugerencias, consultas y denuncias que se allegan a la Dirección a través de los diferentes canales establecidos para tal fin</t>
  </si>
  <si>
    <t># de informes estadísticos mensuales elaborados, publicados en sitio web y socializados en el comité Directivo del SIGEC</t>
  </si>
  <si>
    <t># Campañas de sensibilización realizadas e incluidas en el PIC de la DNBC</t>
  </si>
  <si>
    <t>Socializar la política de protección de datos personales</t>
  </si>
  <si>
    <t>Realizar periódicamente mediciones de percepción de los ciudadanos respecto a la calidad y accesibilidad de la oferta institucional, el servicio recibido por sus funcionarios, al acceso a la información y transparencia, satisfacción frente a los trámites inscritos en el SUIT, la calidad de los datos abiertos, la consistencia de la información que recibe el ciudadano a través de los diferentes canales de atención, e informar los resultados al nivel directivo, con el fin de identificar oportunidades y acciones de mejora.</t>
  </si>
  <si>
    <t>Matriz actualizada</t>
  </si>
  <si>
    <t>Matriz institucional actualizada publicada</t>
  </si>
  <si>
    <t>Esquema de publicación  actualizado y publicado</t>
  </si>
  <si>
    <t>Documento actualizado y publicado</t>
  </si>
  <si>
    <t>Mantener y promocionar el uso de los canales de atención implementados por la DNBC: redes sociales (Twitter), línea móvil y fija, WhatsApp y canales presenciales</t>
  </si>
  <si>
    <t>Canales de atención implementados y promocionados</t>
  </si>
  <si>
    <t># de actividades de promoción sobre los canales de atención</t>
  </si>
  <si>
    <t>Realizar una evaluación a los servidores de la entidad, con el fin de identificar el conocimiento del Código de Integridad adoptado por la DNB.</t>
  </si>
  <si>
    <t>Gestión al usuario</t>
  </si>
  <si>
    <t>Ct. Edgar Molina / Pilar Argüello</t>
  </si>
  <si>
    <t>Lizbeth Ferrer Huffington</t>
  </si>
  <si>
    <r>
      <rPr>
        <b/>
        <sz val="11"/>
        <color theme="1"/>
        <rFont val="Gill Sans MT"/>
        <family val="2"/>
        <scheme val="minor"/>
      </rPr>
      <t xml:space="preserve">OBJETIVO GENERAL: </t>
    </r>
    <r>
      <rPr>
        <sz val="11"/>
        <color theme="1"/>
        <rFont val="Gill Sans MT"/>
        <family val="2"/>
        <scheme val="minor"/>
      </rPr>
      <t xml:space="preserve"> Establecer estratégicamente aquellas actividades que se realizarán en el año 2018 teniendo en cuenta el diagnóstico de rendición de cuentas del 2017,  la caracterización de los diferentes grupos de interés de la DNBC así como  los recursos financieros,  humanos y logísticos disponibles, satisfaciendo los componentes de  información, diálogo, incentivos y evaluación y en general, dando cumplimiento a lo establecido en el Manual de Rendición de Cuentas y en la Estrategia para la construcción del Plan Anticorrupción y Atención al ciudadano.</t>
    </r>
  </si>
  <si>
    <r>
      <t xml:space="preserve">Capacitar a los </t>
    </r>
    <r>
      <rPr>
        <b/>
        <sz val="11"/>
        <color theme="1"/>
        <rFont val="Gill Sans MT"/>
        <family val="2"/>
        <scheme val="minor"/>
      </rPr>
      <t>servidores públicos</t>
    </r>
    <r>
      <rPr>
        <sz val="11"/>
        <color theme="1"/>
        <rFont val="Gill Sans MT"/>
        <family val="2"/>
        <scheme val="minor"/>
      </rPr>
      <t xml:space="preserve"> en la importancia de la estrategia de rendición de cuentas.</t>
    </r>
  </si>
  <si>
    <r>
      <t>Capacitar a los</t>
    </r>
    <r>
      <rPr>
        <b/>
        <sz val="11"/>
        <color theme="1"/>
        <rFont val="Gill Sans MT"/>
        <family val="2"/>
        <scheme val="minor"/>
      </rPr>
      <t xml:space="preserve"> Ciudadanos</t>
    </r>
    <r>
      <rPr>
        <sz val="11"/>
        <color theme="1"/>
        <rFont val="Gill Sans MT"/>
        <family val="2"/>
        <scheme val="minor"/>
      </rPr>
      <t xml:space="preserve"> en la importancia de la estrategia de rendición de cuentas.</t>
    </r>
  </si>
  <si>
    <r>
      <t xml:space="preserve">Realizar concursos de conocimiento de la entidad para los </t>
    </r>
    <r>
      <rPr>
        <b/>
        <sz val="11"/>
        <color theme="1"/>
        <rFont val="Gill Sans MT"/>
        <family val="2"/>
        <scheme val="minor"/>
      </rPr>
      <t>servidores públicos</t>
    </r>
  </si>
  <si>
    <r>
      <t xml:space="preserve">Realizar concursos de conocimiento de la entidad para la </t>
    </r>
    <r>
      <rPr>
        <b/>
        <sz val="11"/>
        <color theme="1"/>
        <rFont val="Gill Sans MT"/>
        <family val="2"/>
        <scheme val="minor"/>
      </rPr>
      <t>ciudadanía</t>
    </r>
    <r>
      <rPr>
        <sz val="11"/>
        <rFont val="Gill Sans MT"/>
        <family val="2"/>
        <scheme val="minor"/>
      </rPr>
      <t/>
    </r>
  </si>
  <si>
    <t>Meta Cuatrimestre I</t>
  </si>
  <si>
    <t>Meta Cuatrimestre II</t>
  </si>
  <si>
    <t>Otros
procedimientos
administrativos
de cara al
usuario</t>
  </si>
  <si>
    <t>TIPO</t>
  </si>
  <si>
    <t>ESTADO</t>
  </si>
  <si>
    <t>Difundir información de oferta de trámites y otros procedimientos administrativos a los usuarios</t>
  </si>
  <si>
    <t>Actualizar el protocolo de servicio al ciudadano en todos los canales para garantizar la calidad y cordialidad en la atención al ciudadano.</t>
  </si>
  <si>
    <r>
      <rPr>
        <sz val="11"/>
        <color theme="9" tint="-0.249977111117893"/>
        <rFont val="Gill Sans MT"/>
        <family val="2"/>
        <scheme val="minor"/>
      </rPr>
      <t>Actualizar diagnóstico</t>
    </r>
    <r>
      <rPr>
        <sz val="11"/>
        <color theme="1"/>
        <rFont val="Gill Sans MT"/>
        <family val="2"/>
        <scheme val="minor"/>
      </rPr>
      <t xml:space="preserve"> del proceso de rendición de cuentas en la DNBC,  la capacidad operativa y disponibilidad de recursos para llevar a cabo la RdC
(RdC)</t>
    </r>
  </si>
  <si>
    <t>Realizar video institucional fortalecer la información para la interposición de PQRS que le permitan solucionar inquietudes a la ciudadanía</t>
  </si>
  <si>
    <t>Presentar para aprobación y socializar el acto administrativo del Esquema de Publicación de la entidad</t>
  </si>
  <si>
    <t>Realizar acompañamiento a la áreas de la entidad para actualizar  el esquema de Publicación de Información</t>
  </si>
  <si>
    <t>Realizar informativos semanales que reflejen las labores de los Cuerpos de Bomberos.</t>
  </si>
  <si>
    <t>Efectuar Publicación del boletín informativo digital interno de la DNBC.</t>
  </si>
  <si>
    <t>Efectuar Publicación del boletín informativo digital externo de la DNBC (Vigía del Fuego)</t>
  </si>
  <si>
    <t>Oferta de OPA`s en sitio web de la DNBC</t>
  </si>
  <si>
    <t>Actas y listas de asistencia</t>
  </si>
  <si>
    <t>Se realizó charla a los procesos de la DNBC sobre Gestión del Riesgo</t>
  </si>
  <si>
    <t>No se identificaron dificultades.</t>
  </si>
  <si>
    <t xml:space="preserve">En jornada de planeamiento estratégico, se identificaron los factores internos y externos a nivel institucional, los cuales se registraron en la matriz DOFA y PESTAL. </t>
  </si>
  <si>
    <t>Se revisaron y actualizaron los mapas de riesgos de corrupción de la DNBC, los cuales fueron puestos a consulta de participación y luego publicados en el sitio Web de la Entidad.
http://bomberos.mininterior.gov.co/sites/default/files/mapa_de_riesgos_de_corrupcion_dnbc_2018_0.pdf</t>
  </si>
  <si>
    <t>Se consolidaron los mapas de riesgos de corrupción de la DNBC, los cuales fueron puestos a consulta de participación y luego publicados en el sitio Web de la Entidad.
http://bomberos.mininterior.gov.co/sites/default/files/mapa_de_riesgos_de_corrupcion_dnbc_2018_0.pdf</t>
  </si>
  <si>
    <t xml:space="preserve">Mediante encuesta publicada en el sitio Web de la Entidad https://docs.google.com/forms/d/e/1FAIpQLSci3MWQ_F0D1WzPQBhXJBPLnGzUZXw6oJRM9cIGiwnCnNKkrQ/viewform, se generó un espacio de participación tanto para los grupos de interés internos (1) como para los grupos de interés externos (2), para retroalimentar los riesgos y los controles propuestos. </t>
  </si>
  <si>
    <t>Se divulgó el mapa de riesgos a los servidores públicos de la DNBC, mediante correo electrónico, en el marco de la consulta para retroalimentación del Plan Anticorrupción y de Atención al Ciudadano.</t>
  </si>
  <si>
    <t xml:space="preserve">Se monitorearon y consolidaron  los mapas de riesgos de corrupción de todos los procesos de la DNBC, tanto para la publicación exigida para el mes de enero, como para el reporte del primer cuatrimestre, en atención al cumplimiento de la Ley 1474 de 2011 “Por la cual se dictan normas orientadas a fortalecer los mecanismos de prevención, investigación y sanción de actos de corrupción y la efectividad del control de la gestión pública”,  a lo señalado en el Decreto 1499 de 2017. </t>
  </si>
  <si>
    <t>No se reportaron dificultades ni observaciones</t>
  </si>
  <si>
    <t>Se realizó la actualización del inventario de trámites y otros procedimientos administrativos</t>
  </si>
  <si>
    <t>No aplica para este cuatrimestre</t>
  </si>
  <si>
    <t>N.A.</t>
  </si>
  <si>
    <t>Mediante acta del mes de enero se analizaron las variables tanto internas como externas frente a los trámites y OPAS de la entidad.</t>
  </si>
  <si>
    <t>Se construyó y publicó en el sitio web de la DNBC, la estrategia de racionalización de trámites para la vigencia 2018.</t>
  </si>
  <si>
    <t>Se elaboraron, publicaron y socializaron dos Informes de PQRSD, con relación al servicio de atención de peticiones de información, quejas, reclamos, sugerencias, consultas y denuncias que se allegan a la Dirección a través de los diferentes canales establecidos para tal fin, los cuales se encuentran publicados en el siguiente enlace:
http://bomberos.mininterior.gov.co/atencion-al-ciudadano/informes-de-pqrsd</t>
  </si>
  <si>
    <t>Se generan alertas cada 15 días a los funcionarios y contratistas de la DNBC mediante correo electrónico sobre las PQRSD prontas a vencerse.  El informe del mes de abril, se realizará en los primeros 5 días hábiles del mes de abril, de acuerdo a procedimiento.</t>
  </si>
  <si>
    <t>Se diligenciaron y analizaron los indicadores correspondientes a enero, febrero y Marzo de 2018, relacionados con el desempeño de los canales de atención y consolidar estadísticas sobre tiempos de espera, tiempos de atención y cantidad de ciudadanos atendidos</t>
  </si>
  <si>
    <t>El correspondiente al mes de Abril, se realizará en los primeros 5 días hábiles del mes de abril, de acuerdo a procedimiento. A partir del abril se empezará a diligenciar en el formato vigente para las hojas de vida de indicadores</t>
  </si>
  <si>
    <t>Se actualizó el Protocolo de servicio al ciudadano para garantizar la calidad y cordialidad en la atención al ciudadano</t>
  </si>
  <si>
    <t>Se encuentra pendiente de aprobación por parte del Comité Directivo SIGEC</t>
  </si>
  <si>
    <t>Se actualizó y publicó la Carta de Trato Digno.</t>
  </si>
  <si>
    <t>De acuerdo al informe de PQRSD,  con relación al servicio de atención de peticiones de información, quejas, reclamos, sugerencias, consultas y denuncias que se allegan a la Dirección, a través de los diferentes canales, correspondiente al mes de enero y febrero de 2018.
Enero:
(# De requerimientos respondidos oportunamente fue de: 122/ # De requerimientos allegados a la DNBC fue de 130)*100= 93,08% = 7,75%
Febrero:
(# De requerimientos respondidos oportunamente fue de: 293/ # De requerimientos allegados a la DNBC fue de 346)*100= 84,68% = 7,05%
Marzo:
(# De requerimientos respondidos oportunamente fue de: 280/ # De requerimientos allegados a la DNBC fue de 307)*100= 91,20% = 7,59%</t>
  </si>
  <si>
    <t xml:space="preserve">El dato del mes de marzo se reporta con la observación que se puede modificar una vez se concluya con el reporte final en el mes de abril de acuerdo a procedimiento.
</t>
  </si>
  <si>
    <t xml:space="preserve">Capacitar a los funcionarios y contratistas de la DNBC,  respecto de la Ley de Transparencia y acceso a la información, Ley 1712 de 2014, como aspecto fundamental para la modernización del Estado. Así como,  la existencia de la Secretaría de Transparencia  </t>
  </si>
  <si>
    <t>No aplica para este cuatrimestre. No obstante, se consolidó la información relevante para actualizar el Inventario de Activos de información. Una vez se tenga ajustado, se presentará a Comité Directivo para aprobación.</t>
  </si>
  <si>
    <t>El documento ha sido actualizado según la ley 1712 de 2014. El documento fue corregido por el Proceso de Planeación Estratégica y una vez se realizaron las modificaciones sugeridas, se envió a Planeación para que se incluya como agenda en el Comité Directivo SIGEC para su aprobación.</t>
  </si>
  <si>
    <t>No se realizó esta actividad en este cuatrimestre</t>
  </si>
  <si>
    <t>Se crearon contenidos y se diseñaron piezas gráficas que informan sobre la importancia de los canales de comunicación con la Entidad para los ciudadanos. La pieza gráfica fue diseñada, informando a los ciudadanos y usuarios de la DNBC cuáles son los canales de contactos.  Esta pieza fue  socializada en la página web, twitter e Instagram.</t>
  </si>
  <si>
    <t>Se publicará una vez sea aprobado por parte del Comité Directivo SIGEC</t>
  </si>
  <si>
    <t>Se presenta para aprobación, ante Comité Directivo del mes de abril, el Índice de Información Reservada y Clasificada de la entidad</t>
  </si>
  <si>
    <t>Se actualizó el Índice de Información Clasificada y Reservada de acuerdo al decreto 103 del 2015</t>
  </si>
  <si>
    <r>
      <t xml:space="preserve">En el ejercicio de revisión de los mapas de riesgos de corrupción de los procesos de la DNBC, se verificó </t>
    </r>
    <r>
      <rPr>
        <b/>
        <sz val="12"/>
        <rFont val="Calibri"/>
        <family val="2"/>
      </rPr>
      <t>el análisis</t>
    </r>
    <r>
      <rPr>
        <sz val="12"/>
        <rFont val="Calibri"/>
        <family val="2"/>
      </rPr>
      <t>, de acuerdo a la Guía de Administración de Riesgos de la DNBC, la cual está acorde a la metodología establecida por el DAFP.</t>
    </r>
  </si>
  <si>
    <r>
      <t xml:space="preserve">En el ejercicio de revisión de los mapas de riesgos de corrupción de los procesos de la DNBC, se verificó </t>
    </r>
    <r>
      <rPr>
        <b/>
        <sz val="12"/>
        <rFont val="Calibri"/>
        <family val="2"/>
      </rPr>
      <t>la valoración</t>
    </r>
    <r>
      <rPr>
        <sz val="12"/>
        <rFont val="Calibri"/>
        <family val="2"/>
      </rPr>
      <t>, de acuerdo a la Guía de Administración de Riesgos de la DNBC, la cual está acorde a la metodología establecida por el DAFP.</t>
    </r>
  </si>
  <si>
    <r>
      <rPr>
        <sz val="14"/>
        <color theme="1"/>
        <rFont val="Calibri"/>
        <family val="2"/>
      </rPr>
      <t xml:space="preserve">DIMENSIÓN CONTROL INTERNO - COMPONENTE: GESTIÓN DEL RIESGO DE CORRUPCIÓN- </t>
    </r>
    <r>
      <rPr>
        <b/>
        <sz val="14"/>
        <color theme="1"/>
        <rFont val="Calibri"/>
        <family val="2"/>
      </rPr>
      <t>MAPA DE RIESGOS DE CORRUPCIÓN</t>
    </r>
  </si>
  <si>
    <r>
      <rPr>
        <sz val="14"/>
        <color theme="1"/>
        <rFont val="Calibri"/>
        <family val="2"/>
      </rPr>
      <t>DIMENSIÓN: GESTIÓN CON VALORES PARA RESULTADOS (RELACIÓN ESTADO CIUDADANO) - COMPONENTE:</t>
    </r>
    <r>
      <rPr>
        <b/>
        <sz val="14"/>
        <color theme="1"/>
        <rFont val="Calibri"/>
        <family val="2"/>
      </rPr>
      <t xml:space="preserve"> RACIONALIZACIÓN DE TRÁMITES</t>
    </r>
  </si>
  <si>
    <r>
      <rPr>
        <sz val="14"/>
        <color theme="1"/>
        <rFont val="Calibri"/>
        <family val="2"/>
      </rPr>
      <t xml:space="preserve">DIMENSIÓN: GESTIÓN CON VALORES PARA RESULTADOS (RELACIÓN ESTADO CIUDADANO) - COMPONENTE: </t>
    </r>
    <r>
      <rPr>
        <b/>
        <sz val="14"/>
        <color theme="1"/>
        <rFont val="Calibri"/>
        <family val="2"/>
      </rPr>
      <t>RENDICIÓN DE CUENTAS</t>
    </r>
  </si>
  <si>
    <r>
      <rPr>
        <sz val="14"/>
        <color theme="1"/>
        <rFont val="Calibri"/>
        <family val="2"/>
      </rPr>
      <t xml:space="preserve">DIMENSIÓN: GESTIÓN CON VALORES PARA RESULTADOS (RELACIÓN ESTADO CIUDADANO) - COMPONENTE: </t>
    </r>
    <r>
      <rPr>
        <b/>
        <sz val="14"/>
        <color theme="1"/>
        <rFont val="Calibri"/>
        <family val="2"/>
      </rPr>
      <t>MECANISMOS PARA MEJORAR LA ATENCIÓN AL CIUDADANO</t>
    </r>
  </si>
  <si>
    <r>
      <rPr>
        <sz val="14"/>
        <color theme="1"/>
        <rFont val="Calibri"/>
        <family val="2"/>
      </rPr>
      <t>DIMENSIÓN: INFORMACIÓN Y COMUNICACIÓN COMPONENTE:</t>
    </r>
    <r>
      <rPr>
        <b/>
        <sz val="14"/>
        <color theme="1"/>
        <rFont val="Calibri"/>
        <family val="2"/>
      </rPr>
      <t xml:space="preserve"> MECANISMOS PARA LA TRANSPARENCIA Y ACCESO A LA INFORMACIÓN</t>
    </r>
  </si>
  <si>
    <t>PORCENTAJE DE CUMPLIMIENTO I CUATRIMESTRE</t>
  </si>
  <si>
    <t>Se realizó publicación de 2 boletines informativo digital interno de la DNBC.</t>
  </si>
  <si>
    <t>Se publicaron 3 boletines informativo digital externo de la DNBC (Vigía del Fuego)</t>
  </si>
  <si>
    <t>Se publicó en la cartelera ubicada en el primer piso de la DNBC, un boletín sobre la gestión institucional y un aviso para promocionar la consulta de la gestión de la DNBC</t>
  </si>
  <si>
    <t xml:space="preserve">No se adelantó la actividad </t>
  </si>
  <si>
    <t>Aunque la actividad se encuentra programada para el otro cuatrimestre, se solicitó cotización para la instalación de un buzón de voz</t>
  </si>
  <si>
    <t>Implementar los formularios electrónicos  de  solicitud de información y de consulta de los PQRSD de a cuerdo a la resolución 3564 del 2915, la Ley 1712 y el TIC servicios GEL</t>
  </si>
  <si>
    <t>Se realizará en el segundo cuatrimestre</t>
  </si>
  <si>
    <t>Se asistió a la 2da Jornada de socialización de lineamientos de traducción e interpretación en lenguas nativas, el 16 de Febrero de 2018 y al Encuentro de Equipos Transversales el 5 de Abril, organizadas por el Departamento Administrativo de la Función Pública.</t>
  </si>
  <si>
    <t xml:space="preserve">Se tiene programada  junto con el Proceso de Gestión Documental, para el 30 de abril, realizar una capacitación dirigida a los funcionarios y contratistas que atienden directamente a los ciudadanos, respecto a la ley 1755 de 2015. </t>
  </si>
  <si>
    <t>No aplica para este cuatrimestre. No obstante, es de anotar que se han venido aplicando las Encuestas de Satisfacción de los meses de Enero, Febrero y  Marzo.</t>
  </si>
  <si>
    <t>Se empezará a aplicar desde el mes de mayo, una vez sea aprobado el formato para el cuestionario</t>
  </si>
  <si>
    <t>Se ha realizado la actualización o publicación de información relacionada que ya se encuentra publicada en el sitio web de la Entidad dentro del porcentaje de cumplimiento referenciado</t>
  </si>
  <si>
    <t>Se realizó el seguimiento pero no ha podido avanzar en la publicación de la información</t>
  </si>
  <si>
    <t>Se ha tenido la dificultad para disponer de la información para ser publicada</t>
  </si>
  <si>
    <t>Se cuenta con la información relacionada con la ejecución presupuestal, sin embargo, se encuentra desactualizada</t>
  </si>
  <si>
    <t>Dentro del plan de acción GEL, se reasignó la actividad al proceso de comunicaciones.</t>
  </si>
  <si>
    <t xml:space="preserve">Dentro del plan de acción GEL, se asignó la actividad al proceso de comunicaciones.
Los procesos responsables de enviar la información no la envían.
Se deben hacer jornadas de sensibilización con los responsables de la información
 </t>
  </si>
  <si>
    <t>Avance cuantitativo
Cuatrimestre I</t>
  </si>
  <si>
    <t>Se redujo el tiempo de respuesta en el número de días hábiles de 15 a 8 días, lo que ha permitido  a los Cuerpos de Bomberos, conocer en menor tiempo el estado de su solicitud  y/o subsanar en caso de que se requiera, documentación del trámite de forma màs expedita.</t>
  </si>
  <si>
    <t>Ninguna</t>
  </si>
  <si>
    <t xml:space="preserve">Se espera actualizar el SUIT una vez el DAFP desbloquee los usuarios registrados en la plataforma </t>
  </si>
  <si>
    <t>Se realizó el Comité Educativo nacional, como un espacio de diálogo y de acercamiento entre la DNBC y los  Bomberos de Colombia, los representantes del sector privado, coordinadores municipales departamentales de Gestión del Riesgo de Desastres, mediante el cual, se busca fomentar el diálogo sobre la gestión de la DNBC y sus resultados.</t>
  </si>
  <si>
    <t>Porcentaje DE CUMPLIMIENTO II CUATRIMESTRE</t>
  </si>
  <si>
    <t>Se realizaron 12 informativos semanales que reflejaron las labores de los Cuerpos de Bomberos. La realización de dichas piezas informativas, son socializadas en la página web, en nuestra categoría de "Algunas actividades bomberiles"</t>
  </si>
  <si>
    <t>Se realizaron 12 publicaciones en redes sociales orientadas a mostrar la gestión de la DNBC. En contribución a la divulgación de gestión que realiza la Dirección, estas han sido enmarcadas bajo es hashtag  #Gestión DNBC</t>
  </si>
  <si>
    <t>Se realizó la publicación y actualización de contenidos en el rotafolio televisivo de la DNBC. El rotafolio es la primera impresión de conocimiento que se llevan los usuarios al llegar a las instalaciones de la DNBC ya que son productos que dan a conocer la actividad de la entidad en pro del fortalecimiento.</t>
  </si>
  <si>
    <t>Se realizó el film minuto para divulgar gestión de la entidad a través de Instagram</t>
  </si>
  <si>
    <t>Se realizó una pieza audiovisual (video) con el Proceso de Gestión de Comunicaciones, mediante el cual, se informa sobre los canales de atención y todo lo concerniente a las PQRSD respecto a la ley 1755 de 2015, el cual se encuentra publicado en el sitio web de la DNBC, el rotafolio televisivo y en el canal You Tube: https://youtu.be/LbTejNnFNEc</t>
  </si>
  <si>
    <t>Se realizaron 35 de 38 actividades programadas de acuerdo a lo reportado en la hoja de Estrategia de Rendición de Cuentas</t>
  </si>
  <si>
    <t xml:space="preserve">Se solicita la reprogramación para el mes de agosto de 2018, toda vez que la Construcción y publicación de la estrategia de racionalización de trámites depende de los cuatro productos anteriores los cuales están programados para el segundo trimestre de la vigencia. </t>
  </si>
  <si>
    <t xml:space="preserve">Se presenta como limitante para dar cabal cumplimiento a esta actividad, que algunos  procesos responsables de enviar la información con oportunidd, no la envían. En ese sentido, se realizarán jornadas de sensibilización con los responsables de la información.
En revisión del Plan Gobierno Digital, se asignó la actividad al proceso de comunicaciones. </t>
  </si>
  <si>
    <t>El acompañamiento a la áreas de la entidad para actualizar el esquema de Publicación de Información, está sujeto a aprobación por parte del Comité Directivo y su posterior socialización, por lo que se solicita la reprogramación de la actividad para el mes de mayo de 2018.</t>
  </si>
  <si>
    <t>Esta actividad está programada para concluirse en el segundo cuatrimestre. No obstante, es de anotar que se propende porque las respuestas se realicen vía correo electrónico generando reducción de costos, uso eficiente de recursos y calidad en la oportunidad en la respuesta.</t>
  </si>
  <si>
    <t>Se ha realizado la actualización y publicación de información relacionada, que ya se encuentra publicada en el sitio web de la Entidad, dentro del porcentaje de cumplimiento referenciado</t>
  </si>
  <si>
    <t xml:space="preserve"> MAPA DE RIESGOS DE CORRUPCIÓN</t>
  </si>
  <si>
    <t>Politica de administración de riesgos</t>
  </si>
  <si>
    <t>Identificación de riesgos</t>
  </si>
  <si>
    <t>Diagnostico</t>
  </si>
  <si>
    <t>Valoración del riesgo de corrupción</t>
  </si>
  <si>
    <t>Diligenciamiento de la matriz del mapa de riesgos de corrupción</t>
  </si>
  <si>
    <t>Información</t>
  </si>
  <si>
    <t>Evaluación y realimentación a la gestión institucional</t>
  </si>
  <si>
    <t>El proceso de Evaluación y Seguimiento realizó seguimiento al PACC y mapa de riesgos de corrupción, de acuerdo a los lineamientos de las Estrategias establecidas por el Gobierno Nacional.</t>
  </si>
  <si>
    <t>N/A</t>
  </si>
  <si>
    <t>No se adelantaron las  actividades programadas.</t>
  </si>
  <si>
    <t>Adelantar las acciones para dar cumplimiento a los criterios de las Tics de la Estrategia de Gobierno Digital</t>
  </si>
  <si>
    <t xml:space="preserve">Se realizó segumiento a los mapas de riesgo de corrupción a los procesos de la entidad por parre de la Oficina de Control Interno </t>
  </si>
  <si>
    <t>Mediante acta del mes de enero se analizaron las variables tanto internas como externas frente a los trámites y OPAS de la entidad. Se verificó el acta de reunión suscrita el 22 de enero de 2018 con participación del personal del área de planeación.</t>
  </si>
  <si>
    <t xml:space="preserve">
Se realizaron 35 de 38 actividades programadas del componente de información quedando pendiente la ejecución al 100% de las siguientes actividades: Publicación de información mínima obligatoria, según lo mandado por la Ley 1712 de 2014; Publicar en la cartelera de atención al usuario, informes mensuales de gestión institucional y Identificar, consolidar y publicar la información que pueda ser publicada como datos abiertos, de acuerdo a las solicitudes de información efectuadas por los usuarios de la DNBC</t>
  </si>
  <si>
    <t xml:space="preserve">Se solicitaron los recursos ante la Subdirección Administrativa y Financiera y se solicitaron cotizaciones para adquirir archivador, dispositivo extraíble, avisos de señalización, cartelera, diadema PC, cámara web HD. Está pendiente solicitar cotizaciones para el Buzón de Voz. </t>
  </si>
  <si>
    <t>En el próximo trimestre se adelantarán los estudios de las ofertas, sobre las cuales se determinará el valor final de los recursos por funcionamiento, requeridos para adelantar el trámite de traslado presupuestal y la posterior adquisición de estos elementos.</t>
  </si>
  <si>
    <t xml:space="preserve">Se actualizó el Índice de Información Clasificada y Reservada de acuerdo al decreto 103 del 2015, queda pendiente su publicación </t>
  </si>
  <si>
    <t xml:space="preserve"> </t>
  </si>
  <si>
    <t>TOTAL FILA</t>
  </si>
  <si>
    <t>% CUMPLIMIENTO COMPONENTE</t>
  </si>
  <si>
    <t>Actualizar diagnóstico del proceso de rendición de cuentas en la DNBC,  la capacidad operativa y disponibilidad de recursos para llevar a cabo la RdC</t>
  </si>
  <si>
    <t xml:space="preserve">RANGO DE CUMPLIMIENTO DE ACTIVIDADES </t>
  </si>
  <si>
    <t>CANTIDAD</t>
  </si>
  <si>
    <t>%</t>
  </si>
  <si>
    <t>DE 0,00%  A 59,99%</t>
  </si>
  <si>
    <t>DE 60,00 % A 79,99%</t>
  </si>
  <si>
    <t xml:space="preserve">MEDIO </t>
  </si>
  <si>
    <t>DE 80,00% A 100,00%</t>
  </si>
  <si>
    <t>ANÁLISIS PRIMER CUATRIMESTRE DE 2018</t>
  </si>
  <si>
    <t>Es necesario actualizar la Guía de Administración y Control de los Riesgos de Gestión y de corrupción por proceso. Así como fortalecer la socialización tanto en la estructura de los mapas de riesgos de corrupción como en las responsabilidades de las tres líneas de defensa institucionales.</t>
  </si>
  <si>
    <t>Se evidenció el análisis de la encuesta aplicada frente al plan anticorrupción y de atención al Ciudadano en donde se incluyó el mapa de riesgos de corrupción de la DNBC, realizada el 31 de enero de 2018.</t>
  </si>
  <si>
    <t>Se realizo monitoreo al mapa de riesgos de corrupción de todos los procesos de la entidad encontrando que 53 controles correspondientes al 78% son efectivos, 3 controles correspondientes al 4% son No efectivos, y 7 controles correspondientes al 10%  no fueron ejecutados y  5 controles correspondientes al 7% no tuvieron aplicación en el primer cuatrimestre según la periodicidad de su aplicación.</t>
  </si>
  <si>
    <t>Se realizó la actualización del inventario de trámites y otros procedimientos administrativos, evidenciado a través del formato inventario de trámites DNBC diligenciado en Abril 17 de 2018</t>
  </si>
  <si>
    <t>Se realizó publicación en el mes de Enero  de 2018.</t>
  </si>
  <si>
    <t>Está pendiente el trámite de prorroga de la actividad  programada para el mes de abril.</t>
  </si>
  <si>
    <t xml:space="preserve">Realizar la reprogramación de las 3 actividades que no fueron ejecutadas. </t>
  </si>
  <si>
    <t>Se verificó el acta de reunión del 13 de marzo la  realización del Comité Educativo nacional, como un espacio de diálogo y de acercamiento entre la DNBC y los  Bomberos de Colombia, los representantes del sector privado, coordinadores municipales departamentales de Gestión del Riesgo de Desastres, mediante el cual, se busca fomentar el diálogo sobre la gestión de la DNBC y sus resultados.</t>
  </si>
  <si>
    <t>Se solicitaron los recursos para adquirir los elementos: archivador, dispositivo extraíble, avisos de señalización, cartelera, diadema PC, cámara web HD. Está pendiente solicitar cotizaciones para el Buzón de Voz, sin embargo aún no se ha realizado la asignación de los recursos..</t>
  </si>
  <si>
    <t>Es necesaria la asignación de recursos para ejecutar las acciones tendientes a mejorar la atención al usuario.</t>
  </si>
  <si>
    <t>La programación de la actividad no es acorde con el cumplimiento del Decreto 1166 de 2016, el cual entró en vigencia a partir de 2017. Se recomienda ajustar la fecha de la ejecución de la actividad.</t>
  </si>
  <si>
    <t>Están contempladas las adecuaciones para diciembre. Se recomienda ajustar la fecha de la ejecución de la actividad, teniendo en cuenta que está pendientes desde la vigencia anterior.</t>
  </si>
  <si>
    <t>Esta contemplada la actividad para diciembre de 2018, sin embargo es una actividad pendiente desde la vigencia 2016 y 2017, por lo que no es oportuna su programación-</t>
  </si>
  <si>
    <t>Se considera necesario darle prioridad a esta actividad en  concordancia con los requerimientos de Gobierno Digital.</t>
  </si>
  <si>
    <t>Se realizó capacitación el 27 de Abril sobre temas como Orfeo, control disciplinario, términos para responder PQRS, etc.</t>
  </si>
  <si>
    <t>Se incluyó la actividad en el Plan de Bienestar</t>
  </si>
  <si>
    <t>No se formuló la acción para el primer cuatrimestre, a pesar que es un tema pendiente desde 2016, por lo que se recomienda reprogramar la actividad.</t>
  </si>
  <si>
    <t>Actividad programada para el mes de septiembre, la cual está pendiente desde 2016</t>
  </si>
  <si>
    <t>Se ha realizado la actualización o publicación de información relacionada que ya se encuentra publicada en el sitio web de la Entidad dentro del porcentaje de cumplimiento referenciado, sin embargo no se ha dado cumplimiento desde 2016 a la publicación de los requerimientos mínimos establecidos en la Ley 1712 de 2014.</t>
  </si>
  <si>
    <t xml:space="preserve">Se presenta como limitante para dar cabal cumplimiento a esta actividad, que algunos  procesos responsables de enviar la información con oportunidad, no la envían. En ese sentido, se realizarán jornadas de sensibilización con los responsables de la información.
En revisión del Plan Gobierno Digital, se asignó la actividad al proceso de comunicaciones. </t>
  </si>
  <si>
    <t>Se recomienda revisar la oportunidad de la ejecución de la actividad.</t>
  </si>
  <si>
    <t>No se programó actividad para el cuatrimestre.</t>
  </si>
  <si>
    <t>No se programó actividad para el cuatrimestre, sin embargo es pertinente realizar la medición del cumplimiento de la estrategia, acorde con los plazos para la medición y seguimiento a los planes institucionales.</t>
  </si>
  <si>
    <t>Se cuenta con la aprobación del esquema de publicación.</t>
  </si>
  <si>
    <t>Se requiere priorizar  el acompañamiento a la áreas de la entidad para actualizar el esquema de Publicación de Información, teniendo en cuenta que el esquema de publicación fue aprobado en Comité Directivo del 30 de Abril de 2018.</t>
  </si>
  <si>
    <t>Se presentó para aprobación, ante Comité Directivo del mes de abril, el Índice de Información Reservada y Clasificada de la entidad</t>
  </si>
  <si>
    <t>Se aprobó en Comité Directivo del 30 de Abril.</t>
  </si>
  <si>
    <t>Se realizo monitoreo al mapa de riesgos de corrupción de todos los procesos de la entidad,aunque se observa avance en la efectividad del monitoreo frente a la vigencia anterior,  persisten debilidades en la oportunidad y efectividad del monitoreo por parte de los responsables de los procesos, puesto que  53 controles correspondientes al 78% son efectivos, 3 controles correspondientes al 4% son No efectivos, y 7 controles correspondientes al 10%  no fueron ejecutados y  5 controles correspondientes al 7% no tuvieron aplicación en el primer cuatrimestre según la periodicidad de su aplicación.</t>
  </si>
  <si>
    <t>Se realizó el seguimiento correspondiente, evidenciado debilidad en la efectividad de los controles, descrita en el item anterior.</t>
  </si>
  <si>
    <t>30 DE ABRIL DEL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</si>
</sst>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1"/>
      <color theme="1"/>
      <name val="Gill Sans MT"/>
      <family val="2"/>
      <scheme val="minor"/>
    </font>
    <font>
      <sz val="11"/>
      <color theme="1"/>
      <name val="Gill Sans MT"/>
      <family val="2"/>
      <scheme val="minor"/>
    </font>
    <font>
      <b/>
      <sz val="11"/>
      <color theme="1"/>
      <name val="Gill Sans MT"/>
      <family val="2"/>
      <scheme val="minor"/>
    </font>
    <font>
      <sz val="11"/>
      <color theme="1"/>
      <name val="Times New Roman"/>
      <family val="1"/>
    </font>
    <font>
      <b/>
      <sz val="10"/>
      <color theme="1"/>
      <name val="Times New Roman"/>
      <family val="1"/>
    </font>
    <font>
      <sz val="11"/>
      <name val="Gill Sans MT"/>
      <family val="2"/>
      <scheme val="minor"/>
    </font>
    <font>
      <b/>
      <sz val="9"/>
      <color theme="1"/>
      <name val="Gill Sans MT"/>
      <family val="2"/>
      <scheme val="minor"/>
    </font>
    <font>
      <sz val="9"/>
      <color indexed="81"/>
      <name val="Tahoma"/>
      <family val="2"/>
    </font>
    <font>
      <b/>
      <sz val="9"/>
      <color indexed="81"/>
      <name val="Tahoma"/>
      <family val="2"/>
    </font>
    <font>
      <sz val="11"/>
      <color rgb="FF000000"/>
      <name val="Gill Sans MT"/>
      <family val="2"/>
      <scheme val="minor"/>
    </font>
    <font>
      <b/>
      <sz val="11"/>
      <name val="Gill Sans MT"/>
      <family val="2"/>
      <scheme val="minor"/>
    </font>
    <font>
      <b/>
      <sz val="12"/>
      <color indexed="81"/>
      <name val="Tahoma"/>
      <family val="2"/>
    </font>
    <font>
      <sz val="12"/>
      <color indexed="81"/>
      <name val="Tahoma"/>
      <family val="2"/>
    </font>
    <font>
      <b/>
      <sz val="14"/>
      <color indexed="81"/>
      <name val="Tahoma"/>
      <family val="2"/>
    </font>
    <font>
      <sz val="14"/>
      <color indexed="81"/>
      <name val="Tahoma"/>
      <family val="2"/>
    </font>
    <font>
      <b/>
      <sz val="10"/>
      <name val="Arial"/>
      <family val="2"/>
    </font>
    <font>
      <sz val="10"/>
      <color theme="1"/>
      <name val="Arial"/>
      <family val="2"/>
    </font>
    <font>
      <sz val="14"/>
      <color theme="1"/>
      <name val="Calibri"/>
      <family val="2"/>
    </font>
    <font>
      <sz val="11"/>
      <color theme="1"/>
      <name val="Arial"/>
      <family val="2"/>
    </font>
    <font>
      <b/>
      <sz val="10"/>
      <color theme="1"/>
      <name val="Arial"/>
      <family val="2"/>
    </font>
    <font>
      <sz val="14"/>
      <name val="Arial"/>
      <family val="2"/>
    </font>
    <font>
      <sz val="14"/>
      <color theme="1"/>
      <name val="Arial"/>
      <family val="2"/>
    </font>
    <font>
      <sz val="14"/>
      <color theme="8" tint="-0.249977111117893"/>
      <name val="Arial"/>
      <family val="2"/>
    </font>
    <font>
      <sz val="11"/>
      <color theme="9" tint="-0.249977111117893"/>
      <name val="Gill Sans MT"/>
      <family val="2"/>
      <scheme val="minor"/>
    </font>
    <font>
      <sz val="14"/>
      <color theme="9" tint="-0.249977111117893"/>
      <name val="Arial"/>
      <family val="2"/>
    </font>
    <font>
      <sz val="14"/>
      <name val="Calibri"/>
      <family val="2"/>
    </font>
    <font>
      <sz val="12"/>
      <name val="Calibri"/>
      <family val="2"/>
    </font>
    <font>
      <sz val="12"/>
      <color theme="1"/>
      <name val="Calibri"/>
      <family val="2"/>
    </font>
    <font>
      <b/>
      <sz val="14"/>
      <name val="Calibri"/>
      <family val="2"/>
    </font>
    <font>
      <sz val="14"/>
      <color theme="8" tint="-0.249977111117893"/>
      <name val="Calibri"/>
      <family val="2"/>
    </font>
    <font>
      <b/>
      <sz val="12"/>
      <color theme="1"/>
      <name val="Calibri"/>
      <family val="2"/>
    </font>
    <font>
      <b/>
      <sz val="12"/>
      <name val="Calibri"/>
      <family val="2"/>
    </font>
    <font>
      <sz val="12"/>
      <color rgb="FFFF0000"/>
      <name val="Calibri"/>
      <family val="2"/>
    </font>
    <font>
      <b/>
      <sz val="14"/>
      <color theme="1"/>
      <name val="Calibri"/>
      <family val="2"/>
    </font>
    <font>
      <sz val="14"/>
      <color rgb="FF002060"/>
      <name val="Calibri"/>
      <family val="2"/>
    </font>
    <font>
      <sz val="16"/>
      <color indexed="81"/>
      <name val="Tahoma"/>
      <family val="2"/>
    </font>
    <font>
      <sz val="14"/>
      <color rgb="FFFF0000"/>
      <name val="Calibri"/>
      <family val="2"/>
    </font>
    <font>
      <b/>
      <sz val="11"/>
      <name val="Calibri"/>
      <family val="2"/>
    </font>
    <font>
      <sz val="11"/>
      <name val="Calibri"/>
      <family val="2"/>
    </font>
  </fonts>
  <fills count="33">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4" tint="0.74999237037263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4" tint="0.89999084444715716"/>
        <bgColor indexed="64"/>
      </patternFill>
    </fill>
    <fill>
      <patternFill patternType="solid">
        <fgColor rgb="FFDEFF9B"/>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rgb="FFF7ED6F"/>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00B0F0"/>
        <bgColor indexed="64"/>
      </patternFill>
    </fill>
    <fill>
      <patternFill patternType="solid">
        <fgColor rgb="FF00B050"/>
        <bgColor indexed="64"/>
      </patternFill>
    </fill>
    <fill>
      <patternFill patternType="solid">
        <fgColor rgb="FFFFCC99"/>
        <bgColor indexed="64"/>
      </patternFill>
    </fill>
  </fills>
  <borders count="5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72">
    <xf numFmtId="0" fontId="0" fillId="0" borderId="0" xfId="0"/>
    <xf numFmtId="0" fontId="2" fillId="0" borderId="2" xfId="0" applyFont="1" applyBorder="1" applyAlignment="1">
      <alignment horizontal="center"/>
    </xf>
    <xf numFmtId="14" fontId="0" fillId="0" borderId="2" xfId="0" applyNumberFormat="1"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0" fontId="0" fillId="2" borderId="0" xfId="0" applyFill="1"/>
    <xf numFmtId="0" fontId="0" fillId="4" borderId="0" xfId="0" applyFill="1"/>
    <xf numFmtId="0" fontId="0" fillId="5" borderId="0" xfId="0" applyFill="1"/>
    <xf numFmtId="0" fontId="0" fillId="0" borderId="0" xfId="0" applyAlignment="1">
      <alignment wrapText="1"/>
    </xf>
    <xf numFmtId="14" fontId="0" fillId="0" borderId="7" xfId="0" applyNumberFormat="1" applyBorder="1" applyAlignment="1">
      <alignment horizontal="center" vertical="center" wrapText="1"/>
    </xf>
    <xf numFmtId="0" fontId="0" fillId="0" borderId="7" xfId="0" applyBorder="1" applyAlignment="1">
      <alignment vertical="center"/>
    </xf>
    <xf numFmtId="0" fontId="0" fillId="0" borderId="7" xfId="0" applyBorder="1" applyAlignment="1">
      <alignment vertical="center" wrapText="1"/>
    </xf>
    <xf numFmtId="0" fontId="0" fillId="0" borderId="2" xfId="0" applyBorder="1"/>
    <xf numFmtId="0" fontId="0" fillId="0" borderId="2" xfId="0" applyBorder="1" applyAlignment="1">
      <alignment wrapText="1"/>
    </xf>
    <xf numFmtId="0" fontId="0" fillId="0" borderId="2" xfId="0" applyBorder="1" applyAlignment="1">
      <alignment horizontal="center" vertical="center"/>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xf>
    <xf numFmtId="0" fontId="0" fillId="0" borderId="2" xfId="0" applyBorder="1" applyAlignment="1">
      <alignment vertical="top" wrapText="1"/>
    </xf>
    <xf numFmtId="14" fontId="0" fillId="0" borderId="2" xfId="0" applyNumberFormat="1" applyBorder="1" applyAlignment="1">
      <alignment horizontal="center" vertical="center"/>
    </xf>
    <xf numFmtId="0" fontId="0" fillId="0" borderId="2"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Protection="1">
      <protection locked="0"/>
    </xf>
    <xf numFmtId="0" fontId="3" fillId="0" borderId="0" xfId="0" applyFont="1" applyBorder="1" applyAlignment="1" applyProtection="1">
      <alignment horizontal="center" vertical="top" wrapText="1"/>
      <protection locked="0"/>
    </xf>
    <xf numFmtId="0" fontId="3" fillId="0" borderId="0" xfId="0" applyFont="1" applyBorder="1" applyAlignment="1" applyProtection="1">
      <alignment horizontal="left" vertical="center" wrapText="1"/>
      <protection locked="0"/>
    </xf>
    <xf numFmtId="0" fontId="0" fillId="0" borderId="2" xfId="0" applyBorder="1" applyProtection="1">
      <protection locked="0"/>
    </xf>
    <xf numFmtId="0" fontId="4" fillId="0" borderId="0"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xf>
    <xf numFmtId="9" fontId="0" fillId="0" borderId="2" xfId="0" applyNumberFormat="1" applyFont="1" applyFill="1" applyBorder="1" applyAlignment="1" applyProtection="1">
      <alignment horizontal="center" vertical="center" wrapText="1"/>
    </xf>
    <xf numFmtId="0" fontId="0" fillId="0" borderId="2" xfId="0" applyFont="1" applyFill="1" applyBorder="1" applyAlignment="1" applyProtection="1">
      <alignment horizontal="left" vertical="center" wrapText="1"/>
    </xf>
    <xf numFmtId="0" fontId="0" fillId="0" borderId="2" xfId="0" applyBorder="1" applyAlignment="1" applyProtection="1">
      <alignment horizontal="center" vertical="center"/>
      <protection locked="0"/>
    </xf>
    <xf numFmtId="0" fontId="0" fillId="0" borderId="2" xfId="0" applyFont="1" applyBorder="1" applyAlignment="1" applyProtection="1">
      <alignment horizontal="center" vertical="center" wrapText="1"/>
      <protection locked="0"/>
    </xf>
    <xf numFmtId="15" fontId="5" fillId="0" borderId="2" xfId="0" applyNumberFormat="1" applyFont="1" applyBorder="1" applyAlignment="1" applyProtection="1">
      <alignment horizontal="center" vertical="center"/>
      <protection locked="0"/>
    </xf>
    <xf numFmtId="0" fontId="15" fillId="29" borderId="2" xfId="0" applyFont="1" applyFill="1" applyBorder="1" applyAlignment="1" applyProtection="1">
      <alignment horizontal="center" vertical="center" wrapText="1"/>
      <protection locked="0"/>
    </xf>
    <xf numFmtId="0" fontId="16" fillId="0" borderId="2" xfId="0" applyFont="1" applyBorder="1" applyAlignment="1">
      <alignment horizontal="left" vertical="center" wrapText="1"/>
    </xf>
    <xf numFmtId="0" fontId="4" fillId="0" borderId="0" xfId="0" applyFont="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xf>
    <xf numFmtId="0" fontId="17" fillId="20" borderId="2" xfId="0" applyFont="1" applyFill="1" applyBorder="1" applyAlignment="1" applyProtection="1">
      <alignment horizontal="center" vertical="center" wrapText="1"/>
    </xf>
    <xf numFmtId="0" fontId="0" fillId="0" borderId="0" xfId="0" applyFont="1" applyProtection="1">
      <protection locked="0"/>
    </xf>
    <xf numFmtId="0" fontId="0" fillId="0" borderId="0" xfId="0" applyFont="1" applyAlignment="1" applyProtection="1">
      <alignment horizontal="center"/>
      <protection locked="0"/>
    </xf>
    <xf numFmtId="0" fontId="0" fillId="0" borderId="0" xfId="0" applyFont="1" applyAlignment="1" applyProtection="1">
      <alignment horizontal="center" vertical="center"/>
      <protection locked="0"/>
    </xf>
    <xf numFmtId="0" fontId="17" fillId="20" borderId="2" xfId="0" applyFont="1" applyFill="1" applyBorder="1" applyAlignment="1" applyProtection="1">
      <alignment horizontal="left" vertical="center" wrapText="1"/>
    </xf>
    <xf numFmtId="9" fontId="17" fillId="20" borderId="2" xfId="0" applyNumberFormat="1" applyFont="1" applyFill="1" applyBorder="1" applyAlignment="1" applyProtection="1">
      <alignment horizontal="center" vertical="center" wrapText="1"/>
    </xf>
    <xf numFmtId="0" fontId="17" fillId="0" borderId="2" xfId="0" applyFont="1" applyFill="1" applyBorder="1" applyAlignment="1" applyProtection="1">
      <alignment horizontal="left" vertical="center" wrapText="1"/>
    </xf>
    <xf numFmtId="9" fontId="17" fillId="0" borderId="2" xfId="0" applyNumberFormat="1" applyFont="1" applyFill="1" applyBorder="1" applyAlignment="1" applyProtection="1">
      <alignment horizontal="center" vertical="center" wrapText="1"/>
    </xf>
    <xf numFmtId="1" fontId="17" fillId="0" borderId="2"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17" fontId="17" fillId="0" borderId="2" xfId="0" applyNumberFormat="1" applyFont="1" applyFill="1" applyBorder="1" applyAlignment="1" applyProtection="1">
      <alignment horizontal="center" vertical="center" wrapText="1"/>
    </xf>
    <xf numFmtId="0" fontId="17" fillId="6" borderId="2" xfId="0" applyFont="1" applyFill="1" applyBorder="1" applyAlignment="1" applyProtection="1">
      <alignment horizontal="left" vertical="center" wrapText="1"/>
    </xf>
    <xf numFmtId="0" fontId="17" fillId="6" borderId="2" xfId="0" applyFont="1" applyFill="1" applyBorder="1" applyAlignment="1" applyProtection="1">
      <alignment horizontal="center" vertical="center" wrapText="1"/>
    </xf>
    <xf numFmtId="17" fontId="17" fillId="20" borderId="2" xfId="0" applyNumberFormat="1" applyFont="1" applyFill="1" applyBorder="1" applyAlignment="1" applyProtection="1">
      <alignment horizontal="center" vertical="center" wrapText="1"/>
    </xf>
    <xf numFmtId="0" fontId="17" fillId="20" borderId="2" xfId="0" applyNumberFormat="1" applyFont="1" applyFill="1" applyBorder="1" applyAlignment="1" applyProtection="1">
      <alignment horizontal="center" vertical="center" wrapText="1"/>
    </xf>
    <xf numFmtId="1" fontId="17" fillId="20" borderId="2" xfId="0" applyNumberFormat="1" applyFont="1" applyFill="1" applyBorder="1" applyAlignment="1" applyProtection="1">
      <alignment horizontal="center" vertical="center" wrapText="1"/>
    </xf>
    <xf numFmtId="0" fontId="0" fillId="0" borderId="0" xfId="0" applyFont="1" applyBorder="1" applyAlignment="1" applyProtection="1">
      <alignment horizontal="left" vertical="center" wrapText="1"/>
    </xf>
    <xf numFmtId="0" fontId="0" fillId="0" borderId="0" xfId="0" applyFont="1" applyBorder="1" applyAlignment="1" applyProtection="1">
      <alignment vertical="center" wrapText="1"/>
    </xf>
    <xf numFmtId="0" fontId="0" fillId="0" borderId="2" xfId="0" applyFont="1" applyFill="1" applyBorder="1" applyAlignment="1" applyProtection="1">
      <alignment horizontal="center" vertical="center"/>
    </xf>
    <xf numFmtId="1" fontId="0" fillId="0" borderId="2" xfId="0" applyNumberFormat="1" applyFont="1" applyFill="1" applyBorder="1" applyAlignment="1" applyProtection="1">
      <alignment horizontal="center" vertical="center" wrapText="1"/>
    </xf>
    <xf numFmtId="0" fontId="0" fillId="4" borderId="2" xfId="0" applyFont="1" applyFill="1" applyBorder="1" applyAlignment="1" applyProtection="1">
      <alignment horizontal="center" vertical="center" wrapText="1"/>
      <protection locked="0"/>
    </xf>
    <xf numFmtId="9" fontId="0" fillId="0" borderId="2" xfId="1"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left" vertical="center" wrapText="1"/>
      <protection locked="0"/>
    </xf>
    <xf numFmtId="0" fontId="0" fillId="0" borderId="0" xfId="0" applyFont="1" applyFill="1" applyProtection="1">
      <protection locked="0"/>
    </xf>
    <xf numFmtId="0" fontId="0" fillId="0" borderId="0" xfId="0" applyFont="1" applyFill="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0" xfId="0" applyFont="1" applyFill="1" applyAlignment="1" applyProtection="1">
      <alignment horizontal="center"/>
      <protection locked="0"/>
    </xf>
    <xf numFmtId="0" fontId="4" fillId="0" borderId="0" xfId="0" applyFont="1" applyBorder="1" applyAlignment="1" applyProtection="1">
      <alignment vertical="center" wrapText="1"/>
      <protection locked="0"/>
    </xf>
    <xf numFmtId="0" fontId="0" fillId="0" borderId="0" xfId="0" applyFont="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Fill="1" applyAlignment="1" applyProtection="1">
      <alignment vertical="center"/>
      <protection locked="0"/>
    </xf>
    <xf numFmtId="0" fontId="18" fillId="0" borderId="2" xfId="0" applyFont="1" applyBorder="1" applyAlignment="1" applyProtection="1">
      <alignment horizontal="left" vertical="center" wrapText="1"/>
      <protection locked="0"/>
    </xf>
    <xf numFmtId="0" fontId="20" fillId="0" borderId="2"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xf>
    <xf numFmtId="0" fontId="21" fillId="0" borderId="2"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pplyProtection="1">
      <alignment horizontal="center" vertical="center"/>
      <protection locked="0"/>
    </xf>
    <xf numFmtId="0" fontId="20" fillId="0" borderId="2" xfId="0" applyFont="1" applyBorder="1" applyAlignment="1">
      <alignment horizontal="center" vertical="center"/>
    </xf>
    <xf numFmtId="0" fontId="20" fillId="0" borderId="2" xfId="0" applyFont="1" applyFill="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9" fontId="20" fillId="0" borderId="2" xfId="0" applyNumberFormat="1" applyFont="1" applyFill="1" applyBorder="1" applyAlignment="1" applyProtection="1">
      <alignment horizontal="center" vertical="center" wrapText="1"/>
    </xf>
    <xf numFmtId="9" fontId="20" fillId="0" borderId="2" xfId="1" applyNumberFormat="1" applyFont="1" applyBorder="1" applyAlignment="1" applyProtection="1">
      <alignment horizontal="center" vertical="center"/>
      <protection locked="0"/>
    </xf>
    <xf numFmtId="0" fontId="22" fillId="0" borderId="2" xfId="0" applyFont="1" applyFill="1" applyBorder="1" applyAlignment="1" applyProtection="1">
      <alignment horizontal="center" vertical="center" wrapText="1"/>
    </xf>
    <xf numFmtId="10" fontId="0" fillId="0" borderId="0" xfId="1" applyNumberFormat="1" applyFont="1" applyFill="1" applyProtection="1">
      <protection locked="0"/>
    </xf>
    <xf numFmtId="164" fontId="0" fillId="0" borderId="0" xfId="0" applyNumberFormat="1" applyFont="1" applyFill="1" applyProtection="1">
      <protection locked="0"/>
    </xf>
    <xf numFmtId="0" fontId="0" fillId="0" borderId="2" xfId="0" applyFont="1" applyBorder="1" applyAlignment="1" applyProtection="1">
      <alignment horizontal="center" vertical="center"/>
      <protection locked="0"/>
    </xf>
    <xf numFmtId="0" fontId="2" fillId="9" borderId="2"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xf>
    <xf numFmtId="0" fontId="17" fillId="0" borderId="2" xfId="0" applyFont="1" applyBorder="1" applyAlignment="1" applyProtection="1">
      <alignment horizontal="center" vertical="center" wrapText="1"/>
    </xf>
    <xf numFmtId="9" fontId="25" fillId="0" borderId="2" xfId="0" applyNumberFormat="1" applyFont="1" applyFill="1" applyBorder="1" applyAlignment="1" applyProtection="1">
      <alignment horizontal="center" vertical="center"/>
    </xf>
    <xf numFmtId="9" fontId="17" fillId="0" borderId="2" xfId="1" applyFont="1" applyBorder="1" applyAlignment="1" applyProtection="1">
      <alignment horizontal="center" vertical="center" wrapText="1"/>
    </xf>
    <xf numFmtId="9" fontId="17" fillId="0" borderId="2" xfId="1" applyFont="1" applyFill="1" applyBorder="1" applyAlignment="1" applyProtection="1">
      <alignment horizontal="center" vertical="center" wrapText="1"/>
    </xf>
    <xf numFmtId="0" fontId="27" fillId="0" borderId="2" xfId="0" applyFont="1" applyBorder="1" applyAlignment="1" applyProtection="1">
      <alignment horizontal="center" vertical="center" wrapText="1"/>
    </xf>
    <xf numFmtId="0" fontId="17" fillId="0" borderId="2" xfId="0" applyFont="1" applyBorder="1" applyAlignment="1" applyProtection="1">
      <alignment horizontal="left" vertical="center" wrapText="1"/>
    </xf>
    <xf numFmtId="0" fontId="25" fillId="0" borderId="2" xfId="0" applyFont="1" applyFill="1" applyBorder="1" applyAlignment="1" applyProtection="1">
      <alignment horizontal="center" vertical="center" wrapText="1"/>
    </xf>
    <xf numFmtId="9" fontId="17" fillId="0" borderId="2" xfId="0" applyNumberFormat="1"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9" fontId="29" fillId="0" borderId="2" xfId="0" applyNumberFormat="1" applyFont="1" applyFill="1" applyBorder="1" applyAlignment="1" applyProtection="1">
      <alignment horizontal="center" vertical="center"/>
    </xf>
    <xf numFmtId="0" fontId="25" fillId="0" borderId="2" xfId="0" applyNumberFormat="1" applyFont="1" applyFill="1" applyBorder="1" applyAlignment="1" applyProtection="1">
      <alignment horizontal="center" vertical="center"/>
    </xf>
    <xf numFmtId="17" fontId="25" fillId="0" borderId="2" xfId="0" applyNumberFormat="1" applyFont="1" applyFill="1" applyBorder="1" applyAlignment="1" applyProtection="1">
      <alignment horizontal="center" vertical="center"/>
    </xf>
    <xf numFmtId="0" fontId="17" fillId="0" borderId="2" xfId="0" applyFont="1" applyFill="1" applyBorder="1" applyAlignment="1" applyProtection="1">
      <alignment vertical="center" wrapText="1"/>
    </xf>
    <xf numFmtId="17" fontId="28" fillId="0" borderId="2" xfId="0" applyNumberFormat="1" applyFont="1" applyFill="1" applyBorder="1" applyAlignment="1" applyProtection="1">
      <alignment horizontal="center" vertical="center"/>
    </xf>
    <xf numFmtId="17" fontId="28" fillId="6" borderId="2" xfId="0" applyNumberFormat="1" applyFont="1" applyFill="1" applyBorder="1" applyAlignment="1" applyProtection="1">
      <alignment horizontal="center" vertical="center"/>
    </xf>
    <xf numFmtId="0" fontId="25" fillId="6" borderId="2" xfId="0" applyFont="1" applyFill="1" applyBorder="1" applyAlignment="1" applyProtection="1">
      <alignment horizontal="center" vertical="center" wrapText="1"/>
    </xf>
    <xf numFmtId="0" fontId="25" fillId="6" borderId="2" xfId="0" applyFont="1" applyFill="1" applyBorder="1" applyAlignment="1" applyProtection="1">
      <alignment horizontal="center" vertical="center"/>
    </xf>
    <xf numFmtId="1" fontId="28" fillId="0" borderId="2" xfId="0" applyNumberFormat="1" applyFont="1" applyFill="1" applyBorder="1" applyAlignment="1" applyProtection="1">
      <alignment horizontal="center" vertical="center"/>
    </xf>
    <xf numFmtId="0" fontId="25" fillId="0" borderId="2" xfId="0" applyFont="1" applyBorder="1" applyAlignment="1" applyProtection="1">
      <alignment horizontal="center" vertical="center"/>
    </xf>
    <xf numFmtId="0" fontId="25" fillId="0" borderId="2" xfId="0" applyFont="1" applyFill="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9" fontId="25" fillId="0" borderId="2" xfId="0" applyNumberFormat="1" applyFont="1" applyBorder="1" applyAlignment="1" applyProtection="1">
      <alignment horizontal="center" vertical="center"/>
    </xf>
    <xf numFmtId="9" fontId="25" fillId="0" borderId="2" xfId="0" applyNumberFormat="1" applyFont="1" applyFill="1" applyBorder="1" applyAlignment="1" applyProtection="1">
      <alignment horizontal="center" vertical="center" wrapText="1"/>
    </xf>
    <xf numFmtId="9" fontId="25" fillId="0" borderId="2" xfId="1" applyFont="1" applyFill="1" applyBorder="1" applyAlignment="1" applyProtection="1">
      <alignment horizontal="center" vertical="center" wrapText="1"/>
    </xf>
    <xf numFmtId="0" fontId="27" fillId="0" borderId="0" xfId="0" applyFont="1" applyProtection="1">
      <protection locked="0"/>
    </xf>
    <xf numFmtId="0" fontId="27" fillId="0" borderId="0" xfId="0" applyFont="1" applyAlignment="1" applyProtection="1">
      <alignment horizontal="left"/>
      <protection locked="0"/>
    </xf>
    <xf numFmtId="0" fontId="26" fillId="0" borderId="0" xfId="0" applyFont="1" applyProtection="1">
      <protection locked="0"/>
    </xf>
    <xf numFmtId="0" fontId="27" fillId="0" borderId="1" xfId="0" applyFont="1" applyBorder="1" applyProtection="1"/>
    <xf numFmtId="0" fontId="27" fillId="0" borderId="0" xfId="0" applyFont="1" applyBorder="1" applyAlignment="1" applyProtection="1">
      <alignment horizontal="left"/>
    </xf>
    <xf numFmtId="0" fontId="27" fillId="0" borderId="0" xfId="0" applyFont="1" applyBorder="1" applyProtection="1"/>
    <xf numFmtId="0" fontId="26" fillId="0" borderId="0" xfId="0" applyFont="1" applyAlignment="1" applyProtection="1">
      <alignment horizontal="left"/>
      <protection locked="0"/>
    </xf>
    <xf numFmtId="0" fontId="17" fillId="0" borderId="0" xfId="0" applyFont="1" applyProtection="1">
      <protection locked="0"/>
    </xf>
    <xf numFmtId="0" fontId="17" fillId="0" borderId="0" xfId="0" applyFont="1" applyAlignment="1" applyProtection="1">
      <alignment horizontal="center"/>
      <protection locked="0"/>
    </xf>
    <xf numFmtId="0" fontId="17" fillId="0" borderId="0" xfId="0" applyFont="1" applyAlignment="1" applyProtection="1">
      <alignment horizontal="center" vertical="center"/>
      <protection locked="0"/>
    </xf>
    <xf numFmtId="0" fontId="25" fillId="0" borderId="0" xfId="0" applyFont="1" applyProtection="1">
      <protection locked="0"/>
    </xf>
    <xf numFmtId="0" fontId="25" fillId="0" borderId="0" xfId="0" applyFont="1" applyProtection="1"/>
    <xf numFmtId="0" fontId="17" fillId="0" borderId="0" xfId="0" applyFont="1" applyProtection="1"/>
    <xf numFmtId="0" fontId="17" fillId="0" borderId="0" xfId="0" applyFont="1" applyAlignment="1" applyProtection="1">
      <alignment vertical="center"/>
    </xf>
    <xf numFmtId="0" fontId="33" fillId="15" borderId="2" xfId="0" applyFont="1" applyFill="1" applyBorder="1" applyAlignment="1">
      <alignment horizontal="center" vertical="center" wrapText="1"/>
    </xf>
    <xf numFmtId="0" fontId="33" fillId="19" borderId="2" xfId="0" applyFont="1" applyFill="1" applyBorder="1" applyAlignment="1" applyProtection="1">
      <alignment horizontal="center" vertical="center" wrapText="1"/>
      <protection locked="0"/>
    </xf>
    <xf numFmtId="0" fontId="33" fillId="9" borderId="2" xfId="0" applyFont="1" applyFill="1" applyBorder="1" applyAlignment="1" applyProtection="1">
      <alignment horizontal="center" vertical="center" wrapText="1"/>
      <protection locked="0"/>
    </xf>
    <xf numFmtId="0" fontId="33" fillId="16" borderId="2" xfId="0" applyFont="1" applyFill="1" applyBorder="1" applyAlignment="1">
      <alignment horizontal="center" vertical="center" wrapText="1"/>
    </xf>
    <xf numFmtId="0" fontId="33" fillId="20" borderId="2" xfId="0" applyFont="1" applyFill="1" applyBorder="1" applyAlignment="1" applyProtection="1">
      <alignment vertical="center" wrapText="1"/>
    </xf>
    <xf numFmtId="0" fontId="17" fillId="0" borderId="2" xfId="0" applyFont="1" applyBorder="1" applyAlignment="1" applyProtection="1">
      <alignment horizontal="center" vertical="center"/>
    </xf>
    <xf numFmtId="0" fontId="17" fillId="7" borderId="2" xfId="0" applyFont="1" applyFill="1" applyBorder="1" applyAlignment="1" applyProtection="1">
      <alignment horizontal="left" vertical="center" wrapText="1"/>
      <protection locked="0"/>
    </xf>
    <xf numFmtId="9" fontId="33" fillId="7" borderId="2" xfId="0" applyNumberFormat="1" applyFont="1" applyFill="1" applyBorder="1" applyAlignment="1" applyProtection="1">
      <alignment horizontal="center" vertical="center" wrapText="1"/>
    </xf>
    <xf numFmtId="0" fontId="17" fillId="7" borderId="2" xfId="0" applyFont="1" applyFill="1" applyBorder="1" applyAlignment="1" applyProtection="1">
      <alignment horizontal="left" vertical="center" wrapText="1"/>
    </xf>
    <xf numFmtId="0" fontId="17" fillId="0" borderId="2" xfId="0" applyFont="1" applyFill="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2" xfId="0" applyFont="1" applyBorder="1" applyAlignment="1" applyProtection="1">
      <alignment horizontal="center"/>
      <protection locked="0"/>
    </xf>
    <xf numFmtId="0" fontId="17" fillId="0" borderId="2" xfId="0" applyFont="1" applyBorder="1" applyAlignment="1" applyProtection="1">
      <alignment horizontal="left" vertical="center"/>
      <protection locked="0"/>
    </xf>
    <xf numFmtId="0" fontId="17" fillId="0" borderId="2" xfId="0" applyFont="1" applyBorder="1" applyAlignment="1" applyProtection="1">
      <alignment horizontal="left" vertical="center" wrapText="1"/>
      <protection locked="0"/>
    </xf>
    <xf numFmtId="0" fontId="17" fillId="0" borderId="2" xfId="0" applyFont="1" applyFill="1" applyBorder="1" applyAlignment="1">
      <alignment horizontal="center" vertical="center" wrapText="1"/>
    </xf>
    <xf numFmtId="0" fontId="17" fillId="7" borderId="2" xfId="0" applyFont="1" applyFill="1" applyBorder="1" applyAlignment="1" applyProtection="1">
      <alignment horizontal="left" vertical="center"/>
    </xf>
    <xf numFmtId="9" fontId="17" fillId="0" borderId="2" xfId="1" applyFont="1" applyFill="1" applyBorder="1" applyAlignment="1" applyProtection="1">
      <alignment horizontal="center" vertical="center"/>
    </xf>
    <xf numFmtId="9" fontId="17" fillId="7" borderId="2" xfId="1" applyFont="1" applyFill="1" applyBorder="1" applyAlignment="1" applyProtection="1">
      <alignment horizontal="left" vertical="center" wrapText="1"/>
    </xf>
    <xf numFmtId="9" fontId="17" fillId="0" borderId="2" xfId="0" applyNumberFormat="1" applyFont="1" applyBorder="1" applyAlignment="1" applyProtection="1">
      <alignment horizontal="center" vertical="center" wrapText="1"/>
      <protection locked="0"/>
    </xf>
    <xf numFmtId="0" fontId="17" fillId="0" borderId="2" xfId="0" applyFont="1" applyBorder="1" applyAlignment="1" applyProtection="1">
      <alignment vertical="center"/>
    </xf>
    <xf numFmtId="9" fontId="17" fillId="6" borderId="2" xfId="1" applyFont="1" applyFill="1" applyBorder="1" applyAlignment="1" applyProtection="1">
      <alignment horizontal="left" vertical="center" wrapText="1"/>
    </xf>
    <xf numFmtId="0" fontId="17" fillId="0" borderId="2" xfId="0" applyFont="1" applyBorder="1" applyAlignment="1" applyProtection="1">
      <alignment vertical="center" wrapText="1"/>
    </xf>
    <xf numFmtId="0" fontId="17" fillId="0" borderId="2" xfId="0" applyFont="1" applyBorder="1" applyProtection="1"/>
    <xf numFmtId="0" fontId="17" fillId="0" borderId="2" xfId="0" applyFont="1" applyBorder="1" applyAlignment="1">
      <alignment vertical="center" wrapText="1"/>
    </xf>
    <xf numFmtId="10" fontId="17" fillId="0" borderId="2" xfId="0" applyNumberFormat="1" applyFont="1" applyFill="1" applyBorder="1" applyAlignment="1" applyProtection="1">
      <alignment horizontal="center" vertical="center" wrapText="1"/>
    </xf>
    <xf numFmtId="0" fontId="17" fillId="0" borderId="2" xfId="0" applyFont="1" applyFill="1" applyBorder="1" applyAlignment="1" applyProtection="1">
      <alignment horizontal="center"/>
      <protection locked="0"/>
    </xf>
    <xf numFmtId="0" fontId="17" fillId="0" borderId="2" xfId="0" applyFont="1" applyFill="1" applyBorder="1" applyAlignment="1" applyProtection="1">
      <alignment horizontal="left" vertical="center"/>
      <protection locked="0"/>
    </xf>
    <xf numFmtId="9" fontId="33" fillId="2" borderId="2" xfId="0" applyNumberFormat="1" applyFont="1" applyFill="1" applyBorder="1" applyAlignment="1" applyProtection="1">
      <alignment horizontal="center" vertical="center" wrapText="1"/>
    </xf>
    <xf numFmtId="0" fontId="17" fillId="0" borderId="2" xfId="0" applyFont="1" applyFill="1" applyBorder="1" applyAlignment="1" applyProtection="1">
      <alignment horizontal="justify" vertical="center" wrapText="1"/>
    </xf>
    <xf numFmtId="0" fontId="25" fillId="0" borderId="0" xfId="0" applyFont="1" applyFill="1" applyProtection="1"/>
    <xf numFmtId="0" fontId="33" fillId="0" borderId="2" xfId="0" applyFont="1" applyFill="1" applyBorder="1" applyAlignment="1" applyProtection="1">
      <alignment vertical="center" wrapText="1"/>
    </xf>
    <xf numFmtId="0" fontId="17" fillId="7" borderId="5" xfId="0" applyFont="1" applyFill="1" applyBorder="1" applyAlignment="1" applyProtection="1">
      <alignment horizontal="left" vertical="center" wrapText="1"/>
      <protection locked="0"/>
    </xf>
    <xf numFmtId="9" fontId="33" fillId="7" borderId="5" xfId="0" applyNumberFormat="1" applyFont="1" applyFill="1" applyBorder="1" applyAlignment="1" applyProtection="1">
      <alignment horizontal="center" vertical="center" wrapText="1"/>
    </xf>
    <xf numFmtId="0" fontId="17" fillId="7" borderId="5" xfId="0" applyFont="1" applyFill="1" applyBorder="1" applyAlignment="1" applyProtection="1">
      <alignment horizontal="left" vertical="center"/>
    </xf>
    <xf numFmtId="0" fontId="17" fillId="0" borderId="5" xfId="0" applyFont="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protection locked="0"/>
    </xf>
    <xf numFmtId="0" fontId="17" fillId="0" borderId="5" xfId="0"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protection locked="0"/>
    </xf>
    <xf numFmtId="9" fontId="33" fillId="6" borderId="5" xfId="0" applyNumberFormat="1" applyFont="1" applyFill="1" applyBorder="1" applyAlignment="1" applyProtection="1">
      <alignment horizontal="center" vertical="center" wrapText="1"/>
    </xf>
    <xf numFmtId="0" fontId="17" fillId="0" borderId="5" xfId="0" applyFont="1" applyFill="1" applyBorder="1" applyProtection="1"/>
    <xf numFmtId="9" fontId="17" fillId="0" borderId="2" xfId="0" applyNumberFormat="1" applyFont="1" applyFill="1" applyBorder="1" applyAlignment="1" applyProtection="1">
      <alignment horizontal="center" vertical="center" wrapText="1"/>
      <protection locked="0"/>
    </xf>
    <xf numFmtId="0" fontId="17" fillId="0" borderId="2" xfId="0" applyFont="1" applyFill="1" applyBorder="1" applyAlignment="1" applyProtection="1">
      <alignment horizontal="left" vertical="center" wrapText="1"/>
      <protection locked="0"/>
    </xf>
    <xf numFmtId="0" fontId="17" fillId="0" borderId="2" xfId="0" applyFont="1" applyFill="1" applyBorder="1" applyAlignment="1" applyProtection="1">
      <alignment horizontal="center" wrapText="1"/>
      <protection locked="0"/>
    </xf>
    <xf numFmtId="9" fontId="33" fillId="6" borderId="2" xfId="0" applyNumberFormat="1" applyFont="1" applyFill="1" applyBorder="1" applyAlignment="1" applyProtection="1">
      <alignment horizontal="center" vertical="center" wrapText="1"/>
    </xf>
    <xf numFmtId="0" fontId="17" fillId="6" borderId="2" xfId="0" applyFont="1" applyFill="1" applyBorder="1" applyAlignment="1" applyProtection="1">
      <alignment vertical="center" wrapText="1"/>
    </xf>
    <xf numFmtId="0" fontId="17" fillId="0" borderId="2" xfId="0" applyFont="1" applyFill="1" applyBorder="1" applyAlignment="1" applyProtection="1">
      <alignment vertical="center"/>
    </xf>
    <xf numFmtId="0" fontId="17" fillId="6" borderId="2" xfId="0" applyFont="1" applyFill="1" applyBorder="1" applyAlignment="1" applyProtection="1">
      <alignment horizontal="left" vertical="center" wrapText="1"/>
      <protection locked="0"/>
    </xf>
    <xf numFmtId="0" fontId="17" fillId="0" borderId="2" xfId="0" applyFont="1" applyBorder="1" applyAlignment="1" applyProtection="1">
      <alignment horizontal="center" vertical="center"/>
      <protection locked="0"/>
    </xf>
    <xf numFmtId="0" fontId="17" fillId="6" borderId="2" xfId="0" applyFont="1" applyFill="1" applyBorder="1" applyProtection="1"/>
    <xf numFmtId="0" fontId="17" fillId="0" borderId="2" xfId="0" applyFont="1" applyBorder="1" applyAlignment="1" applyProtection="1">
      <alignment horizontal="center" wrapText="1"/>
      <protection locked="0"/>
    </xf>
    <xf numFmtId="0" fontId="17" fillId="0" borderId="2" xfId="0" applyFont="1" applyFill="1" applyBorder="1" applyAlignment="1">
      <alignment horizontal="left" vertical="center" wrapText="1"/>
    </xf>
    <xf numFmtId="9" fontId="33" fillId="0" borderId="2" xfId="0" applyNumberFormat="1" applyFont="1" applyFill="1" applyBorder="1" applyAlignment="1" applyProtection="1">
      <alignment horizontal="center" vertical="center" wrapText="1"/>
    </xf>
    <xf numFmtId="9" fontId="17" fillId="0" borderId="2" xfId="0" applyNumberFormat="1" applyFont="1" applyFill="1" applyBorder="1" applyAlignment="1" applyProtection="1">
      <alignment horizontal="left" vertical="center" wrapText="1"/>
      <protection locked="0"/>
    </xf>
    <xf numFmtId="17" fontId="17" fillId="0" borderId="2" xfId="0" applyNumberFormat="1" applyFont="1" applyFill="1" applyBorder="1" applyAlignment="1" applyProtection="1">
      <alignment horizontal="center" vertical="center"/>
    </xf>
    <xf numFmtId="0" fontId="17" fillId="0" borderId="2" xfId="0" applyFont="1" applyBorder="1" applyAlignment="1" applyProtection="1">
      <alignment horizontal="center"/>
    </xf>
    <xf numFmtId="0" fontId="25" fillId="0" borderId="0" xfId="0" applyFont="1" applyAlignment="1" applyProtection="1">
      <alignment horizontal="center"/>
    </xf>
    <xf numFmtId="0" fontId="17" fillId="0" borderId="2" xfId="0" applyFont="1" applyFill="1" applyBorder="1" applyProtection="1"/>
    <xf numFmtId="0" fontId="17" fillId="6" borderId="2" xfId="0" applyFont="1" applyFill="1" applyBorder="1" applyAlignment="1" applyProtection="1">
      <alignment horizontal="center" vertical="center" wrapText="1"/>
      <protection locked="0"/>
    </xf>
    <xf numFmtId="0" fontId="17" fillId="6" borderId="2" xfId="0" applyFont="1" applyFill="1" applyBorder="1" applyAlignment="1" applyProtection="1">
      <alignment horizontal="center"/>
      <protection locked="0"/>
    </xf>
    <xf numFmtId="0" fontId="17" fillId="6" borderId="2" xfId="0" applyFont="1" applyFill="1" applyBorder="1" applyAlignment="1" applyProtection="1">
      <alignment horizontal="left" vertical="center"/>
      <protection locked="0"/>
    </xf>
    <xf numFmtId="0" fontId="25" fillId="6" borderId="0" xfId="0" applyFont="1" applyFill="1" applyProtection="1"/>
    <xf numFmtId="9" fontId="17" fillId="7" borderId="2" xfId="0" applyNumberFormat="1" applyFont="1" applyFill="1" applyBorder="1" applyAlignment="1" applyProtection="1">
      <alignment horizontal="left" vertical="center" wrapText="1"/>
    </xf>
    <xf numFmtId="9" fontId="17" fillId="0" borderId="2" xfId="0" applyNumberFormat="1" applyFont="1" applyBorder="1" applyAlignment="1" applyProtection="1">
      <alignment horizontal="center" vertical="center"/>
    </xf>
    <xf numFmtId="9" fontId="17" fillId="7" borderId="2" xfId="1" applyFont="1" applyFill="1" applyBorder="1" applyAlignment="1" applyProtection="1">
      <alignment horizontal="left" vertical="center" wrapText="1"/>
      <protection locked="0"/>
    </xf>
    <xf numFmtId="9" fontId="17" fillId="0" borderId="2" xfId="1" applyFont="1" applyFill="1" applyBorder="1" applyAlignment="1" applyProtection="1">
      <alignment horizontal="center" vertical="center" wrapText="1"/>
      <protection locked="0"/>
    </xf>
    <xf numFmtId="9" fontId="17" fillId="0" borderId="2" xfId="1" applyFont="1" applyFill="1" applyBorder="1" applyAlignment="1" applyProtection="1">
      <alignment horizontal="left" vertical="center" wrapText="1"/>
      <protection locked="0"/>
    </xf>
    <xf numFmtId="0" fontId="17" fillId="7" borderId="2" xfId="0"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Fill="1" applyBorder="1" applyAlignment="1" applyProtection="1">
      <alignment horizontal="center" vertical="center"/>
      <protection locked="0"/>
    </xf>
    <xf numFmtId="0" fontId="25" fillId="0" borderId="0" xfId="0" applyFont="1" applyFill="1" applyAlignment="1" applyProtection="1">
      <alignment vertical="center"/>
    </xf>
    <xf numFmtId="1" fontId="17" fillId="0" borderId="2" xfId="0" applyNumberFormat="1" applyFont="1" applyFill="1" applyBorder="1" applyAlignment="1" applyProtection="1">
      <alignment horizontal="center" vertical="center"/>
    </xf>
    <xf numFmtId="0" fontId="25" fillId="0" borderId="0" xfId="0" applyFont="1" applyAlignment="1" applyProtection="1">
      <alignment horizontal="center" vertical="center"/>
      <protection locked="0"/>
    </xf>
    <xf numFmtId="0" fontId="25" fillId="0" borderId="0" xfId="0" applyFont="1" applyAlignment="1" applyProtection="1">
      <alignment vertical="center"/>
    </xf>
    <xf numFmtId="0" fontId="0" fillId="7" borderId="2" xfId="0" applyFont="1" applyFill="1" applyBorder="1" applyAlignment="1" applyProtection="1">
      <alignment horizontal="left" vertical="center" wrapText="1"/>
      <protection locked="0"/>
    </xf>
    <xf numFmtId="9" fontId="27" fillId="22" borderId="5" xfId="1" applyFont="1" applyFill="1" applyBorder="1" applyAlignment="1" applyProtection="1">
      <alignment horizontal="center" vertical="center" wrapText="1"/>
    </xf>
    <xf numFmtId="9" fontId="27" fillId="22" borderId="2" xfId="1" applyFont="1" applyFill="1" applyBorder="1" applyAlignment="1" applyProtection="1">
      <alignment horizontal="left" vertical="center" wrapText="1"/>
    </xf>
    <xf numFmtId="0" fontId="27" fillId="22" borderId="2" xfId="0" applyFont="1" applyFill="1" applyBorder="1" applyAlignment="1" applyProtection="1">
      <alignment horizontal="left" vertical="center" wrapText="1"/>
    </xf>
    <xf numFmtId="9" fontId="27" fillId="22" borderId="2" xfId="1" applyFont="1" applyFill="1" applyBorder="1" applyAlignment="1" applyProtection="1">
      <alignment horizontal="center" vertical="center" wrapText="1"/>
      <protection locked="0"/>
    </xf>
    <xf numFmtId="0" fontId="27" fillId="22" borderId="2" xfId="0" applyFont="1" applyFill="1" applyBorder="1" applyAlignment="1" applyProtection="1">
      <alignment horizontal="left" vertical="center" wrapText="1"/>
      <protection locked="0"/>
    </xf>
    <xf numFmtId="0" fontId="27" fillId="22" borderId="2" xfId="0" applyFont="1" applyFill="1" applyBorder="1" applyAlignment="1" applyProtection="1">
      <alignment horizontal="center" vertical="center" wrapText="1"/>
      <protection locked="0"/>
    </xf>
    <xf numFmtId="1" fontId="26" fillId="22" borderId="2" xfId="0" applyNumberFormat="1" applyFont="1" applyFill="1" applyBorder="1" applyAlignment="1" applyProtection="1">
      <alignment horizontal="center" vertical="center" wrapText="1"/>
    </xf>
    <xf numFmtId="0" fontId="26" fillId="22" borderId="2" xfId="0" applyFont="1" applyFill="1" applyBorder="1" applyAlignment="1" applyProtection="1">
      <alignment horizontal="left" vertical="center" wrapText="1"/>
    </xf>
    <xf numFmtId="0" fontId="27" fillId="0" borderId="0" xfId="0" applyFont="1" applyFill="1" applyProtection="1">
      <protection locked="0"/>
    </xf>
    <xf numFmtId="0" fontId="0" fillId="0" borderId="2" xfId="0" applyBorder="1" applyAlignment="1" applyProtection="1">
      <alignment horizontal="center" vertical="center"/>
      <protection locked="0"/>
    </xf>
    <xf numFmtId="9" fontId="0" fillId="0" borderId="2" xfId="1" applyFont="1" applyFill="1" applyBorder="1" applyAlignment="1" applyProtection="1">
      <alignment horizontal="center" vertical="center" wrapText="1"/>
    </xf>
    <xf numFmtId="9" fontId="0" fillId="0" borderId="2" xfId="0" applyNumberFormat="1" applyBorder="1" applyAlignment="1" applyProtection="1">
      <alignment horizontal="center" vertical="center"/>
      <protection locked="0"/>
    </xf>
    <xf numFmtId="0" fontId="0" fillId="0" borderId="2" xfId="0" applyBorder="1" applyAlignment="1" applyProtection="1">
      <alignment horizontal="left" vertical="center" wrapText="1"/>
      <protection locked="0"/>
    </xf>
    <xf numFmtId="0" fontId="34" fillId="0" borderId="2" xfId="0" applyFont="1" applyFill="1" applyBorder="1" applyAlignment="1" applyProtection="1">
      <alignment horizontal="center" vertical="center" wrapText="1"/>
    </xf>
    <xf numFmtId="0" fontId="33" fillId="20" borderId="2" xfId="0" applyFont="1" applyFill="1" applyBorder="1" applyAlignment="1" applyProtection="1">
      <alignment horizontal="center" vertical="center" wrapText="1"/>
    </xf>
    <xf numFmtId="0" fontId="33" fillId="0" borderId="2" xfId="0" applyFont="1" applyFill="1" applyBorder="1" applyAlignment="1" applyProtection="1">
      <alignment horizontal="center" vertical="center" wrapText="1"/>
    </xf>
    <xf numFmtId="0" fontId="26" fillId="2" borderId="2" xfId="0" applyFont="1" applyFill="1" applyBorder="1" applyAlignment="1" applyProtection="1">
      <alignment horizontal="left" vertical="center" wrapText="1"/>
    </xf>
    <xf numFmtId="0" fontId="21" fillId="2" borderId="2" xfId="0" applyFont="1" applyFill="1" applyBorder="1" applyAlignment="1" applyProtection="1">
      <alignment horizontal="center" vertical="center" wrapText="1"/>
    </xf>
    <xf numFmtId="1" fontId="21" fillId="2" borderId="2" xfId="0" applyNumberFormat="1" applyFont="1" applyFill="1" applyBorder="1" applyAlignment="1" applyProtection="1">
      <alignment horizontal="center" vertical="center" wrapText="1"/>
    </xf>
    <xf numFmtId="9" fontId="21" fillId="2" borderId="2" xfId="0" applyNumberFormat="1" applyFont="1" applyFill="1" applyBorder="1" applyAlignment="1" applyProtection="1">
      <alignment horizontal="center" vertical="center" wrapText="1"/>
    </xf>
    <xf numFmtId="1" fontId="20" fillId="2" borderId="2" xfId="0" applyNumberFormat="1" applyFont="1" applyFill="1" applyBorder="1" applyAlignment="1">
      <alignment horizontal="center" vertical="center" wrapText="1"/>
    </xf>
    <xf numFmtId="0" fontId="20" fillId="2" borderId="2" xfId="0" applyFont="1" applyFill="1" applyBorder="1" applyAlignment="1">
      <alignment horizontal="center" vertical="center" wrapText="1"/>
    </xf>
    <xf numFmtId="0" fontId="0" fillId="2" borderId="4" xfId="0" applyFont="1" applyFill="1" applyBorder="1" applyAlignment="1" applyProtection="1">
      <alignment horizontal="center" vertical="center" wrapText="1"/>
    </xf>
    <xf numFmtId="9" fontId="0" fillId="2" borderId="2" xfId="0" applyNumberFormat="1"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20" fillId="2" borderId="2" xfId="0" applyFont="1" applyFill="1" applyBorder="1" applyAlignment="1" applyProtection="1">
      <alignment horizontal="center" vertical="center"/>
    </xf>
    <xf numFmtId="0" fontId="20" fillId="2" borderId="2"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0" fontId="20" fillId="2" borderId="2"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9" fontId="27" fillId="2" borderId="5" xfId="1" applyFont="1" applyFill="1" applyBorder="1" applyAlignment="1" applyProtection="1">
      <alignment horizontal="center" vertical="center" wrapText="1"/>
    </xf>
    <xf numFmtId="1" fontId="26" fillId="5" borderId="2" xfId="0" applyNumberFormat="1" applyFont="1" applyFill="1" applyBorder="1" applyAlignment="1" applyProtection="1">
      <alignment horizontal="center" vertical="center" wrapText="1"/>
    </xf>
    <xf numFmtId="1" fontId="26" fillId="2" borderId="2" xfId="0" applyNumberFormat="1" applyFont="1" applyFill="1" applyBorder="1" applyAlignment="1" applyProtection="1">
      <alignment horizontal="center" vertical="center" wrapText="1"/>
    </xf>
    <xf numFmtId="0" fontId="32" fillId="4" borderId="2" xfId="0" applyFont="1" applyFill="1" applyBorder="1" applyAlignment="1" applyProtection="1">
      <alignment horizontal="center" vertical="center" wrapText="1"/>
      <protection locked="0"/>
    </xf>
    <xf numFmtId="0" fontId="17" fillId="6" borderId="2"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20" borderId="7" xfId="0" applyFont="1" applyFill="1" applyBorder="1" applyAlignment="1" applyProtection="1">
      <alignment horizontal="center" vertical="center" wrapText="1"/>
    </xf>
    <xf numFmtId="0" fontId="17" fillId="0" borderId="2" xfId="0" applyFont="1" applyFill="1" applyBorder="1" applyAlignment="1" applyProtection="1">
      <alignment horizontal="left" vertical="center"/>
    </xf>
    <xf numFmtId="0" fontId="27" fillId="0" borderId="2" xfId="0" applyFont="1" applyFill="1" applyBorder="1" applyAlignment="1" applyProtection="1">
      <alignment horizontal="center" vertical="center" wrapText="1"/>
    </xf>
    <xf numFmtId="0" fontId="17" fillId="0" borderId="7" xfId="0" applyFont="1" applyFill="1" applyBorder="1" applyAlignment="1" applyProtection="1">
      <alignment horizontal="center" wrapText="1"/>
      <protection locked="0"/>
    </xf>
    <xf numFmtId="0" fontId="17" fillId="0" borderId="7"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protection locked="0"/>
    </xf>
    <xf numFmtId="0" fontId="17" fillId="0" borderId="7" xfId="0" applyFont="1" applyFill="1" applyBorder="1" applyAlignment="1" applyProtection="1">
      <alignment horizontal="left" vertical="center" wrapText="1"/>
      <protection locked="0"/>
    </xf>
    <xf numFmtId="9" fontId="33" fillId="0" borderId="7" xfId="0" applyNumberFormat="1" applyFont="1" applyFill="1" applyBorder="1" applyAlignment="1" applyProtection="1">
      <alignment horizontal="center" vertical="center" wrapText="1"/>
    </xf>
    <xf numFmtId="0" fontId="17" fillId="0" borderId="7" xfId="0" applyFont="1" applyFill="1" applyBorder="1" applyAlignment="1" applyProtection="1">
      <alignment horizontal="left" vertical="center" wrapText="1"/>
    </xf>
    <xf numFmtId="9" fontId="17" fillId="0" borderId="7" xfId="0" applyNumberFormat="1" applyFont="1" applyFill="1" applyBorder="1" applyAlignment="1" applyProtection="1">
      <alignment horizontal="center" vertical="center" wrapText="1"/>
      <protection locked="0"/>
    </xf>
    <xf numFmtId="0" fontId="17" fillId="0" borderId="7" xfId="0" applyFont="1" applyFill="1" applyBorder="1" applyAlignment="1" applyProtection="1">
      <alignment horizontal="left" vertical="center"/>
      <protection locked="0"/>
    </xf>
    <xf numFmtId="0" fontId="17" fillId="0" borderId="7" xfId="0" applyFont="1" applyFill="1" applyBorder="1" applyProtection="1"/>
    <xf numFmtId="0" fontId="17" fillId="6" borderId="4" xfId="0" applyFont="1" applyFill="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9" fontId="17" fillId="0" borderId="4" xfId="0" applyNumberFormat="1"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xf>
    <xf numFmtId="9" fontId="17" fillId="0" borderId="4" xfId="1" applyFont="1" applyFill="1" applyBorder="1" applyAlignment="1" applyProtection="1">
      <alignment horizontal="center" vertical="center" wrapText="1"/>
    </xf>
    <xf numFmtId="0" fontId="17" fillId="0" borderId="12" xfId="0" applyFont="1" applyFill="1" applyBorder="1" applyAlignment="1" applyProtection="1">
      <alignment horizontal="center" wrapText="1"/>
      <protection locked="0"/>
    </xf>
    <xf numFmtId="0" fontId="33" fillId="8" borderId="7" xfId="0" applyFont="1" applyFill="1" applyBorder="1" applyAlignment="1" applyProtection="1">
      <alignment horizontal="center" vertical="center"/>
    </xf>
    <xf numFmtId="0" fontId="30" fillId="18" borderId="7" xfId="0" applyFont="1" applyFill="1" applyBorder="1" applyAlignment="1" applyProtection="1">
      <alignment horizontal="center" vertical="center" wrapText="1"/>
    </xf>
    <xf numFmtId="0" fontId="33" fillId="15" borderId="7" xfId="0" applyFont="1" applyFill="1" applyBorder="1" applyAlignment="1">
      <alignment horizontal="center" vertical="center" wrapText="1"/>
    </xf>
    <xf numFmtId="0" fontId="33" fillId="6" borderId="17" xfId="0" applyFont="1" applyFill="1" applyBorder="1" applyAlignment="1" applyProtection="1">
      <alignment vertical="center" wrapText="1"/>
    </xf>
    <xf numFmtId="0" fontId="17" fillId="6" borderId="17" xfId="0" applyFont="1" applyFill="1" applyBorder="1" applyAlignment="1" applyProtection="1">
      <alignment horizontal="center" vertical="center" wrapText="1"/>
    </xf>
    <xf numFmtId="0" fontId="17" fillId="6" borderId="17" xfId="0" applyFont="1" applyFill="1" applyBorder="1" applyAlignment="1" applyProtection="1">
      <alignment horizontal="center" vertical="center"/>
    </xf>
    <xf numFmtId="0" fontId="33" fillId="6" borderId="17" xfId="0" applyFont="1" applyFill="1" applyBorder="1" applyAlignment="1" applyProtection="1">
      <alignment horizontal="center" vertical="center"/>
    </xf>
    <xf numFmtId="0" fontId="27" fillId="6" borderId="17" xfId="0" applyFont="1" applyFill="1" applyBorder="1" applyAlignment="1" applyProtection="1">
      <alignment horizontal="center" vertical="center" wrapText="1"/>
    </xf>
    <xf numFmtId="0" fontId="33" fillId="0" borderId="22" xfId="0" applyFont="1" applyFill="1" applyBorder="1" applyAlignment="1" applyProtection="1">
      <alignment vertical="center" wrapText="1"/>
    </xf>
    <xf numFmtId="0" fontId="17" fillId="0" borderId="22" xfId="0" applyFont="1" applyFill="1" applyBorder="1" applyAlignment="1" applyProtection="1">
      <alignment horizontal="center" vertical="center" wrapText="1"/>
    </xf>
    <xf numFmtId="0" fontId="17" fillId="0" borderId="22" xfId="0" applyFont="1" applyFill="1" applyBorder="1" applyAlignment="1" applyProtection="1">
      <alignment horizontal="left" vertical="center" wrapText="1"/>
    </xf>
    <xf numFmtId="0" fontId="25" fillId="0" borderId="22" xfId="0" applyFont="1" applyFill="1" applyBorder="1" applyAlignment="1" applyProtection="1">
      <alignment horizontal="center" vertical="center" wrapText="1"/>
    </xf>
    <xf numFmtId="0" fontId="27" fillId="0" borderId="22" xfId="0" applyFont="1" applyFill="1" applyBorder="1" applyAlignment="1" applyProtection="1">
      <alignment horizontal="center" vertical="center" wrapText="1"/>
    </xf>
    <xf numFmtId="0" fontId="33" fillId="20" borderId="7" xfId="0" applyFont="1" applyFill="1" applyBorder="1" applyAlignment="1" applyProtection="1">
      <alignment horizontal="center" vertical="center" wrapText="1"/>
    </xf>
    <xf numFmtId="0" fontId="33" fillId="20" borderId="7" xfId="0" applyFont="1" applyFill="1" applyBorder="1" applyAlignment="1" applyProtection="1">
      <alignment horizontal="center" vertical="center" wrapText="1"/>
    </xf>
    <xf numFmtId="0" fontId="17" fillId="0" borderId="2" xfId="0" applyFont="1" applyFill="1" applyBorder="1" applyAlignment="1" applyProtection="1">
      <alignment horizontal="left" vertical="center"/>
    </xf>
    <xf numFmtId="0" fontId="32" fillId="24" borderId="2" xfId="0" applyFont="1" applyFill="1" applyBorder="1" applyAlignment="1" applyProtection="1">
      <alignment horizontal="center" vertical="center" wrapText="1"/>
    </xf>
    <xf numFmtId="1" fontId="26" fillId="24" borderId="2" xfId="0" applyNumberFormat="1" applyFont="1" applyFill="1" applyBorder="1" applyAlignment="1" applyProtection="1">
      <alignment horizontal="left" vertical="center" wrapText="1"/>
    </xf>
    <xf numFmtId="0" fontId="27" fillId="24" borderId="2" xfId="0" applyFont="1" applyFill="1" applyBorder="1" applyAlignment="1" applyProtection="1">
      <alignment horizontal="left" vertical="center" wrapText="1"/>
    </xf>
    <xf numFmtId="9" fontId="27" fillId="24" borderId="2" xfId="1" applyFont="1" applyFill="1" applyBorder="1" applyAlignment="1" applyProtection="1">
      <alignment horizontal="center" vertical="center" wrapText="1"/>
    </xf>
    <xf numFmtId="9" fontId="27" fillId="24" borderId="2" xfId="1" applyFont="1" applyFill="1" applyBorder="1" applyAlignment="1" applyProtection="1">
      <alignment horizontal="left" vertical="center" wrapText="1"/>
    </xf>
    <xf numFmtId="0" fontId="27" fillId="24" borderId="2" xfId="0" applyFont="1" applyFill="1" applyBorder="1" applyAlignment="1" applyProtection="1">
      <alignment horizontal="center" vertical="center" wrapText="1"/>
    </xf>
    <xf numFmtId="9" fontId="26" fillId="24" borderId="2" xfId="0" applyNumberFormat="1" applyFont="1" applyFill="1" applyBorder="1" applyAlignment="1" applyProtection="1">
      <alignment horizontal="center" vertical="center"/>
    </xf>
    <xf numFmtId="0" fontId="26" fillId="24" borderId="2" xfId="0" applyFont="1" applyFill="1" applyBorder="1" applyAlignment="1" applyProtection="1">
      <alignment vertical="center" wrapText="1"/>
    </xf>
    <xf numFmtId="0" fontId="26" fillId="24" borderId="2" xfId="0" applyFont="1" applyFill="1" applyBorder="1" applyAlignment="1" applyProtection="1">
      <alignment horizontal="left" vertical="center" wrapText="1"/>
    </xf>
    <xf numFmtId="0" fontId="26" fillId="24" borderId="2" xfId="0" applyFont="1" applyFill="1" applyBorder="1" applyAlignment="1" applyProtection="1">
      <alignment horizontal="center" vertical="center"/>
    </xf>
    <xf numFmtId="9" fontId="27" fillId="24" borderId="2" xfId="0" applyNumberFormat="1" applyFont="1" applyFill="1" applyBorder="1" applyAlignment="1" applyProtection="1">
      <alignment horizontal="left" vertical="center" wrapText="1"/>
    </xf>
    <xf numFmtId="0" fontId="27" fillId="24" borderId="2" xfId="0" applyFont="1" applyFill="1" applyBorder="1" applyAlignment="1" applyProtection="1">
      <alignment horizontal="center" wrapText="1"/>
    </xf>
    <xf numFmtId="0" fontId="27" fillId="24" borderId="2" xfId="1" applyNumberFormat="1" applyFont="1" applyFill="1" applyBorder="1" applyAlignment="1" applyProtection="1">
      <alignment horizontal="center" vertical="center" wrapText="1"/>
    </xf>
    <xf numFmtId="0" fontId="27" fillId="24" borderId="2" xfId="0" applyFont="1" applyFill="1" applyBorder="1" applyAlignment="1" applyProtection="1">
      <alignment vertical="center" wrapText="1"/>
    </xf>
    <xf numFmtId="0" fontId="17" fillId="0" borderId="8" xfId="0" applyFont="1" applyFill="1" applyBorder="1" applyAlignment="1" applyProtection="1">
      <alignment horizontal="center" wrapText="1"/>
      <protection locked="0"/>
    </xf>
    <xf numFmtId="0" fontId="17" fillId="0" borderId="4"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wrapText="1"/>
      <protection locked="0"/>
    </xf>
    <xf numFmtId="9" fontId="17" fillId="0" borderId="4" xfId="0" applyNumberFormat="1" applyFont="1" applyFill="1" applyBorder="1" applyAlignment="1" applyProtection="1">
      <alignment horizontal="center" vertical="center" wrapText="1"/>
      <protection locked="0"/>
    </xf>
    <xf numFmtId="9" fontId="17" fillId="0" borderId="4" xfId="0" applyNumberFormat="1" applyFont="1" applyFill="1" applyBorder="1" applyAlignment="1" applyProtection="1">
      <alignment horizontal="center" vertical="center" wrapText="1"/>
    </xf>
    <xf numFmtId="0" fontId="33" fillId="0" borderId="7" xfId="0" applyFont="1" applyFill="1" applyBorder="1" applyAlignment="1" applyProtection="1">
      <alignment vertical="center" wrapText="1"/>
    </xf>
    <xf numFmtId="0" fontId="17" fillId="0" borderId="7" xfId="0" applyFont="1" applyFill="1" applyBorder="1" applyAlignment="1" applyProtection="1">
      <alignment horizontal="center" vertical="center" wrapText="1"/>
    </xf>
    <xf numFmtId="0" fontId="17" fillId="20" borderId="7" xfId="0" applyFont="1" applyFill="1" applyBorder="1" applyAlignment="1" applyProtection="1">
      <alignment horizontal="left" vertical="center" wrapText="1"/>
    </xf>
    <xf numFmtId="0" fontId="25" fillId="0" borderId="7"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33" fillId="0" borderId="17" xfId="0" applyFont="1" applyFill="1" applyBorder="1" applyAlignment="1" applyProtection="1">
      <alignment vertical="center" wrapText="1"/>
    </xf>
    <xf numFmtId="0" fontId="17" fillId="0" borderId="17" xfId="0" applyFont="1" applyFill="1" applyBorder="1" applyAlignment="1" applyProtection="1">
      <alignment horizontal="center" vertical="center" wrapText="1"/>
    </xf>
    <xf numFmtId="0" fontId="17" fillId="0" borderId="17" xfId="0" applyFont="1" applyFill="1" applyBorder="1" applyAlignment="1" applyProtection="1">
      <alignment horizontal="left" vertical="center" wrapText="1"/>
    </xf>
    <xf numFmtId="9" fontId="17" fillId="0" borderId="17" xfId="0" applyNumberFormat="1"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protection locked="0"/>
    </xf>
    <xf numFmtId="9" fontId="17" fillId="0" borderId="17" xfId="0" applyNumberFormat="1" applyFont="1" applyFill="1" applyBorder="1" applyAlignment="1" applyProtection="1">
      <alignment horizontal="center" vertical="center"/>
    </xf>
    <xf numFmtId="0" fontId="27" fillId="0" borderId="17" xfId="0" applyFont="1" applyBorder="1" applyAlignment="1" applyProtection="1">
      <alignment horizontal="center" vertical="center" wrapText="1"/>
    </xf>
    <xf numFmtId="1" fontId="17" fillId="0" borderId="22" xfId="0" applyNumberFormat="1" applyFont="1" applyFill="1" applyBorder="1" applyAlignment="1" applyProtection="1">
      <alignment horizontal="center" vertical="center" wrapText="1"/>
    </xf>
    <xf numFmtId="9" fontId="17" fillId="0" borderId="22" xfId="0" applyNumberFormat="1" applyFont="1" applyFill="1" applyBorder="1" applyAlignment="1" applyProtection="1">
      <alignment horizontal="center" vertical="center"/>
    </xf>
    <xf numFmtId="9" fontId="17" fillId="0" borderId="22" xfId="1" applyFont="1" applyFill="1" applyBorder="1" applyAlignment="1" applyProtection="1">
      <alignment horizontal="center" vertical="center" wrapText="1"/>
    </xf>
    <xf numFmtId="0" fontId="17" fillId="0" borderId="22" xfId="0" applyFont="1" applyFill="1" applyBorder="1" applyAlignment="1" applyProtection="1">
      <alignment horizontal="center" vertical="center"/>
    </xf>
    <xf numFmtId="0" fontId="27" fillId="0" borderId="22" xfId="0" applyFont="1" applyBorder="1" applyAlignment="1" applyProtection="1">
      <alignment horizontal="center" vertical="center" wrapText="1"/>
    </xf>
    <xf numFmtId="0" fontId="17" fillId="0" borderId="4" xfId="0" applyFont="1" applyBorder="1" applyAlignment="1" applyProtection="1">
      <alignment horizontal="center" wrapText="1"/>
      <protection locked="0"/>
    </xf>
    <xf numFmtId="0" fontId="17" fillId="6" borderId="17" xfId="0" applyFont="1" applyFill="1" applyBorder="1" applyAlignment="1" applyProtection="1">
      <alignment horizontal="center" vertical="center"/>
      <protection locked="0"/>
    </xf>
    <xf numFmtId="0" fontId="33" fillId="20" borderId="22" xfId="0" applyFont="1" applyFill="1" applyBorder="1" applyAlignment="1" applyProtection="1">
      <alignment vertical="center" wrapText="1"/>
    </xf>
    <xf numFmtId="0" fontId="17" fillId="20" borderId="22" xfId="0" applyFont="1" applyFill="1" applyBorder="1" applyAlignment="1" applyProtection="1">
      <alignment horizontal="center" vertical="center" wrapText="1"/>
    </xf>
    <xf numFmtId="0" fontId="33" fillId="20" borderId="22" xfId="0" applyFont="1" applyFill="1" applyBorder="1" applyAlignment="1" applyProtection="1">
      <alignment horizontal="center" vertical="center" wrapText="1"/>
    </xf>
    <xf numFmtId="0" fontId="17" fillId="20" borderId="22" xfId="0" applyFont="1" applyFill="1" applyBorder="1" applyAlignment="1" applyProtection="1">
      <alignment horizontal="left" vertical="center" wrapText="1"/>
    </xf>
    <xf numFmtId="0" fontId="17" fillId="0" borderId="22" xfId="0" applyFont="1" applyBorder="1" applyAlignment="1" applyProtection="1">
      <alignment horizontal="center" vertical="center"/>
      <protection locked="0"/>
    </xf>
    <xf numFmtId="0" fontId="17" fillId="0" borderId="17" xfId="0" applyNumberFormat="1" applyFont="1" applyFill="1" applyBorder="1" applyAlignment="1" applyProtection="1">
      <alignment horizontal="center" vertical="center" wrapText="1"/>
    </xf>
    <xf numFmtId="9" fontId="25" fillId="0" borderId="17" xfId="0" applyNumberFormat="1" applyFont="1" applyFill="1" applyBorder="1" applyAlignment="1" applyProtection="1">
      <alignment horizontal="center" vertical="center"/>
    </xf>
    <xf numFmtId="0" fontId="25" fillId="0" borderId="17" xfId="0" applyNumberFormat="1" applyFont="1" applyFill="1" applyBorder="1" applyAlignment="1" applyProtection="1">
      <alignment horizontal="center" vertical="center"/>
    </xf>
    <xf numFmtId="0" fontId="17" fillId="0" borderId="4" xfId="0" applyFont="1" applyBorder="1" applyAlignment="1">
      <alignment horizontal="center" vertical="center" wrapText="1"/>
    </xf>
    <xf numFmtId="9" fontId="17" fillId="0" borderId="4" xfId="1" applyFont="1" applyFill="1" applyBorder="1" applyAlignment="1" applyProtection="1">
      <alignment horizontal="center" vertical="center" wrapText="1"/>
      <protection locked="0"/>
    </xf>
    <xf numFmtId="0" fontId="33" fillId="20" borderId="17" xfId="0" applyFont="1" applyFill="1" applyBorder="1" applyAlignment="1" applyProtection="1">
      <alignment vertical="center" wrapText="1"/>
    </xf>
    <xf numFmtId="0" fontId="17" fillId="20" borderId="17" xfId="0" applyFont="1" applyFill="1" applyBorder="1" applyAlignment="1" applyProtection="1">
      <alignment horizontal="center" vertical="center" wrapText="1"/>
    </xf>
    <xf numFmtId="10" fontId="25" fillId="0" borderId="17" xfId="0" applyNumberFormat="1" applyFont="1" applyFill="1" applyBorder="1" applyAlignment="1" applyProtection="1">
      <alignment horizontal="center" vertical="center"/>
    </xf>
    <xf numFmtId="10" fontId="25" fillId="0" borderId="17" xfId="0" applyNumberFormat="1" applyFont="1" applyBorder="1" applyAlignment="1" applyProtection="1">
      <alignment horizontal="center" vertical="center"/>
    </xf>
    <xf numFmtId="0" fontId="25" fillId="0" borderId="22" xfId="0" applyFont="1" applyFill="1" applyBorder="1" applyAlignment="1" applyProtection="1">
      <alignment horizontal="center" vertical="center"/>
    </xf>
    <xf numFmtId="1" fontId="25" fillId="0" borderId="22" xfId="0" applyNumberFormat="1" applyFont="1" applyFill="1" applyBorder="1" applyAlignment="1" applyProtection="1">
      <alignment horizontal="center" vertical="center"/>
    </xf>
    <xf numFmtId="0" fontId="17" fillId="20" borderId="17" xfId="0" applyFont="1" applyFill="1" applyBorder="1" applyAlignment="1" applyProtection="1">
      <alignment horizontal="left" vertical="center" wrapText="1"/>
    </xf>
    <xf numFmtId="0" fontId="33" fillId="20" borderId="17" xfId="0" applyFont="1" applyFill="1" applyBorder="1" applyAlignment="1" applyProtection="1">
      <alignment horizontal="center" vertical="center" wrapText="1"/>
    </xf>
    <xf numFmtId="9" fontId="17" fillId="20" borderId="17" xfId="0" applyNumberFormat="1" applyFont="1" applyFill="1" applyBorder="1" applyAlignment="1" applyProtection="1">
      <alignment horizontal="center" vertical="center" wrapText="1"/>
    </xf>
    <xf numFmtId="17" fontId="17" fillId="20" borderId="17" xfId="0" applyNumberFormat="1" applyFont="1" applyFill="1" applyBorder="1" applyAlignment="1" applyProtection="1">
      <alignment horizontal="center" vertical="center" wrapText="1"/>
    </xf>
    <xf numFmtId="17" fontId="17" fillId="20" borderId="22" xfId="0" applyNumberFormat="1" applyFont="1" applyFill="1" applyBorder="1" applyAlignment="1" applyProtection="1">
      <alignment horizontal="center" vertical="center" wrapText="1"/>
    </xf>
    <xf numFmtId="9" fontId="27" fillId="24" borderId="17" xfId="1" applyFont="1" applyFill="1" applyBorder="1" applyAlignment="1" applyProtection="1">
      <alignment horizontal="left" vertical="center" wrapText="1"/>
    </xf>
    <xf numFmtId="9" fontId="27" fillId="24" borderId="2" xfId="1" applyFont="1" applyFill="1" applyBorder="1" applyAlignment="1" applyProtection="1">
      <alignment horizontal="justify" vertical="center" wrapText="1"/>
    </xf>
    <xf numFmtId="9" fontId="27" fillId="24" borderId="22" xfId="1" applyFont="1" applyFill="1" applyBorder="1" applyAlignment="1" applyProtection="1">
      <alignment horizontal="justify" vertical="center" wrapText="1"/>
    </xf>
    <xf numFmtId="0" fontId="17" fillId="24" borderId="18" xfId="0" applyFont="1" applyFill="1" applyBorder="1" applyAlignment="1" applyProtection="1">
      <alignment horizontal="justify" vertical="center" wrapText="1"/>
    </xf>
    <xf numFmtId="0" fontId="17" fillId="24" borderId="20" xfId="0" applyFont="1" applyFill="1" applyBorder="1" applyAlignment="1" applyProtection="1">
      <alignment horizontal="justify" vertical="center" wrapText="1"/>
    </xf>
    <xf numFmtId="0" fontId="17" fillId="24" borderId="20" xfId="0" applyFont="1" applyFill="1" applyBorder="1" applyAlignment="1" applyProtection="1">
      <alignment horizontal="justify" vertical="center"/>
    </xf>
    <xf numFmtId="0" fontId="17" fillId="24" borderId="24" xfId="0" applyFont="1" applyFill="1" applyBorder="1" applyAlignment="1" applyProtection="1">
      <alignment horizontal="justify" vertical="center"/>
    </xf>
    <xf numFmtId="0" fontId="26" fillId="24" borderId="17" xfId="0" applyFont="1" applyFill="1" applyBorder="1" applyAlignment="1" applyProtection="1">
      <alignment horizontal="justify" vertical="center" wrapText="1"/>
    </xf>
    <xf numFmtId="9" fontId="33" fillId="24" borderId="17" xfId="0" applyNumberFormat="1" applyFont="1" applyFill="1" applyBorder="1" applyAlignment="1" applyProtection="1">
      <alignment horizontal="center" vertical="center" wrapText="1"/>
    </xf>
    <xf numFmtId="0" fontId="26" fillId="24" borderId="18" xfId="0" applyFont="1" applyFill="1" applyBorder="1" applyAlignment="1" applyProtection="1">
      <alignment horizontal="justify" vertical="center" wrapText="1"/>
    </xf>
    <xf numFmtId="0" fontId="26" fillId="24" borderId="2" xfId="0" applyFont="1" applyFill="1" applyBorder="1" applyAlignment="1" applyProtection="1">
      <alignment horizontal="justify" vertical="center" wrapText="1"/>
    </xf>
    <xf numFmtId="9" fontId="33" fillId="24" borderId="2" xfId="0" applyNumberFormat="1" applyFont="1" applyFill="1" applyBorder="1" applyAlignment="1" applyProtection="1">
      <alignment horizontal="center" vertical="center" wrapText="1"/>
    </xf>
    <xf numFmtId="0" fontId="26" fillId="24" borderId="20" xfId="0" applyFont="1" applyFill="1" applyBorder="1" applyAlignment="1" applyProtection="1">
      <alignment horizontal="justify" vertical="center" wrapText="1"/>
    </xf>
    <xf numFmtId="0" fontId="27" fillId="24" borderId="2" xfId="0" applyFont="1" applyFill="1" applyBorder="1" applyAlignment="1" applyProtection="1">
      <alignment horizontal="justify" vertical="center" wrapText="1"/>
    </xf>
    <xf numFmtId="0" fontId="17" fillId="24" borderId="20" xfId="0" applyFont="1" applyFill="1" applyBorder="1" applyAlignment="1" applyProtection="1">
      <alignment horizontal="justify" vertical="center" wrapText="1"/>
      <protection locked="0"/>
    </xf>
    <xf numFmtId="9" fontId="27" fillId="24" borderId="2" xfId="0" applyNumberFormat="1" applyFont="1" applyFill="1" applyBorder="1" applyAlignment="1" applyProtection="1">
      <alignment horizontal="justify" vertical="center" wrapText="1"/>
    </xf>
    <xf numFmtId="0" fontId="17" fillId="24" borderId="2" xfId="0" applyFont="1" applyFill="1" applyBorder="1" applyAlignment="1" applyProtection="1">
      <alignment horizontal="justify" vertical="center" wrapText="1"/>
    </xf>
    <xf numFmtId="0" fontId="27" fillId="24" borderId="20" xfId="0" applyFont="1" applyFill="1" applyBorder="1" applyAlignment="1" applyProtection="1">
      <alignment horizontal="justify" vertical="center" wrapText="1"/>
    </xf>
    <xf numFmtId="0" fontId="26" fillId="24" borderId="22" xfId="0" applyFont="1" applyFill="1" applyBorder="1" applyAlignment="1" applyProtection="1">
      <alignment horizontal="justify" vertical="center" wrapText="1"/>
    </xf>
    <xf numFmtId="9" fontId="33" fillId="24" borderId="22" xfId="0" applyNumberFormat="1" applyFont="1" applyFill="1" applyBorder="1" applyAlignment="1" applyProtection="1">
      <alignment horizontal="center" vertical="center" wrapText="1"/>
    </xf>
    <xf numFmtId="0" fontId="26" fillId="24" borderId="24" xfId="0" applyFont="1" applyFill="1" applyBorder="1" applyAlignment="1" applyProtection="1">
      <alignment horizontal="justify" vertical="center" wrapText="1"/>
    </xf>
    <xf numFmtId="0" fontId="26" fillId="24" borderId="17" xfId="0" applyFont="1" applyFill="1" applyBorder="1" applyAlignment="1" applyProtection="1">
      <alignment horizontal="left" vertical="center" wrapText="1"/>
    </xf>
    <xf numFmtId="0" fontId="26" fillId="24" borderId="7" xfId="0" applyFont="1" applyFill="1" applyBorder="1" applyAlignment="1" applyProtection="1">
      <alignment horizontal="left" vertical="center" wrapText="1"/>
    </xf>
    <xf numFmtId="0" fontId="36" fillId="24" borderId="20" xfId="0" applyFont="1" applyFill="1" applyBorder="1" applyAlignment="1" applyProtection="1">
      <alignment horizontal="justify" vertical="center" wrapText="1"/>
    </xf>
    <xf numFmtId="0" fontId="17" fillId="24" borderId="25" xfId="0" applyFont="1" applyFill="1" applyBorder="1" applyAlignment="1" applyProtection="1">
      <alignment horizontal="justify" vertical="center" wrapText="1"/>
    </xf>
    <xf numFmtId="0" fontId="26" fillId="24" borderId="17" xfId="0" applyFont="1" applyFill="1" applyBorder="1" applyAlignment="1" applyProtection="1">
      <alignment horizontal="center" vertical="center"/>
    </xf>
    <xf numFmtId="0" fontId="27" fillId="0" borderId="17" xfId="0" applyFont="1" applyFill="1" applyBorder="1" applyAlignment="1" applyProtection="1">
      <alignment horizontal="center" vertical="center" wrapText="1"/>
    </xf>
    <xf numFmtId="10" fontId="26" fillId="24" borderId="2" xfId="0" applyNumberFormat="1" applyFont="1" applyFill="1" applyBorder="1" applyAlignment="1" applyProtection="1">
      <alignment horizontal="center" vertical="center"/>
    </xf>
    <xf numFmtId="10" fontId="26" fillId="24" borderId="7" xfId="0" applyNumberFormat="1" applyFont="1" applyFill="1" applyBorder="1" applyAlignment="1" applyProtection="1">
      <alignment horizontal="center" vertical="center"/>
    </xf>
    <xf numFmtId="1" fontId="26" fillId="24" borderId="17" xfId="0" applyNumberFormat="1" applyFont="1" applyFill="1" applyBorder="1" applyAlignment="1" applyProtection="1">
      <alignment horizontal="left" vertical="center" wrapText="1"/>
    </xf>
    <xf numFmtId="0" fontId="27" fillId="24" borderId="17" xfId="0" applyFont="1" applyFill="1" applyBorder="1" applyAlignment="1" applyProtection="1">
      <alignment horizontal="left" vertical="center" wrapText="1"/>
    </xf>
    <xf numFmtId="9" fontId="27" fillId="24" borderId="2" xfId="0" applyNumberFormat="1" applyFont="1" applyFill="1" applyBorder="1" applyAlignment="1" applyProtection="1">
      <alignment horizontal="center" vertical="center"/>
    </xf>
    <xf numFmtId="9" fontId="27" fillId="24" borderId="22" xfId="1" applyFont="1" applyFill="1" applyBorder="1" applyAlignment="1" applyProtection="1">
      <alignment horizontal="center" vertical="center" wrapText="1"/>
    </xf>
    <xf numFmtId="9" fontId="27" fillId="24" borderId="22" xfId="1" applyFont="1" applyFill="1" applyBorder="1" applyAlignment="1" applyProtection="1">
      <alignment horizontal="left" vertical="center" wrapText="1"/>
    </xf>
    <xf numFmtId="0" fontId="27" fillId="24" borderId="22" xfId="0" applyFont="1" applyFill="1" applyBorder="1" applyAlignment="1" applyProtection="1">
      <alignment horizontal="left" vertical="center" wrapText="1"/>
    </xf>
    <xf numFmtId="0" fontId="27" fillId="24" borderId="17" xfId="0" applyFont="1" applyFill="1" applyBorder="1" applyAlignment="1" applyProtection="1">
      <alignment horizontal="center" vertical="center" wrapText="1"/>
    </xf>
    <xf numFmtId="9" fontId="27" fillId="24" borderId="22" xfId="1" applyFont="1" applyFill="1" applyBorder="1" applyAlignment="1" applyProtection="1">
      <alignment horizontal="center" vertical="center" wrapText="1"/>
      <protection locked="0"/>
    </xf>
    <xf numFmtId="9" fontId="26" fillId="24" borderId="17" xfId="0" applyNumberFormat="1" applyFont="1" applyFill="1" applyBorder="1" applyAlignment="1" applyProtection="1">
      <alignment horizontal="center" vertical="center"/>
    </xf>
    <xf numFmtId="0" fontId="26" fillId="24" borderId="17" xfId="0" applyFont="1" applyFill="1" applyBorder="1" applyAlignment="1" applyProtection="1">
      <alignment vertical="center" wrapText="1"/>
    </xf>
    <xf numFmtId="0" fontId="27" fillId="24" borderId="22" xfId="0" applyFont="1" applyFill="1" applyBorder="1" applyAlignment="1" applyProtection="1">
      <alignment horizontal="center" vertical="center" wrapText="1"/>
    </xf>
    <xf numFmtId="0" fontId="26" fillId="24" borderId="22" xfId="0" applyFont="1" applyFill="1" applyBorder="1" applyAlignment="1" applyProtection="1">
      <alignment vertical="center" wrapText="1"/>
    </xf>
    <xf numFmtId="10" fontId="26" fillId="24" borderId="17" xfId="0" applyNumberFormat="1" applyFont="1" applyFill="1" applyBorder="1" applyAlignment="1" applyProtection="1">
      <alignment horizontal="center" vertical="center"/>
    </xf>
    <xf numFmtId="9" fontId="27" fillId="24" borderId="5" xfId="1" applyFont="1" applyFill="1" applyBorder="1" applyAlignment="1" applyProtection="1">
      <alignment horizontal="center" vertical="center" wrapText="1"/>
    </xf>
    <xf numFmtId="0" fontId="26" fillId="24" borderId="2" xfId="0" applyFont="1" applyFill="1" applyBorder="1" applyAlignment="1" applyProtection="1">
      <alignment horizontal="center" vertical="center"/>
      <protection locked="0"/>
    </xf>
    <xf numFmtId="0" fontId="32" fillId="24" borderId="2" xfId="0" applyFont="1" applyFill="1" applyBorder="1" applyAlignment="1" applyProtection="1">
      <alignment horizontal="center" vertical="center"/>
    </xf>
    <xf numFmtId="0" fontId="32" fillId="24" borderId="22" xfId="0" applyFont="1" applyFill="1" applyBorder="1" applyAlignment="1" applyProtection="1">
      <alignment horizontal="center" vertical="center"/>
    </xf>
    <xf numFmtId="9" fontId="33" fillId="24" borderId="7" xfId="0" applyNumberFormat="1" applyFont="1" applyFill="1" applyBorder="1" applyAlignment="1" applyProtection="1">
      <alignment horizontal="center" vertical="center" wrapText="1"/>
    </xf>
    <xf numFmtId="0" fontId="17" fillId="24" borderId="18" xfId="0" applyFont="1" applyFill="1" applyBorder="1" applyAlignment="1" applyProtection="1">
      <alignment horizontal="justify" vertical="center"/>
    </xf>
    <xf numFmtId="0" fontId="17" fillId="24" borderId="2" xfId="0" applyFont="1" applyFill="1" applyBorder="1" applyAlignment="1" applyProtection="1">
      <alignment horizontal="left" vertical="center" wrapText="1"/>
      <protection locked="0"/>
    </xf>
    <xf numFmtId="0" fontId="17" fillId="24" borderId="24" xfId="0" applyFont="1" applyFill="1" applyBorder="1" applyAlignment="1" applyProtection="1">
      <alignment horizontal="justify" vertical="center" wrapText="1"/>
      <protection locked="0"/>
    </xf>
    <xf numFmtId="0" fontId="17" fillId="24" borderId="18" xfId="0" applyFont="1" applyFill="1" applyBorder="1" applyAlignment="1" applyProtection="1">
      <alignment horizontal="justify" vertical="center" wrapText="1"/>
      <protection locked="0"/>
    </xf>
    <xf numFmtId="0" fontId="17" fillId="24" borderId="20" xfId="0" applyFont="1" applyFill="1" applyBorder="1" applyAlignment="1">
      <alignment horizontal="justify" vertical="center" wrapText="1"/>
    </xf>
    <xf numFmtId="9" fontId="17" fillId="24" borderId="20" xfId="0" applyNumberFormat="1" applyFont="1" applyFill="1" applyBorder="1" applyAlignment="1" applyProtection="1">
      <alignment horizontal="justify" vertical="center" wrapText="1"/>
      <protection locked="0"/>
    </xf>
    <xf numFmtId="0" fontId="17" fillId="24" borderId="2" xfId="0" applyFont="1" applyFill="1" applyBorder="1" applyAlignment="1" applyProtection="1">
      <alignment horizontal="justify" vertical="center" wrapText="1"/>
      <protection locked="0"/>
    </xf>
    <xf numFmtId="9" fontId="25" fillId="0" borderId="17" xfId="1"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xf>
    <xf numFmtId="9" fontId="26" fillId="24" borderId="17" xfId="1" applyFont="1" applyFill="1" applyBorder="1" applyAlignment="1" applyProtection="1">
      <alignment horizontal="center" vertical="center" wrapText="1"/>
    </xf>
    <xf numFmtId="0" fontId="25" fillId="20" borderId="17" xfId="0" applyFont="1" applyFill="1" applyBorder="1" applyAlignment="1" applyProtection="1">
      <alignment horizontal="left" vertical="center" wrapText="1"/>
    </xf>
    <xf numFmtId="9" fontId="26" fillId="24" borderId="2" xfId="0" applyNumberFormat="1" applyFont="1" applyFill="1" applyBorder="1" applyAlignment="1" applyProtection="1">
      <alignment horizontal="center" vertical="center" wrapText="1"/>
    </xf>
    <xf numFmtId="9" fontId="25" fillId="0" borderId="2" xfId="1" applyFont="1" applyBorder="1" applyAlignment="1" applyProtection="1">
      <alignment horizontal="center" vertical="center"/>
    </xf>
    <xf numFmtId="0" fontId="17" fillId="0" borderId="0" xfId="0" applyFont="1" applyFill="1" applyBorder="1" applyAlignment="1" applyProtection="1">
      <alignment horizontal="left" vertical="center"/>
    </xf>
    <xf numFmtId="0" fontId="17" fillId="0" borderId="0" xfId="0" applyFont="1" applyBorder="1" applyAlignment="1" applyProtection="1">
      <alignment horizontal="left" vertical="center"/>
    </xf>
    <xf numFmtId="0" fontId="33" fillId="0" borderId="2" xfId="0" applyFont="1" applyBorder="1" applyAlignment="1" applyProtection="1">
      <alignment vertical="center"/>
      <protection locked="0"/>
    </xf>
    <xf numFmtId="0" fontId="25" fillId="0" borderId="0" xfId="0" applyFont="1" applyAlignment="1" applyProtection="1"/>
    <xf numFmtId="0" fontId="17" fillId="0" borderId="2" xfId="0" applyFont="1" applyBorder="1" applyAlignment="1" applyProtection="1">
      <alignment horizontal="left" vertical="center" wrapText="1"/>
    </xf>
    <xf numFmtId="0" fontId="17" fillId="20" borderId="7" xfId="0" applyFont="1" applyFill="1" applyBorder="1" applyAlignment="1" applyProtection="1">
      <alignment horizontal="center" vertical="center" wrapText="1"/>
    </xf>
    <xf numFmtId="0" fontId="25" fillId="0" borderId="17" xfId="0" applyFont="1" applyBorder="1" applyAlignment="1" applyProtection="1">
      <alignment horizontal="center" vertical="center"/>
    </xf>
    <xf numFmtId="9" fontId="25" fillId="0" borderId="22" xfId="1" applyFont="1" applyBorder="1" applyAlignment="1" applyProtection="1">
      <alignment horizontal="center" vertical="center"/>
    </xf>
    <xf numFmtId="0" fontId="28" fillId="4" borderId="22" xfId="0" applyFont="1" applyFill="1" applyBorder="1" applyAlignment="1" applyProtection="1">
      <alignment horizontal="center" vertical="center"/>
    </xf>
    <xf numFmtId="0" fontId="28" fillId="2" borderId="22" xfId="0" applyFont="1" applyFill="1" applyBorder="1" applyAlignment="1" applyProtection="1">
      <alignment horizontal="center" vertical="center"/>
    </xf>
    <xf numFmtId="0" fontId="28" fillId="5" borderId="22" xfId="0" applyFont="1" applyFill="1" applyBorder="1" applyAlignment="1" applyProtection="1">
      <alignment horizontal="center" vertical="center"/>
    </xf>
    <xf numFmtId="0" fontId="28" fillId="30" borderId="22" xfId="0" applyFont="1" applyFill="1" applyBorder="1" applyAlignment="1" applyProtection="1">
      <alignment horizontal="center" vertical="center"/>
    </xf>
    <xf numFmtId="0" fontId="25" fillId="0" borderId="39" xfId="0" applyFont="1" applyBorder="1" applyAlignment="1" applyProtection="1">
      <alignment horizontal="center" vertical="center"/>
    </xf>
    <xf numFmtId="9" fontId="25" fillId="0" borderId="3" xfId="0" applyNumberFormat="1" applyFont="1" applyBorder="1" applyAlignment="1" applyProtection="1">
      <alignment horizontal="center" vertical="center"/>
    </xf>
    <xf numFmtId="0" fontId="25" fillId="0" borderId="3" xfId="0" applyFont="1" applyBorder="1" applyAlignment="1" applyProtection="1">
      <alignment horizontal="center" vertical="center"/>
    </xf>
    <xf numFmtId="9" fontId="25" fillId="0" borderId="40" xfId="0" applyNumberFormat="1" applyFont="1" applyBorder="1" applyAlignment="1" applyProtection="1">
      <alignment horizontal="center" vertical="center"/>
    </xf>
    <xf numFmtId="0" fontId="38" fillId="32" borderId="45" xfId="0" applyFont="1" applyFill="1" applyBorder="1" applyAlignment="1" applyProtection="1">
      <alignment horizontal="center"/>
    </xf>
    <xf numFmtId="0" fontId="38" fillId="32" borderId="47" xfId="0" applyFont="1" applyFill="1" applyBorder="1" applyAlignment="1" applyProtection="1">
      <alignment horizontal="center"/>
    </xf>
    <xf numFmtId="0" fontId="38" fillId="6" borderId="48" xfId="0" applyFont="1" applyFill="1" applyBorder="1" applyProtection="1"/>
    <xf numFmtId="0" fontId="38" fillId="4" borderId="31" xfId="0" applyFont="1" applyFill="1" applyBorder="1" applyProtection="1"/>
    <xf numFmtId="0" fontId="38" fillId="6" borderId="48" xfId="0" applyFont="1" applyFill="1" applyBorder="1" applyAlignment="1" applyProtection="1">
      <alignment horizontal="center" vertical="center"/>
    </xf>
    <xf numFmtId="10" fontId="38" fillId="6" borderId="49" xfId="1" applyNumberFormat="1" applyFont="1" applyFill="1" applyBorder="1" applyAlignment="1" applyProtection="1">
      <alignment horizontal="center" vertical="center"/>
    </xf>
    <xf numFmtId="0" fontId="38" fillId="6" borderId="30" xfId="0" applyFont="1" applyFill="1" applyBorder="1" applyProtection="1"/>
    <xf numFmtId="0" fontId="38" fillId="2" borderId="20" xfId="0" applyFont="1" applyFill="1" applyBorder="1" applyProtection="1"/>
    <xf numFmtId="0" fontId="38" fillId="6" borderId="30" xfId="0" applyFont="1" applyFill="1" applyBorder="1" applyAlignment="1" applyProtection="1">
      <alignment horizontal="center" vertical="center"/>
    </xf>
    <xf numFmtId="0" fontId="38" fillId="31" borderId="20" xfId="0" applyFont="1" applyFill="1" applyBorder="1" applyProtection="1"/>
    <xf numFmtId="0" fontId="38" fillId="6" borderId="28" xfId="0" applyFont="1" applyFill="1" applyBorder="1" applyAlignment="1" applyProtection="1">
      <alignment horizontal="center" vertical="center"/>
    </xf>
    <xf numFmtId="10" fontId="38" fillId="6" borderId="24" xfId="1" applyNumberFormat="1" applyFont="1" applyFill="1" applyBorder="1" applyAlignment="1" applyProtection="1">
      <alignment horizontal="center" vertical="center"/>
    </xf>
    <xf numFmtId="0" fontId="38" fillId="6" borderId="0" xfId="0" applyFont="1" applyFill="1" applyBorder="1" applyProtection="1"/>
    <xf numFmtId="0" fontId="38" fillId="30" borderId="5" xfId="0" applyFont="1" applyFill="1" applyBorder="1" applyAlignment="1" applyProtection="1">
      <alignment horizontal="center"/>
    </xf>
    <xf numFmtId="0" fontId="38" fillId="6" borderId="5" xfId="0" applyFont="1" applyFill="1" applyBorder="1" applyAlignment="1" applyProtection="1">
      <alignment horizontal="center"/>
    </xf>
    <xf numFmtId="9" fontId="33" fillId="0" borderId="0" xfId="0" applyNumberFormat="1" applyFont="1" applyFill="1" applyBorder="1" applyAlignment="1" applyProtection="1">
      <alignment horizontal="center" vertical="center" wrapText="1"/>
    </xf>
    <xf numFmtId="0" fontId="17" fillId="0" borderId="0" xfId="0" applyFont="1" applyFill="1" applyProtection="1">
      <protection locked="0"/>
    </xf>
    <xf numFmtId="0" fontId="17" fillId="0" borderId="0" xfId="0" applyFont="1" applyFill="1" applyProtection="1"/>
    <xf numFmtId="0" fontId="33" fillId="0" borderId="0" xfId="0" applyFont="1" applyFill="1" applyBorder="1" applyAlignment="1">
      <alignment horizontal="center" vertical="center" wrapText="1"/>
    </xf>
    <xf numFmtId="0" fontId="25" fillId="0" borderId="0" xfId="0" applyFont="1" applyBorder="1" applyProtection="1">
      <protection locked="0"/>
    </xf>
    <xf numFmtId="0" fontId="25" fillId="0" borderId="0" xfId="0" applyFont="1" applyBorder="1" applyProtection="1"/>
    <xf numFmtId="0" fontId="25" fillId="0" borderId="0" xfId="0" applyFont="1" applyBorder="1" applyAlignment="1" applyProtection="1">
      <alignment vertical="center"/>
    </xf>
    <xf numFmtId="10" fontId="25" fillId="0" borderId="22" xfId="1" applyNumberFormat="1" applyFont="1" applyBorder="1" applyAlignment="1" applyProtection="1">
      <alignment horizontal="center" vertical="center"/>
    </xf>
    <xf numFmtId="0" fontId="27" fillId="24" borderId="2" xfId="0" applyFont="1" applyFill="1" applyBorder="1" applyAlignment="1" applyProtection="1">
      <alignment horizontal="left" vertical="top" wrapText="1"/>
    </xf>
    <xf numFmtId="0" fontId="26" fillId="24" borderId="17" xfId="0" applyFont="1" applyFill="1" applyBorder="1" applyAlignment="1" applyProtection="1">
      <alignment horizontal="justify" vertical="top" wrapText="1"/>
    </xf>
    <xf numFmtId="0" fontId="33" fillId="0" borderId="45" xfId="0" applyFont="1" applyFill="1" applyBorder="1" applyAlignment="1" applyProtection="1">
      <alignment horizontal="center" vertical="center" wrapText="1"/>
    </xf>
    <xf numFmtId="0" fontId="33" fillId="0" borderId="50" xfId="0" applyFont="1" applyFill="1" applyBorder="1" applyAlignment="1" applyProtection="1">
      <alignment vertical="center" wrapText="1"/>
    </xf>
    <xf numFmtId="0" fontId="17" fillId="0" borderId="50" xfId="0" applyFont="1" applyFill="1" applyBorder="1" applyAlignment="1" applyProtection="1">
      <alignment horizontal="center" vertical="center" wrapText="1"/>
    </xf>
    <xf numFmtId="0" fontId="33" fillId="0" borderId="50" xfId="0" applyFont="1" applyFill="1" applyBorder="1" applyAlignment="1" applyProtection="1">
      <alignment horizontal="center" vertical="center" wrapText="1"/>
    </xf>
    <xf numFmtId="0" fontId="17" fillId="0" borderId="50" xfId="0" applyFont="1" applyFill="1" applyBorder="1" applyAlignment="1" applyProtection="1">
      <alignment horizontal="left" vertical="center" wrapText="1"/>
    </xf>
    <xf numFmtId="0" fontId="25" fillId="0" borderId="50" xfId="0" applyFont="1" applyFill="1" applyBorder="1" applyAlignment="1" applyProtection="1">
      <alignment horizontal="center"/>
    </xf>
    <xf numFmtId="0" fontId="25" fillId="0" borderId="50" xfId="0" applyFont="1" applyFill="1" applyBorder="1" applyAlignment="1" applyProtection="1">
      <alignment horizontal="center" vertical="center"/>
    </xf>
    <xf numFmtId="0" fontId="25" fillId="0" borderId="50" xfId="0" applyFont="1" applyBorder="1" applyAlignment="1" applyProtection="1">
      <alignment horizontal="center" vertical="center"/>
    </xf>
    <xf numFmtId="0" fontId="25" fillId="0" borderId="50" xfId="0" applyFont="1" applyBorder="1" applyAlignment="1" applyProtection="1">
      <alignment horizontal="center"/>
    </xf>
    <xf numFmtId="9" fontId="27" fillId="24" borderId="50" xfId="1" applyFont="1" applyFill="1" applyBorder="1" applyAlignment="1" applyProtection="1">
      <alignment horizontal="center" vertical="center" wrapText="1"/>
    </xf>
    <xf numFmtId="0" fontId="27" fillId="24" borderId="50" xfId="0" applyFont="1" applyFill="1" applyBorder="1" applyAlignment="1" applyProtection="1">
      <alignment horizontal="left" vertical="center" wrapText="1"/>
    </xf>
    <xf numFmtId="0" fontId="27" fillId="0" borderId="50" xfId="0" applyFont="1" applyBorder="1" applyAlignment="1" applyProtection="1">
      <alignment horizontal="center" vertical="center" wrapText="1"/>
    </xf>
    <xf numFmtId="9" fontId="33" fillId="24" borderId="50" xfId="0" applyNumberFormat="1" applyFont="1" applyFill="1" applyBorder="1" applyAlignment="1" applyProtection="1">
      <alignment horizontal="center" vertical="center" wrapText="1"/>
    </xf>
    <xf numFmtId="0" fontId="17" fillId="24" borderId="46" xfId="0" applyFont="1" applyFill="1" applyBorder="1" applyAlignment="1" applyProtection="1">
      <alignment horizontal="justify" vertical="center"/>
    </xf>
    <xf numFmtId="0" fontId="17" fillId="0" borderId="2" xfId="0" applyFont="1" applyBorder="1" applyAlignment="1" applyProtection="1">
      <alignment horizontal="left" vertical="center" wrapText="1"/>
      <protection locked="0"/>
    </xf>
    <xf numFmtId="0" fontId="28" fillId="0" borderId="0" xfId="0" applyFont="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0" applyFont="1" applyBorder="1" applyAlignment="1" applyProtection="1">
      <alignment horizontal="center" wrapText="1"/>
    </xf>
    <xf numFmtId="0" fontId="28" fillId="0" borderId="16" xfId="0" applyFont="1" applyBorder="1" applyAlignment="1" applyProtection="1">
      <alignment horizontal="center" vertical="center" wrapText="1"/>
    </xf>
    <xf numFmtId="0" fontId="28" fillId="0" borderId="19" xfId="0" applyFont="1" applyBorder="1" applyAlignment="1" applyProtection="1">
      <alignment horizontal="center" vertical="center" wrapText="1"/>
    </xf>
    <xf numFmtId="0" fontId="28" fillId="0" borderId="21" xfId="0" applyFont="1" applyBorder="1" applyAlignment="1" applyProtection="1">
      <alignment horizontal="center" vertical="center" wrapText="1"/>
    </xf>
    <xf numFmtId="0" fontId="33" fillId="20" borderId="7" xfId="0" applyFont="1" applyFill="1" applyBorder="1" applyAlignment="1" applyProtection="1">
      <alignment horizontal="center" vertical="center" wrapText="1"/>
    </xf>
    <xf numFmtId="0" fontId="33" fillId="20" borderId="6" xfId="0" applyFont="1" applyFill="1" applyBorder="1" applyAlignment="1" applyProtection="1">
      <alignment horizontal="center" vertical="center" wrapText="1"/>
    </xf>
    <xf numFmtId="0" fontId="33" fillId="20" borderId="5" xfId="0" applyFont="1" applyFill="1" applyBorder="1" applyAlignment="1" applyProtection="1">
      <alignment horizontal="center" vertical="center" wrapText="1"/>
    </xf>
    <xf numFmtId="0" fontId="33" fillId="20" borderId="23" xfId="0" applyFont="1" applyFill="1" applyBorder="1" applyAlignment="1" applyProtection="1">
      <alignment horizontal="center" vertical="center" wrapText="1"/>
    </xf>
    <xf numFmtId="0" fontId="33" fillId="20" borderId="26" xfId="0" applyFont="1" applyFill="1" applyBorder="1" applyAlignment="1" applyProtection="1">
      <alignment horizontal="center" vertical="center" wrapText="1"/>
    </xf>
    <xf numFmtId="0" fontId="33" fillId="0" borderId="26" xfId="0" applyFont="1" applyFill="1" applyBorder="1" applyAlignment="1" applyProtection="1">
      <alignment horizontal="center" vertical="center" wrapText="1"/>
    </xf>
    <xf numFmtId="0" fontId="33" fillId="0" borderId="5"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9"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33" fillId="5" borderId="2" xfId="0" applyFont="1" applyFill="1" applyBorder="1" applyAlignment="1" applyProtection="1">
      <alignment horizontal="center" vertical="center"/>
      <protection locked="0"/>
    </xf>
    <xf numFmtId="0" fontId="33" fillId="5" borderId="2" xfId="0" applyFont="1" applyFill="1" applyBorder="1" applyAlignment="1" applyProtection="1">
      <alignment horizontal="center" vertical="center" wrapText="1"/>
      <protection locked="0"/>
    </xf>
    <xf numFmtId="0" fontId="33" fillId="14" borderId="2" xfId="0" applyFont="1" applyFill="1" applyBorder="1" applyAlignment="1">
      <alignment horizontal="center" vertical="center" wrapText="1"/>
    </xf>
    <xf numFmtId="0" fontId="33" fillId="9" borderId="2" xfId="0" applyFont="1" applyFill="1" applyBorder="1" applyAlignment="1" applyProtection="1">
      <alignment horizontal="center" vertical="center"/>
      <protection locked="0"/>
    </xf>
    <xf numFmtId="0" fontId="33" fillId="10" borderId="2" xfId="0" applyFont="1" applyFill="1" applyBorder="1" applyAlignment="1">
      <alignment horizontal="center" vertical="center" wrapText="1"/>
    </xf>
    <xf numFmtId="0" fontId="33" fillId="11" borderId="2" xfId="0" applyFont="1" applyFill="1" applyBorder="1" applyAlignment="1" applyProtection="1">
      <alignment horizontal="center" vertical="center"/>
    </xf>
    <xf numFmtId="0" fontId="33" fillId="5" borderId="2" xfId="0" applyFont="1" applyFill="1" applyBorder="1" applyAlignment="1" applyProtection="1">
      <alignment horizontal="center" vertical="center"/>
    </xf>
    <xf numFmtId="0" fontId="33" fillId="17" borderId="2" xfId="0" applyFont="1" applyFill="1" applyBorder="1" applyAlignment="1" applyProtection="1">
      <alignment horizontal="center" vertical="center"/>
    </xf>
    <xf numFmtId="0" fontId="30" fillId="12" borderId="2" xfId="0" applyFont="1" applyFill="1" applyBorder="1" applyAlignment="1" applyProtection="1">
      <alignment horizontal="center" vertical="center"/>
    </xf>
    <xf numFmtId="0" fontId="30" fillId="12" borderId="7" xfId="0" applyFont="1" applyFill="1" applyBorder="1" applyAlignment="1" applyProtection="1">
      <alignment horizontal="center" vertical="center"/>
    </xf>
    <xf numFmtId="0" fontId="30" fillId="12" borderId="6" xfId="0" applyFont="1" applyFill="1" applyBorder="1" applyAlignment="1" applyProtection="1">
      <alignment horizontal="center" vertical="center"/>
    </xf>
    <xf numFmtId="0" fontId="33" fillId="13" borderId="2" xfId="0" applyFont="1" applyFill="1" applyBorder="1" applyAlignment="1" applyProtection="1">
      <alignment horizontal="center" vertical="center" wrapText="1"/>
    </xf>
    <xf numFmtId="0" fontId="33" fillId="13" borderId="7" xfId="0" applyFont="1" applyFill="1" applyBorder="1" applyAlignment="1" applyProtection="1">
      <alignment horizontal="center" vertical="center" wrapText="1"/>
    </xf>
    <xf numFmtId="0" fontId="17" fillId="0" borderId="2" xfId="0" applyFont="1" applyFill="1" applyBorder="1" applyAlignment="1" applyProtection="1">
      <alignment horizontal="left" vertical="center"/>
    </xf>
    <xf numFmtId="0" fontId="17" fillId="0" borderId="2" xfId="0" applyFont="1" applyBorder="1" applyAlignment="1" applyProtection="1">
      <alignment horizontal="left" vertical="center" wrapText="1"/>
    </xf>
    <xf numFmtId="0" fontId="28" fillId="13" borderId="7" xfId="0" applyFont="1" applyFill="1" applyBorder="1" applyAlignment="1" applyProtection="1">
      <alignment horizontal="center" vertical="center" wrapText="1"/>
    </xf>
    <xf numFmtId="0" fontId="28" fillId="13" borderId="6" xfId="0" applyFont="1" applyFill="1" applyBorder="1" applyAlignment="1" applyProtection="1">
      <alignment horizontal="center" vertical="center" wrapText="1"/>
    </xf>
    <xf numFmtId="0" fontId="17" fillId="0" borderId="11" xfId="0" applyFont="1" applyBorder="1" applyAlignment="1" applyProtection="1">
      <alignment horizontal="center" vertical="top" wrapText="1"/>
      <protection locked="0"/>
    </xf>
    <xf numFmtId="0" fontId="17" fillId="0" borderId="12" xfId="0" applyFont="1" applyBorder="1" applyAlignment="1" applyProtection="1">
      <alignment horizontal="center" vertical="top" wrapText="1"/>
      <protection locked="0"/>
    </xf>
    <xf numFmtId="0" fontId="17" fillId="0" borderId="13" xfId="0" applyFont="1" applyBorder="1" applyAlignment="1" applyProtection="1">
      <alignment horizontal="center" vertical="top" wrapText="1"/>
      <protection locked="0"/>
    </xf>
    <xf numFmtId="0" fontId="17" fillId="0" borderId="14" xfId="0" applyFont="1" applyBorder="1" applyAlignment="1" applyProtection="1">
      <alignment horizontal="center" vertical="top" wrapText="1"/>
      <protection locked="0"/>
    </xf>
    <xf numFmtId="0" fontId="17" fillId="0" borderId="15" xfId="0" applyFont="1" applyBorder="1" applyAlignment="1" applyProtection="1">
      <alignment horizontal="center" vertical="top" wrapText="1"/>
      <protection locked="0"/>
    </xf>
    <xf numFmtId="0" fontId="17" fillId="0" borderId="8" xfId="0" applyFont="1" applyBorder="1" applyAlignment="1" applyProtection="1">
      <alignment horizontal="center" vertical="top" wrapText="1"/>
      <protection locked="0"/>
    </xf>
    <xf numFmtId="0" fontId="17" fillId="0" borderId="7" xfId="0" applyFont="1" applyBorder="1" applyAlignment="1" applyProtection="1">
      <alignment horizontal="center" vertical="top" wrapText="1"/>
      <protection locked="0"/>
    </xf>
    <xf numFmtId="0" fontId="17" fillId="0" borderId="6" xfId="0" applyFont="1" applyBorder="1" applyAlignment="1" applyProtection="1">
      <alignment horizontal="center" vertical="top" wrapText="1"/>
      <protection locked="0"/>
    </xf>
    <xf numFmtId="0" fontId="17" fillId="0" borderId="5" xfId="0" applyFont="1" applyBorder="1" applyAlignment="1" applyProtection="1">
      <alignment horizontal="center" vertical="top" wrapText="1"/>
      <protection locked="0"/>
    </xf>
    <xf numFmtId="0" fontId="33" fillId="0" borderId="2" xfId="0" applyFont="1" applyBorder="1" applyAlignment="1" applyProtection="1">
      <alignment horizontal="center" vertical="center" wrapText="1"/>
      <protection locked="0"/>
    </xf>
    <xf numFmtId="0" fontId="17" fillId="0" borderId="2" xfId="0" applyFont="1" applyBorder="1" applyAlignment="1" applyProtection="1">
      <alignment horizontal="left" vertical="center" wrapText="1"/>
      <protection locked="0"/>
    </xf>
    <xf numFmtId="0" fontId="28" fillId="32" borderId="35" xfId="0" applyFont="1" applyFill="1" applyBorder="1" applyAlignment="1" applyProtection="1">
      <alignment horizontal="center" vertical="center" wrapText="1"/>
    </xf>
    <xf numFmtId="0" fontId="28" fillId="32" borderId="36" xfId="0" applyFont="1" applyFill="1" applyBorder="1" applyAlignment="1" applyProtection="1">
      <alignment horizontal="center" vertical="center" wrapText="1"/>
    </xf>
    <xf numFmtId="0" fontId="28" fillId="32" borderId="37" xfId="0" applyFont="1" applyFill="1" applyBorder="1" applyAlignment="1" applyProtection="1">
      <alignment horizontal="center" vertical="center" wrapText="1"/>
    </xf>
    <xf numFmtId="0" fontId="28" fillId="32" borderId="38" xfId="0" applyFont="1" applyFill="1" applyBorder="1" applyAlignment="1" applyProtection="1">
      <alignment horizontal="center" vertical="center" wrapText="1"/>
    </xf>
    <xf numFmtId="10" fontId="28" fillId="0" borderId="43" xfId="0" applyNumberFormat="1" applyFont="1" applyBorder="1" applyAlignment="1" applyProtection="1">
      <alignment horizontal="center" vertical="center"/>
    </xf>
    <xf numFmtId="10" fontId="28" fillId="0" borderId="44" xfId="0" applyNumberFormat="1" applyFont="1" applyBorder="1" applyAlignment="1" applyProtection="1">
      <alignment horizontal="center" vertical="center"/>
    </xf>
    <xf numFmtId="0" fontId="28" fillId="32" borderId="32" xfId="0" applyFont="1" applyFill="1" applyBorder="1" applyAlignment="1" applyProtection="1">
      <alignment horizontal="center" vertical="center" wrapText="1"/>
    </xf>
    <xf numFmtId="0" fontId="28" fillId="32" borderId="33" xfId="0" applyFont="1" applyFill="1" applyBorder="1" applyAlignment="1" applyProtection="1">
      <alignment horizontal="center" vertical="center" wrapText="1"/>
    </xf>
    <xf numFmtId="0" fontId="28" fillId="32" borderId="34" xfId="0" applyFont="1" applyFill="1" applyBorder="1" applyAlignment="1" applyProtection="1">
      <alignment horizontal="center" vertical="center" wrapText="1"/>
    </xf>
    <xf numFmtId="0" fontId="28" fillId="32" borderId="16" xfId="0" applyFont="1" applyFill="1" applyBorder="1" applyAlignment="1" applyProtection="1">
      <alignment horizontal="center" vertical="center" wrapText="1"/>
    </xf>
    <xf numFmtId="0" fontId="28" fillId="32" borderId="21" xfId="0" applyFont="1" applyFill="1" applyBorder="1" applyAlignment="1" applyProtection="1">
      <alignment horizontal="center" vertical="center" wrapText="1"/>
    </xf>
    <xf numFmtId="0" fontId="28" fillId="0" borderId="27" xfId="0" applyFont="1" applyBorder="1" applyAlignment="1" applyProtection="1">
      <alignment horizontal="center" vertical="center" wrapText="1"/>
    </xf>
    <xf numFmtId="0" fontId="28" fillId="0" borderId="30" xfId="0" applyFont="1" applyBorder="1" applyAlignment="1" applyProtection="1">
      <alignment horizontal="center" vertical="center" wrapText="1"/>
    </xf>
    <xf numFmtId="10" fontId="28" fillId="0" borderId="35" xfId="0" applyNumberFormat="1" applyFont="1" applyBorder="1" applyAlignment="1" applyProtection="1">
      <alignment horizontal="center" vertical="center"/>
    </xf>
    <xf numFmtId="10" fontId="28" fillId="0" borderId="41" xfId="0" applyNumberFormat="1" applyFont="1" applyBorder="1" applyAlignment="1" applyProtection="1">
      <alignment horizontal="center" vertical="center"/>
    </xf>
    <xf numFmtId="10" fontId="28" fillId="0" borderId="42" xfId="0" applyNumberFormat="1" applyFont="1" applyBorder="1" applyAlignment="1" applyProtection="1">
      <alignment horizontal="center" vertical="center"/>
    </xf>
    <xf numFmtId="10" fontId="28" fillId="0" borderId="36" xfId="0" applyNumberFormat="1" applyFont="1" applyBorder="1" applyAlignment="1" applyProtection="1">
      <alignment horizontal="center" vertical="center"/>
    </xf>
    <xf numFmtId="0" fontId="38" fillId="32" borderId="28" xfId="0" applyFont="1" applyFill="1" applyBorder="1" applyAlignment="1" applyProtection="1">
      <alignment horizontal="center"/>
    </xf>
    <xf numFmtId="0" fontId="38" fillId="32" borderId="24" xfId="0" applyFont="1" applyFill="1" applyBorder="1" applyAlignment="1" applyProtection="1">
      <alignment horizontal="center"/>
    </xf>
    <xf numFmtId="0" fontId="28" fillId="0" borderId="28" xfId="0" applyFont="1" applyBorder="1" applyAlignment="1" applyProtection="1">
      <alignment horizontal="center" vertical="center" wrapText="1"/>
    </xf>
    <xf numFmtId="0" fontId="37" fillId="32" borderId="16" xfId="0" applyFont="1" applyFill="1" applyBorder="1" applyAlignment="1" applyProtection="1">
      <alignment horizontal="center"/>
    </xf>
    <xf numFmtId="0" fontId="37" fillId="32" borderId="26" xfId="0" applyFont="1" applyFill="1" applyBorder="1" applyAlignment="1" applyProtection="1">
      <alignment horizontal="center"/>
    </xf>
    <xf numFmtId="0" fontId="37" fillId="32" borderId="29" xfId="0" applyFont="1" applyFill="1" applyBorder="1" applyAlignment="1" applyProtection="1">
      <alignment horizontal="center"/>
    </xf>
    <xf numFmtId="0" fontId="38" fillId="32" borderId="45" xfId="0" applyFont="1" applyFill="1" applyBorder="1" applyProtection="1"/>
    <xf numFmtId="0" fontId="38" fillId="32" borderId="46" xfId="0" applyFont="1" applyFill="1" applyBorder="1" applyProtection="1"/>
    <xf numFmtId="0" fontId="2" fillId="16" borderId="7" xfId="0" applyFont="1" applyFill="1" applyBorder="1" applyAlignment="1" applyProtection="1">
      <alignment horizontal="center" vertical="center" wrapText="1"/>
    </xf>
    <xf numFmtId="0" fontId="2" fillId="16" borderId="6" xfId="0" applyFont="1" applyFill="1" applyBorder="1" applyAlignment="1" applyProtection="1">
      <alignment horizontal="center" vertical="center" wrapText="1"/>
    </xf>
    <xf numFmtId="0" fontId="2" fillId="16" borderId="5" xfId="0" applyFont="1" applyFill="1" applyBorder="1" applyAlignment="1" applyProtection="1">
      <alignment horizontal="center" vertical="center" wrapText="1"/>
    </xf>
    <xf numFmtId="0" fontId="0" fillId="0" borderId="10" xfId="0" applyFont="1" applyBorder="1" applyAlignment="1" applyProtection="1">
      <alignment horizontal="left" vertical="center" wrapText="1"/>
      <protection locked="0"/>
    </xf>
    <xf numFmtId="0" fontId="2" fillId="28" borderId="7" xfId="0" applyFont="1" applyFill="1" applyBorder="1" applyAlignment="1" applyProtection="1">
      <alignment horizontal="center" vertical="center" wrapText="1"/>
    </xf>
    <xf numFmtId="0" fontId="2" fillId="28" borderId="6" xfId="0" applyFont="1" applyFill="1" applyBorder="1" applyAlignment="1" applyProtection="1">
      <alignment horizontal="center" vertical="center" wrapText="1"/>
    </xf>
    <xf numFmtId="0" fontId="2" fillId="28" borderId="5" xfId="0" applyFont="1" applyFill="1" applyBorder="1" applyAlignment="1" applyProtection="1">
      <alignment horizontal="center" vertical="center" wrapText="1"/>
    </xf>
    <xf numFmtId="0" fontId="2" fillId="11" borderId="2" xfId="0" applyFont="1" applyFill="1" applyBorder="1" applyAlignment="1" applyProtection="1">
      <alignment horizontal="center" vertical="center" wrapText="1"/>
      <protection locked="0"/>
    </xf>
    <xf numFmtId="0" fontId="2" fillId="23" borderId="2"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0" fillId="0" borderId="11"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0" fillId="0" borderId="13"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14" xfId="0" applyFont="1" applyBorder="1" applyAlignment="1" applyProtection="1">
      <alignment horizontal="left" vertical="center" wrapText="1"/>
    </xf>
    <xf numFmtId="0" fontId="0" fillId="0" borderId="15"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19" fillId="0" borderId="2" xfId="0"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0" fillId="9" borderId="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18" fillId="0" borderId="2"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protection locked="0"/>
    </xf>
    <xf numFmtId="0" fontId="6" fillId="21" borderId="2" xfId="0" applyFont="1" applyFill="1" applyBorder="1" applyAlignment="1" applyProtection="1">
      <alignment horizontal="center" vertical="center"/>
    </xf>
    <xf numFmtId="0" fontId="3" fillId="0" borderId="2" xfId="0" applyFont="1" applyBorder="1" applyAlignment="1" applyProtection="1">
      <alignment horizontal="center" vertical="top" wrapText="1"/>
      <protection locked="0"/>
    </xf>
    <xf numFmtId="0" fontId="9" fillId="0" borderId="7"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6" fillId="21" borderId="7" xfId="0" applyFont="1" applyFill="1" applyBorder="1" applyAlignment="1" applyProtection="1">
      <alignment horizontal="center" vertical="center"/>
    </xf>
    <xf numFmtId="0" fontId="6" fillId="21" borderId="6" xfId="0" applyFont="1" applyFill="1" applyBorder="1" applyAlignment="1" applyProtection="1">
      <alignment horizontal="center" vertical="center"/>
    </xf>
    <xf numFmtId="0" fontId="6" fillId="21" borderId="5" xfId="0" applyFont="1" applyFill="1" applyBorder="1" applyAlignment="1" applyProtection="1">
      <alignment horizontal="center" vertical="center"/>
    </xf>
    <xf numFmtId="0" fontId="0" fillId="0" borderId="2" xfId="0" applyBorder="1" applyAlignment="1" applyProtection="1">
      <alignment horizontal="center" vertical="center"/>
      <protection locked="0"/>
    </xf>
    <xf numFmtId="0" fontId="2" fillId="24" borderId="2" xfId="0" applyFont="1" applyFill="1" applyBorder="1" applyAlignment="1" applyProtection="1">
      <alignment horizontal="center"/>
    </xf>
    <xf numFmtId="0" fontId="2" fillId="3" borderId="2" xfId="0" applyFont="1" applyFill="1" applyBorder="1" applyAlignment="1" applyProtection="1">
      <alignment horizontal="center" vertical="center"/>
    </xf>
    <xf numFmtId="0" fontId="2" fillId="25" borderId="2"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wrapText="1"/>
    </xf>
    <xf numFmtId="0" fontId="2" fillId="25" borderId="2" xfId="0" applyFont="1" applyFill="1" applyBorder="1" applyAlignment="1" applyProtection="1">
      <alignment horizontal="center" vertical="center" wrapText="1"/>
      <protection locked="0"/>
    </xf>
    <xf numFmtId="0" fontId="10" fillId="9" borderId="2" xfId="0" applyFont="1" applyFill="1" applyBorder="1" applyAlignment="1" applyProtection="1">
      <alignment horizontal="center" vertical="center" wrapText="1"/>
      <protection locked="0"/>
    </xf>
    <xf numFmtId="0" fontId="2" fillId="26" borderId="2" xfId="0" applyFont="1" applyFill="1" applyBorder="1" applyAlignment="1" applyProtection="1">
      <alignment horizontal="center" vertical="center"/>
      <protection locked="0"/>
    </xf>
    <xf numFmtId="0" fontId="6" fillId="24" borderId="2" xfId="0" applyFont="1" applyFill="1" applyBorder="1" applyAlignment="1" applyProtection="1">
      <alignment horizontal="center" vertical="center" wrapText="1"/>
    </xf>
    <xf numFmtId="0" fontId="9" fillId="0" borderId="2" xfId="0" applyFont="1" applyBorder="1" applyAlignment="1" applyProtection="1">
      <alignment horizontal="center" vertical="center" wrapText="1"/>
      <protection locked="0"/>
    </xf>
    <xf numFmtId="0" fontId="2" fillId="26" borderId="2" xfId="0" applyFont="1" applyFill="1" applyBorder="1" applyAlignment="1" applyProtection="1">
      <alignment horizontal="center" vertical="center" wrapText="1"/>
      <protection locked="0"/>
    </xf>
    <xf numFmtId="0" fontId="6" fillId="21" borderId="2" xfId="0" applyFont="1" applyFill="1" applyBorder="1" applyAlignment="1" applyProtection="1">
      <alignment horizontal="center" vertical="center" wrapText="1"/>
    </xf>
    <xf numFmtId="0" fontId="10" fillId="27" borderId="2"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wrapText="1"/>
    </xf>
    <xf numFmtId="0" fontId="10" fillId="27" borderId="2" xfId="0" applyFont="1" applyFill="1" applyBorder="1" applyAlignment="1" applyProtection="1">
      <alignment horizontal="center" vertical="center"/>
      <protection locked="0"/>
    </xf>
  </cellXfs>
  <cellStyles count="2">
    <cellStyle name="Normal" xfId="0" builtinId="0"/>
    <cellStyle name="Porcentaje" xfId="1" builtinId="5"/>
  </cellStyles>
  <dxfs count="426">
    <dxf>
      <fill>
        <patternFill>
          <bgColor rgb="FF00B0F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theme="8"/>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FFFF66"/>
      <color rgb="FFF7ED6F"/>
      <color rgb="FFDEFF9B"/>
      <color rgb="FFFFFFCC"/>
      <color rgb="FFE6CDFF"/>
      <color rgb="FFC489FF"/>
      <color rgb="FF9966FF"/>
      <color rgb="FFCC66FF"/>
      <color rgb="FF66FF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Seguimiento Plan Anticorrupción I</a:t>
            </a:r>
            <a:r>
              <a:rPr lang="es-CO" baseline="0"/>
              <a:t> c</a:t>
            </a:r>
            <a:r>
              <a:rPr lang="es-CO"/>
              <a:t>uatrimestre 2018</a:t>
            </a:r>
          </a:p>
        </c:rich>
      </c:tx>
      <c:layout>
        <c:manualLayout>
          <c:xMode val="edge"/>
          <c:yMode val="edge"/>
          <c:x val="0.28156644468281378"/>
          <c:y val="9.2592592592592587E-3"/>
        </c:manualLayout>
      </c:layout>
      <c:overlay val="0"/>
    </c:title>
    <c:autoTitleDeleted val="0"/>
    <c:plotArea>
      <c:layout/>
      <c:barChart>
        <c:barDir val="bar"/>
        <c:grouping val="clustered"/>
        <c:varyColors val="0"/>
        <c:ser>
          <c:idx val="0"/>
          <c:order val="0"/>
          <c:spPr>
            <a:solidFill>
              <a:srgbClr val="FF000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Hoja2!$B$4:$B$8</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Hoja2!$C$4:$C$8</c:f>
              <c:numCache>
                <c:formatCode>General</c:formatCode>
                <c:ptCount val="5"/>
                <c:pt idx="0">
                  <c:v>0</c:v>
                </c:pt>
                <c:pt idx="1">
                  <c:v>1</c:v>
                </c:pt>
                <c:pt idx="2">
                  <c:v>1</c:v>
                </c:pt>
                <c:pt idx="3">
                  <c:v>1</c:v>
                </c:pt>
                <c:pt idx="4">
                  <c:v>3</c:v>
                </c:pt>
              </c:numCache>
            </c:numRef>
          </c:val>
          <c:extLst xmlns:c16r2="http://schemas.microsoft.com/office/drawing/2015/06/chart">
            <c:ext xmlns:c16="http://schemas.microsoft.com/office/drawing/2014/chart" uri="{C3380CC4-5D6E-409C-BE32-E72D297353CC}">
              <c16:uniqueId val="{00000000-A359-47F0-83F8-80383141E9F5}"/>
            </c:ext>
          </c:extLst>
        </c:ser>
        <c:ser>
          <c:idx val="1"/>
          <c:order val="1"/>
          <c:spPr>
            <a:solidFill>
              <a:srgbClr val="FFFF0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Hoja2!$B$4:$B$8</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Hoja2!$D$4:$D$8</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1-A359-47F0-83F8-80383141E9F5}"/>
            </c:ext>
          </c:extLst>
        </c:ser>
        <c:ser>
          <c:idx val="2"/>
          <c:order val="2"/>
          <c:spPr>
            <a:solidFill>
              <a:srgbClr val="92D05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Hoja2!$B$4:$B$8</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Hoja2!$E$4:$E$8</c:f>
              <c:numCache>
                <c:formatCode>General</c:formatCode>
                <c:ptCount val="5"/>
                <c:pt idx="0">
                  <c:v>9</c:v>
                </c:pt>
                <c:pt idx="1">
                  <c:v>2</c:v>
                </c:pt>
                <c:pt idx="2">
                  <c:v>2</c:v>
                </c:pt>
                <c:pt idx="3">
                  <c:v>7</c:v>
                </c:pt>
                <c:pt idx="4">
                  <c:v>6</c:v>
                </c:pt>
              </c:numCache>
            </c:numRef>
          </c:val>
          <c:extLst xmlns:c16r2="http://schemas.microsoft.com/office/drawing/2015/06/chart">
            <c:ext xmlns:c16="http://schemas.microsoft.com/office/drawing/2014/chart" uri="{C3380CC4-5D6E-409C-BE32-E72D297353CC}">
              <c16:uniqueId val="{00000002-A359-47F0-83F8-80383141E9F5}"/>
            </c:ext>
          </c:extLst>
        </c:ser>
        <c:dLbls>
          <c:showLegendKey val="0"/>
          <c:showVal val="0"/>
          <c:showCatName val="0"/>
          <c:showSerName val="0"/>
          <c:showPercent val="0"/>
          <c:showBubbleSize val="0"/>
        </c:dLbls>
        <c:gapWidth val="150"/>
        <c:axId val="676133376"/>
        <c:axId val="191184192"/>
      </c:barChart>
      <c:catAx>
        <c:axId val="676133376"/>
        <c:scaling>
          <c:orientation val="minMax"/>
        </c:scaling>
        <c:delete val="0"/>
        <c:axPos val="l"/>
        <c:numFmt formatCode="General" sourceLinked="0"/>
        <c:majorTickMark val="none"/>
        <c:minorTickMark val="none"/>
        <c:tickLblPos val="nextTo"/>
        <c:crossAx val="191184192"/>
        <c:crosses val="autoZero"/>
        <c:auto val="1"/>
        <c:lblAlgn val="ctr"/>
        <c:lblOffset val="100"/>
        <c:noMultiLvlLbl val="0"/>
      </c:catAx>
      <c:valAx>
        <c:axId val="191184192"/>
        <c:scaling>
          <c:orientation val="minMax"/>
        </c:scaling>
        <c:delete val="0"/>
        <c:axPos val="b"/>
        <c:numFmt formatCode="General" sourceLinked="1"/>
        <c:majorTickMark val="none"/>
        <c:minorTickMark val="none"/>
        <c:tickLblPos val="nextTo"/>
        <c:crossAx val="676133376"/>
        <c:crosses val="autoZero"/>
        <c:crossBetween val="between"/>
      </c:valAx>
    </c:plotArea>
    <c:plotVisOnly val="1"/>
    <c:dispBlanksAs val="gap"/>
    <c:showDLblsOverMax val="0"/>
  </c:chart>
  <c:txPr>
    <a:bodyPr/>
    <a:lstStyle/>
    <a:p>
      <a:pPr>
        <a:defRPr sz="1050">
          <a:latin typeface="Calibri" pitchFamily="34" charset="0"/>
          <a:cs typeface="Calibri"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atin typeface="Calibri" pitchFamily="34" charset="0"/>
                <a:cs typeface="Calibri" pitchFamily="34" charset="0"/>
              </a:rPr>
              <a:t>RANGO DE CUMPLIMIENTO I</a:t>
            </a:r>
            <a:r>
              <a:rPr lang="en-US" baseline="0">
                <a:latin typeface="Calibri" pitchFamily="34" charset="0"/>
                <a:cs typeface="Calibri" pitchFamily="34" charset="0"/>
              </a:rPr>
              <a:t> </a:t>
            </a:r>
            <a:r>
              <a:rPr lang="en-US">
                <a:latin typeface="Calibri" pitchFamily="34" charset="0"/>
                <a:cs typeface="Calibri" pitchFamily="34" charset="0"/>
              </a:rPr>
              <a:t>CUATRIMESTRE 2018  </a:t>
            </a:r>
          </a:p>
          <a:p>
            <a:pPr>
              <a:defRPr/>
            </a:pPr>
            <a:r>
              <a:rPr lang="en-US" b="0">
                <a:latin typeface="Calibri" pitchFamily="34" charset="0"/>
                <a:cs typeface="Calibri" pitchFamily="34" charset="0"/>
              </a:rPr>
              <a:t>porcentual</a:t>
            </a:r>
          </a:p>
        </c:rich>
      </c:tx>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0"/>
          <c:y val="0.23084770863006263"/>
          <c:w val="1"/>
          <c:h val="0.63285294179683904"/>
        </c:manualLayout>
      </c:layout>
      <c:pie3DChart>
        <c:varyColors val="1"/>
        <c:ser>
          <c:idx val="0"/>
          <c:order val="0"/>
          <c:spPr>
            <a:solidFill>
              <a:srgbClr val="00B050"/>
            </a:solidFill>
          </c:spPr>
          <c:explosion val="25"/>
          <c:dPt>
            <c:idx val="0"/>
            <c:bubble3D val="0"/>
            <c:spPr>
              <a:solidFill>
                <a:srgbClr val="FF0000"/>
              </a:solidFill>
            </c:spPr>
            <c:extLst xmlns:c16r2="http://schemas.microsoft.com/office/drawing/2015/06/chart">
              <c:ext xmlns:c16="http://schemas.microsoft.com/office/drawing/2014/chart" uri="{C3380CC4-5D6E-409C-BE32-E72D297353CC}">
                <c16:uniqueId val="{00000001-3F30-473E-8582-49558F805977}"/>
              </c:ext>
            </c:extLst>
          </c:dPt>
          <c:dPt>
            <c:idx val="1"/>
            <c:bubble3D val="0"/>
            <c:spPr>
              <a:solidFill>
                <a:srgbClr val="FFFF00"/>
              </a:solidFill>
            </c:spPr>
            <c:extLst xmlns:c16r2="http://schemas.microsoft.com/office/drawing/2015/06/chart">
              <c:ext xmlns:c16="http://schemas.microsoft.com/office/drawing/2014/chart" uri="{C3380CC4-5D6E-409C-BE32-E72D297353CC}">
                <c16:uniqueId val="{00000003-3F30-473E-8582-49558F805977}"/>
              </c:ext>
            </c:extLst>
          </c:dPt>
          <c:dLbls>
            <c:dLbl>
              <c:idx val="0"/>
              <c:layout>
                <c:manualLayout>
                  <c:x val="-9.5966882345209989E-2"/>
                  <c:y val="8.0086144842086621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F30-473E-8582-49558F805977}"/>
                </c:ext>
              </c:extLst>
            </c:dLbl>
            <c:dLbl>
              <c:idx val="2"/>
              <c:layout>
                <c:manualLayout>
                  <c:x val="0.17375813955408695"/>
                  <c:y val="-0.19819097639105349"/>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F30-473E-8582-49558F805977}"/>
                </c:ext>
              </c:extLst>
            </c:dLbl>
            <c:numFmt formatCode="0.00%" sourceLinked="0"/>
            <c:spPr>
              <a:noFill/>
              <a:ln>
                <a:noFill/>
              </a:ln>
              <a:effectLst/>
            </c:spPr>
            <c:txPr>
              <a:bodyPr/>
              <a:lstStyle/>
              <a:p>
                <a:pPr>
                  <a:defRPr sz="1600">
                    <a:latin typeface="Calibri" pitchFamily="34" charset="0"/>
                    <a:cs typeface="Calibri" pitchFamily="34" charset="0"/>
                  </a:defRPr>
                </a:pPr>
                <a:endParaRPr lang="es-CO"/>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'PLAN ANTICORRUPCION.'!$AY$89:$AY$91</c:f>
              <c:strCache>
                <c:ptCount val="3"/>
                <c:pt idx="0">
                  <c:v>BAJO</c:v>
                </c:pt>
                <c:pt idx="1">
                  <c:v>MEDIO </c:v>
                </c:pt>
                <c:pt idx="2">
                  <c:v>ALTO</c:v>
                </c:pt>
              </c:strCache>
            </c:strRef>
          </c:cat>
          <c:val>
            <c:numRef>
              <c:f>'PLAN ANTICORRUPCION.'!$BA$89:$BA$91</c:f>
              <c:numCache>
                <c:formatCode>0.00%</c:formatCode>
                <c:ptCount val="3"/>
                <c:pt idx="0">
                  <c:v>0.18181818181818182</c:v>
                </c:pt>
                <c:pt idx="1">
                  <c:v>3.0303030303030304E-2</c:v>
                </c:pt>
                <c:pt idx="2">
                  <c:v>0.78787878787878785</c:v>
                </c:pt>
              </c:numCache>
            </c:numRef>
          </c:val>
          <c:extLst xmlns:c16r2="http://schemas.microsoft.com/office/drawing/2015/06/chart">
            <c:ext xmlns:c16="http://schemas.microsoft.com/office/drawing/2014/chart" uri="{C3380CC4-5D6E-409C-BE32-E72D297353CC}">
              <c16:uniqueId val="{00000005-3F30-473E-8582-49558F805977}"/>
            </c:ext>
          </c:extLst>
        </c:ser>
        <c:dLbls>
          <c:showLegendKey val="0"/>
          <c:showVal val="0"/>
          <c:showCatName val="0"/>
          <c:showSerName val="0"/>
          <c:showPercent val="1"/>
          <c:showBubbleSize val="0"/>
          <c:showLeaderLines val="1"/>
        </c:dLbls>
      </c:pie3DChart>
    </c:plotArea>
    <c:legend>
      <c:legendPos val="t"/>
      <c:layout>
        <c:manualLayout>
          <c:xMode val="edge"/>
          <c:yMode val="edge"/>
          <c:x val="0.35722790901137358"/>
          <c:y val="0.88310185185185186"/>
          <c:w val="0.30617763271521165"/>
          <c:h val="6.2793623781376443E-2"/>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Seguimiento Plan Anticorrupción I cuatrimestre 2018</a:t>
            </a:r>
          </a:p>
        </c:rich>
      </c:tx>
      <c:layout>
        <c:manualLayout>
          <c:xMode val="edge"/>
          <c:yMode val="edge"/>
          <c:x val="0.28156644468281378"/>
          <c:y val="9.2592592592592587E-3"/>
        </c:manualLayout>
      </c:layout>
      <c:overlay val="0"/>
    </c:title>
    <c:autoTitleDeleted val="0"/>
    <c:plotArea>
      <c:layout/>
      <c:barChart>
        <c:barDir val="bar"/>
        <c:grouping val="clustered"/>
        <c:varyColors val="0"/>
        <c:ser>
          <c:idx val="0"/>
          <c:order val="0"/>
          <c:spPr>
            <a:solidFill>
              <a:srgbClr val="FF000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Hoja2!$B$4:$B$8</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Hoja2!$C$4:$C$8</c:f>
              <c:numCache>
                <c:formatCode>General</c:formatCode>
                <c:ptCount val="5"/>
                <c:pt idx="0">
                  <c:v>0</c:v>
                </c:pt>
                <c:pt idx="1">
                  <c:v>1</c:v>
                </c:pt>
                <c:pt idx="2">
                  <c:v>1</c:v>
                </c:pt>
                <c:pt idx="3">
                  <c:v>1</c:v>
                </c:pt>
                <c:pt idx="4">
                  <c:v>3</c:v>
                </c:pt>
              </c:numCache>
            </c:numRef>
          </c:val>
          <c:extLst xmlns:c16r2="http://schemas.microsoft.com/office/drawing/2015/06/chart">
            <c:ext xmlns:c16="http://schemas.microsoft.com/office/drawing/2014/chart" uri="{C3380CC4-5D6E-409C-BE32-E72D297353CC}">
              <c16:uniqueId val="{00000000-F6EB-4962-8EDD-98E9D8193A42}"/>
            </c:ext>
          </c:extLst>
        </c:ser>
        <c:ser>
          <c:idx val="1"/>
          <c:order val="1"/>
          <c:spPr>
            <a:solidFill>
              <a:srgbClr val="FFFF0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Hoja2!$B$4:$B$8</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Hoja2!$D$4:$D$8</c:f>
              <c:numCache>
                <c:formatCode>General</c:formatCode>
                <c:ptCount val="5"/>
                <c:pt idx="0">
                  <c:v>1</c:v>
                </c:pt>
              </c:numCache>
            </c:numRef>
          </c:val>
          <c:extLst xmlns:c16r2="http://schemas.microsoft.com/office/drawing/2015/06/chart">
            <c:ext xmlns:c16="http://schemas.microsoft.com/office/drawing/2014/chart" uri="{C3380CC4-5D6E-409C-BE32-E72D297353CC}">
              <c16:uniqueId val="{00000001-F6EB-4962-8EDD-98E9D8193A42}"/>
            </c:ext>
          </c:extLst>
        </c:ser>
        <c:ser>
          <c:idx val="2"/>
          <c:order val="2"/>
          <c:spPr>
            <a:solidFill>
              <a:srgbClr val="92D05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Hoja2!$B$4:$B$8</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Hoja2!$E$4:$E$8</c:f>
              <c:numCache>
                <c:formatCode>General</c:formatCode>
                <c:ptCount val="5"/>
                <c:pt idx="0">
                  <c:v>9</c:v>
                </c:pt>
                <c:pt idx="1">
                  <c:v>2</c:v>
                </c:pt>
                <c:pt idx="2">
                  <c:v>2</c:v>
                </c:pt>
                <c:pt idx="3">
                  <c:v>7</c:v>
                </c:pt>
                <c:pt idx="4">
                  <c:v>6</c:v>
                </c:pt>
              </c:numCache>
            </c:numRef>
          </c:val>
          <c:extLst xmlns:c16r2="http://schemas.microsoft.com/office/drawing/2015/06/chart">
            <c:ext xmlns:c16="http://schemas.microsoft.com/office/drawing/2014/chart" uri="{C3380CC4-5D6E-409C-BE32-E72D297353CC}">
              <c16:uniqueId val="{00000002-F6EB-4962-8EDD-98E9D8193A42}"/>
            </c:ext>
          </c:extLst>
        </c:ser>
        <c:ser>
          <c:idx val="3"/>
          <c:order val="3"/>
          <c:spPr>
            <a:solidFill>
              <a:srgbClr val="00B0F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Hoja2!$B$4:$B$8</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Hoja2!$F$4:$F$8</c:f>
              <c:numCache>
                <c:formatCode>General</c:formatCode>
                <c:ptCount val="5"/>
                <c:pt idx="1">
                  <c:v>7</c:v>
                </c:pt>
                <c:pt idx="2">
                  <c:v>2</c:v>
                </c:pt>
                <c:pt idx="3">
                  <c:v>9</c:v>
                </c:pt>
                <c:pt idx="4">
                  <c:v>4</c:v>
                </c:pt>
              </c:numCache>
            </c:numRef>
          </c:val>
          <c:extLst xmlns:c16r2="http://schemas.microsoft.com/office/drawing/2015/06/chart">
            <c:ext xmlns:c16="http://schemas.microsoft.com/office/drawing/2014/chart" uri="{C3380CC4-5D6E-409C-BE32-E72D297353CC}">
              <c16:uniqueId val="{00000003-F6EB-4962-8EDD-98E9D8193A42}"/>
            </c:ext>
          </c:extLst>
        </c:ser>
        <c:dLbls>
          <c:showLegendKey val="0"/>
          <c:showVal val="0"/>
          <c:showCatName val="0"/>
          <c:showSerName val="0"/>
          <c:showPercent val="0"/>
          <c:showBubbleSize val="0"/>
        </c:dLbls>
        <c:gapWidth val="150"/>
        <c:axId val="679186944"/>
        <c:axId val="676580160"/>
      </c:barChart>
      <c:catAx>
        <c:axId val="679186944"/>
        <c:scaling>
          <c:orientation val="minMax"/>
        </c:scaling>
        <c:delete val="0"/>
        <c:axPos val="l"/>
        <c:numFmt formatCode="General" sourceLinked="0"/>
        <c:majorTickMark val="none"/>
        <c:minorTickMark val="none"/>
        <c:tickLblPos val="nextTo"/>
        <c:crossAx val="676580160"/>
        <c:crosses val="autoZero"/>
        <c:auto val="1"/>
        <c:lblAlgn val="ctr"/>
        <c:lblOffset val="100"/>
        <c:noMultiLvlLbl val="0"/>
      </c:catAx>
      <c:valAx>
        <c:axId val="676580160"/>
        <c:scaling>
          <c:orientation val="minMax"/>
        </c:scaling>
        <c:delete val="0"/>
        <c:axPos val="b"/>
        <c:numFmt formatCode="General" sourceLinked="1"/>
        <c:majorTickMark val="none"/>
        <c:minorTickMark val="none"/>
        <c:tickLblPos val="nextTo"/>
        <c:crossAx val="679186944"/>
        <c:crosses val="autoZero"/>
        <c:crossBetween val="between"/>
      </c:valAx>
    </c:plotArea>
    <c:plotVisOnly val="1"/>
    <c:dispBlanksAs val="gap"/>
    <c:showDLblsOverMax val="0"/>
  </c:chart>
  <c:txPr>
    <a:bodyPr/>
    <a:lstStyle/>
    <a:p>
      <a:pPr>
        <a:defRPr sz="2000">
          <a:latin typeface="Calibri" pitchFamily="34" charset="0"/>
          <a:cs typeface="Calibri"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Seguimiento Plan Anticorrupción III</a:t>
            </a:r>
            <a:r>
              <a:rPr lang="es-CO" sz="1400" baseline="0"/>
              <a:t> Cuatrimestre</a:t>
            </a:r>
            <a:endParaRPr lang="es-CO" sz="1400"/>
          </a:p>
        </c:rich>
      </c:tx>
      <c:layout>
        <c:manualLayout>
          <c:xMode val="edge"/>
          <c:yMode val="edge"/>
          <c:x val="0.15832298136645961"/>
          <c:y val="9.2592592592592587E-3"/>
        </c:manualLayout>
      </c:layout>
      <c:overlay val="0"/>
    </c:title>
    <c:autoTitleDeleted val="0"/>
    <c:plotArea>
      <c:layout/>
      <c:barChart>
        <c:barDir val="bar"/>
        <c:grouping val="clustered"/>
        <c:varyColors val="0"/>
        <c:ser>
          <c:idx val="0"/>
          <c:order val="0"/>
          <c:spPr>
            <a:solidFill>
              <a:srgbClr val="FF000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Hoja1!$B$5:$B$9</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Hoja1!$C$5:$C$9</c:f>
              <c:numCache>
                <c:formatCode>General</c:formatCode>
                <c:ptCount val="5"/>
                <c:pt idx="1">
                  <c:v>2</c:v>
                </c:pt>
                <c:pt idx="2">
                  <c:v>1</c:v>
                </c:pt>
                <c:pt idx="3">
                  <c:v>17</c:v>
                </c:pt>
                <c:pt idx="4">
                  <c:v>3</c:v>
                </c:pt>
              </c:numCache>
            </c:numRef>
          </c:val>
          <c:extLst xmlns:c16r2="http://schemas.microsoft.com/office/drawing/2015/06/chart">
            <c:ext xmlns:c16="http://schemas.microsoft.com/office/drawing/2014/chart" uri="{C3380CC4-5D6E-409C-BE32-E72D297353CC}">
              <c16:uniqueId val="{00000000-893B-4D8C-BF0B-816D37C73D2E}"/>
            </c:ext>
          </c:extLst>
        </c:ser>
        <c:ser>
          <c:idx val="1"/>
          <c:order val="1"/>
          <c:spPr>
            <a:solidFill>
              <a:srgbClr val="FFFF00"/>
            </a:solidFill>
          </c:spPr>
          <c:invertIfNegative val="0"/>
          <c:cat>
            <c:strRef>
              <c:f>Hoja1!$B$5:$B$9</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Hoja1!$D$5:$D$9</c:f>
              <c:numCache>
                <c:formatCode>General</c:formatCode>
                <c:ptCount val="5"/>
                <c:pt idx="0">
                  <c:v>1</c:v>
                </c:pt>
                <c:pt idx="1">
                  <c:v>0</c:v>
                </c:pt>
              </c:numCache>
            </c:numRef>
          </c:val>
          <c:extLst xmlns:c16r2="http://schemas.microsoft.com/office/drawing/2015/06/chart">
            <c:ext xmlns:c16="http://schemas.microsoft.com/office/drawing/2014/chart" uri="{C3380CC4-5D6E-409C-BE32-E72D297353CC}">
              <c16:uniqueId val="{00000001-893B-4D8C-BF0B-816D37C73D2E}"/>
            </c:ext>
          </c:extLst>
        </c:ser>
        <c:ser>
          <c:idx val="2"/>
          <c:order val="2"/>
          <c:spPr>
            <a:solidFill>
              <a:srgbClr val="00B05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Hoja1!$B$5:$B$9</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Hoja1!$E$5:$E$9</c:f>
              <c:numCache>
                <c:formatCode>General</c:formatCode>
                <c:ptCount val="5"/>
                <c:pt idx="0">
                  <c:v>9</c:v>
                </c:pt>
                <c:pt idx="1">
                  <c:v>4</c:v>
                </c:pt>
                <c:pt idx="2">
                  <c:v>3</c:v>
                </c:pt>
                <c:pt idx="3">
                  <c:v>2</c:v>
                </c:pt>
                <c:pt idx="4">
                  <c:v>1</c:v>
                </c:pt>
              </c:numCache>
            </c:numRef>
          </c:val>
          <c:extLst xmlns:c16r2="http://schemas.microsoft.com/office/drawing/2015/06/chart">
            <c:ext xmlns:c16="http://schemas.microsoft.com/office/drawing/2014/chart" uri="{C3380CC4-5D6E-409C-BE32-E72D297353CC}">
              <c16:uniqueId val="{00000002-893B-4D8C-BF0B-816D37C73D2E}"/>
            </c:ext>
          </c:extLst>
        </c:ser>
        <c:ser>
          <c:idx val="3"/>
          <c:order val="3"/>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Hoja1!$B$5:$B$9</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Hoja1!$F$5:$F$9</c:f>
              <c:numCache>
                <c:formatCode>General</c:formatCode>
                <c:ptCount val="5"/>
              </c:numCache>
            </c:numRef>
          </c:val>
          <c:extLst xmlns:c16r2="http://schemas.microsoft.com/office/drawing/2015/06/chart">
            <c:ext xmlns:c16="http://schemas.microsoft.com/office/drawing/2014/chart" uri="{C3380CC4-5D6E-409C-BE32-E72D297353CC}">
              <c16:uniqueId val="{00000003-893B-4D8C-BF0B-816D37C73D2E}"/>
            </c:ext>
          </c:extLst>
        </c:ser>
        <c:dLbls>
          <c:showLegendKey val="0"/>
          <c:showVal val="0"/>
          <c:showCatName val="0"/>
          <c:showSerName val="0"/>
          <c:showPercent val="0"/>
          <c:showBubbleSize val="0"/>
        </c:dLbls>
        <c:gapWidth val="150"/>
        <c:axId val="700896768"/>
        <c:axId val="679275328"/>
      </c:barChart>
      <c:catAx>
        <c:axId val="700896768"/>
        <c:scaling>
          <c:orientation val="minMax"/>
        </c:scaling>
        <c:delete val="0"/>
        <c:axPos val="l"/>
        <c:numFmt formatCode="General" sourceLinked="0"/>
        <c:majorTickMark val="none"/>
        <c:minorTickMark val="none"/>
        <c:tickLblPos val="nextTo"/>
        <c:crossAx val="679275328"/>
        <c:crosses val="autoZero"/>
        <c:auto val="1"/>
        <c:lblAlgn val="ctr"/>
        <c:lblOffset val="100"/>
        <c:noMultiLvlLbl val="0"/>
      </c:catAx>
      <c:valAx>
        <c:axId val="679275328"/>
        <c:scaling>
          <c:orientation val="minMax"/>
        </c:scaling>
        <c:delete val="0"/>
        <c:axPos val="b"/>
        <c:numFmt formatCode="General" sourceLinked="1"/>
        <c:majorTickMark val="none"/>
        <c:minorTickMark val="none"/>
        <c:tickLblPos val="nextTo"/>
        <c:crossAx val="70089676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Seguimiento Plan Anticorrupción 2017</a:t>
            </a:r>
          </a:p>
        </c:rich>
      </c:tx>
      <c:layout>
        <c:manualLayout>
          <c:xMode val="edge"/>
          <c:yMode val="edge"/>
          <c:x val="0.15832298136645961"/>
          <c:y val="9.2592592592592587E-3"/>
        </c:manualLayout>
      </c:layout>
      <c:overlay val="0"/>
    </c:title>
    <c:autoTitleDeleted val="0"/>
    <c:plotArea>
      <c:layout/>
      <c:barChart>
        <c:barDir val="bar"/>
        <c:grouping val="clustered"/>
        <c:varyColors val="0"/>
        <c:ser>
          <c:idx val="0"/>
          <c:order val="0"/>
          <c:spPr>
            <a:solidFill>
              <a:srgbClr val="FF000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Hoja1!$B$27:$B$31</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Hoja1!$C$27:$C$31</c:f>
              <c:numCache>
                <c:formatCode>General</c:formatCode>
                <c:ptCount val="5"/>
                <c:pt idx="1">
                  <c:v>2</c:v>
                </c:pt>
                <c:pt idx="3">
                  <c:v>16</c:v>
                </c:pt>
                <c:pt idx="4">
                  <c:v>2</c:v>
                </c:pt>
              </c:numCache>
            </c:numRef>
          </c:val>
          <c:extLst xmlns:c16r2="http://schemas.microsoft.com/office/drawing/2015/06/chart">
            <c:ext xmlns:c16="http://schemas.microsoft.com/office/drawing/2014/chart" uri="{C3380CC4-5D6E-409C-BE32-E72D297353CC}">
              <c16:uniqueId val="{00000000-2DD2-4ED4-93ED-46FE82110C6E}"/>
            </c:ext>
          </c:extLst>
        </c:ser>
        <c:ser>
          <c:idx val="1"/>
          <c:order val="1"/>
          <c:spPr>
            <a:solidFill>
              <a:srgbClr val="FFFF00"/>
            </a:solidFill>
          </c:spPr>
          <c:invertIfNegative val="0"/>
          <c:cat>
            <c:strRef>
              <c:f>Hoja1!$B$27:$B$31</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Hoja1!$D$27:$D$31</c:f>
              <c:numCache>
                <c:formatCode>General</c:formatCode>
                <c:ptCount val="5"/>
                <c:pt idx="0">
                  <c:v>1</c:v>
                </c:pt>
                <c:pt idx="2">
                  <c:v>1</c:v>
                </c:pt>
                <c:pt idx="3">
                  <c:v>1</c:v>
                </c:pt>
              </c:numCache>
            </c:numRef>
          </c:val>
          <c:extLst xmlns:c16r2="http://schemas.microsoft.com/office/drawing/2015/06/chart">
            <c:ext xmlns:c16="http://schemas.microsoft.com/office/drawing/2014/chart" uri="{C3380CC4-5D6E-409C-BE32-E72D297353CC}">
              <c16:uniqueId val="{00000001-2DD2-4ED4-93ED-46FE82110C6E}"/>
            </c:ext>
          </c:extLst>
        </c:ser>
        <c:ser>
          <c:idx val="2"/>
          <c:order val="2"/>
          <c:spPr>
            <a:solidFill>
              <a:srgbClr val="00B05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Hoja1!$B$27:$B$31</c:f>
              <c:strCache>
                <c:ptCount val="5"/>
                <c:pt idx="0">
                  <c:v>GESTIÓN DEL RIESGO DE CORRUPCIÓN 
MAPA DE RIESGOS DE CORRUPCIÓN</c:v>
                </c:pt>
                <c:pt idx="1">
                  <c:v>RACIONALIZACIÓN DE TRÁMITES</c:v>
                </c:pt>
                <c:pt idx="2">
                  <c:v>RENDICIÓN DE CUENTAS</c:v>
                </c:pt>
                <c:pt idx="3">
                  <c:v>MECANISMOS PARA MEJORAR LA ATENCIÓN AL CIUDADANO</c:v>
                </c:pt>
                <c:pt idx="4">
                  <c:v>MECANISMOS PARA LA TRANSPARENCIA Y ACCESO A LA INFORMACIÓN</c:v>
                </c:pt>
              </c:strCache>
            </c:strRef>
          </c:cat>
          <c:val>
            <c:numRef>
              <c:f>Hoja1!$E$27:$E$31</c:f>
              <c:numCache>
                <c:formatCode>General</c:formatCode>
                <c:ptCount val="5"/>
                <c:pt idx="0">
                  <c:v>9</c:v>
                </c:pt>
                <c:pt idx="1">
                  <c:v>4</c:v>
                </c:pt>
                <c:pt idx="2">
                  <c:v>3</c:v>
                </c:pt>
                <c:pt idx="3">
                  <c:v>5</c:v>
                </c:pt>
                <c:pt idx="4">
                  <c:v>4</c:v>
                </c:pt>
              </c:numCache>
            </c:numRef>
          </c:val>
          <c:extLst xmlns:c16r2="http://schemas.microsoft.com/office/drawing/2015/06/chart">
            <c:ext xmlns:c16="http://schemas.microsoft.com/office/drawing/2014/chart" uri="{C3380CC4-5D6E-409C-BE32-E72D297353CC}">
              <c16:uniqueId val="{00000002-2DD2-4ED4-93ED-46FE82110C6E}"/>
            </c:ext>
          </c:extLst>
        </c:ser>
        <c:dLbls>
          <c:showLegendKey val="0"/>
          <c:showVal val="0"/>
          <c:showCatName val="0"/>
          <c:showSerName val="0"/>
          <c:showPercent val="0"/>
          <c:showBubbleSize val="0"/>
        </c:dLbls>
        <c:gapWidth val="150"/>
        <c:axId val="700898816"/>
        <c:axId val="679277632"/>
      </c:barChart>
      <c:catAx>
        <c:axId val="700898816"/>
        <c:scaling>
          <c:orientation val="minMax"/>
        </c:scaling>
        <c:delete val="0"/>
        <c:axPos val="l"/>
        <c:numFmt formatCode="General" sourceLinked="0"/>
        <c:majorTickMark val="none"/>
        <c:minorTickMark val="none"/>
        <c:tickLblPos val="nextTo"/>
        <c:crossAx val="679277632"/>
        <c:crosses val="autoZero"/>
        <c:auto val="1"/>
        <c:lblAlgn val="ctr"/>
        <c:lblOffset val="100"/>
        <c:noMultiLvlLbl val="0"/>
      </c:catAx>
      <c:valAx>
        <c:axId val="679277632"/>
        <c:scaling>
          <c:orientation val="minMax"/>
        </c:scaling>
        <c:delete val="0"/>
        <c:axPos val="b"/>
        <c:numFmt formatCode="General" sourceLinked="1"/>
        <c:majorTickMark val="none"/>
        <c:minorTickMark val="none"/>
        <c:tickLblPos val="nextTo"/>
        <c:crossAx val="70089881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45</xdr:col>
      <xdr:colOff>3088821</xdr:colOff>
      <xdr:row>23</xdr:row>
      <xdr:rowOff>0</xdr:rowOff>
    </xdr:from>
    <xdr:to>
      <xdr:col>47</xdr:col>
      <xdr:colOff>13607</xdr:colOff>
      <xdr:row>23</xdr:row>
      <xdr:rowOff>13607</xdr:rowOff>
    </xdr:to>
    <xdr:sp macro="" textlink="">
      <xdr:nvSpPr>
        <xdr:cNvPr id="2" name="CuadroTexto 1">
          <a:extLst>
            <a:ext uri="{FF2B5EF4-FFF2-40B4-BE49-F238E27FC236}">
              <a16:creationId xmlns:a16="http://schemas.microsoft.com/office/drawing/2014/main" xmlns="" id="{DD5ACFD5-8116-43A8-BDEB-ACA80323D302}"/>
            </a:ext>
          </a:extLst>
        </xdr:cNvPr>
        <xdr:cNvSpPr txBox="1"/>
      </xdr:nvSpPr>
      <xdr:spPr>
        <a:xfrm>
          <a:off x="28089225" y="26298525"/>
          <a:ext cx="0" cy="136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45</xdr:col>
      <xdr:colOff>3088821</xdr:colOff>
      <xdr:row>25</xdr:row>
      <xdr:rowOff>0</xdr:rowOff>
    </xdr:from>
    <xdr:to>
      <xdr:col>47</xdr:col>
      <xdr:colOff>13607</xdr:colOff>
      <xdr:row>25</xdr:row>
      <xdr:rowOff>13607</xdr:rowOff>
    </xdr:to>
    <xdr:sp macro="" textlink="">
      <xdr:nvSpPr>
        <xdr:cNvPr id="3" name="CuadroTexto 2">
          <a:extLst>
            <a:ext uri="{FF2B5EF4-FFF2-40B4-BE49-F238E27FC236}">
              <a16:creationId xmlns:a16="http://schemas.microsoft.com/office/drawing/2014/main" xmlns="" id="{94BB481B-B887-4068-904E-37A025B8D163}"/>
            </a:ext>
          </a:extLst>
        </xdr:cNvPr>
        <xdr:cNvSpPr txBox="1"/>
      </xdr:nvSpPr>
      <xdr:spPr>
        <a:xfrm>
          <a:off x="28089225" y="29613225"/>
          <a:ext cx="0" cy="136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45</xdr:col>
      <xdr:colOff>3088821</xdr:colOff>
      <xdr:row>26</xdr:row>
      <xdr:rowOff>0</xdr:rowOff>
    </xdr:from>
    <xdr:to>
      <xdr:col>47</xdr:col>
      <xdr:colOff>13607</xdr:colOff>
      <xdr:row>26</xdr:row>
      <xdr:rowOff>13607</xdr:rowOff>
    </xdr:to>
    <xdr:sp macro="" textlink="">
      <xdr:nvSpPr>
        <xdr:cNvPr id="4" name="CuadroTexto 3">
          <a:extLst>
            <a:ext uri="{FF2B5EF4-FFF2-40B4-BE49-F238E27FC236}">
              <a16:creationId xmlns:a16="http://schemas.microsoft.com/office/drawing/2014/main" xmlns="" id="{DC69B44C-0910-4DEC-A101-2453F3819988}"/>
            </a:ext>
          </a:extLst>
        </xdr:cNvPr>
        <xdr:cNvSpPr txBox="1"/>
      </xdr:nvSpPr>
      <xdr:spPr>
        <a:xfrm>
          <a:off x="28089225" y="31499175"/>
          <a:ext cx="0" cy="136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3</xdr:col>
      <xdr:colOff>40821</xdr:colOff>
      <xdr:row>1</xdr:row>
      <xdr:rowOff>178092</xdr:rowOff>
    </xdr:from>
    <xdr:to>
      <xdr:col>3</xdr:col>
      <xdr:colOff>2313214</xdr:colOff>
      <xdr:row>5</xdr:row>
      <xdr:rowOff>285750</xdr:rowOff>
    </xdr:to>
    <xdr:pic>
      <xdr:nvPicPr>
        <xdr:cNvPr id="5" name="Imagen 5">
          <a:extLst>
            <a:ext uri="{FF2B5EF4-FFF2-40B4-BE49-F238E27FC236}">
              <a16:creationId xmlns:a16="http://schemas.microsoft.com/office/drawing/2014/main" xmlns="" id="{0332DE8E-6E27-4543-A716-F71BA2A25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6871" y="416217"/>
          <a:ext cx="2272393" cy="1012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70</xdr:row>
      <xdr:rowOff>0</xdr:rowOff>
    </xdr:from>
    <xdr:to>
      <xdr:col>7</xdr:col>
      <xdr:colOff>249465</xdr:colOff>
      <xdr:row>88</xdr:row>
      <xdr:rowOff>81929</xdr:rowOff>
    </xdr:to>
    <xdr:pic>
      <xdr:nvPicPr>
        <xdr:cNvPr id="9" name="Imagen 8">
          <a:extLst>
            <a:ext uri="{FF2B5EF4-FFF2-40B4-BE49-F238E27FC236}">
              <a16:creationId xmlns:a16="http://schemas.microsoft.com/office/drawing/2014/main" xmlns="" id="{B991A561-1392-4E52-9082-66FF7E21FACE}"/>
            </a:ext>
          </a:extLst>
        </xdr:cNvPr>
        <xdr:cNvPicPr>
          <a:picLocks noChangeAspect="1"/>
        </xdr:cNvPicPr>
      </xdr:nvPicPr>
      <xdr:blipFill>
        <a:blip xmlns:r="http://schemas.openxmlformats.org/officeDocument/2006/relationships" r:embed="rId2"/>
        <a:stretch>
          <a:fillRect/>
        </a:stretch>
      </xdr:blipFill>
      <xdr:spPr>
        <a:xfrm>
          <a:off x="0" y="124148850"/>
          <a:ext cx="10193565" cy="7368554"/>
        </a:xfrm>
        <a:prstGeom prst="rect">
          <a:avLst/>
        </a:prstGeom>
      </xdr:spPr>
    </xdr:pic>
    <xdr:clientData/>
  </xdr:twoCellAnchor>
  <xdr:twoCellAnchor editAs="oneCell">
    <xdr:from>
      <xdr:col>0</xdr:col>
      <xdr:colOff>0</xdr:colOff>
      <xdr:row>90</xdr:row>
      <xdr:rowOff>0</xdr:rowOff>
    </xdr:from>
    <xdr:to>
      <xdr:col>7</xdr:col>
      <xdr:colOff>76226</xdr:colOff>
      <xdr:row>101</xdr:row>
      <xdr:rowOff>136071</xdr:rowOff>
    </xdr:to>
    <xdr:pic>
      <xdr:nvPicPr>
        <xdr:cNvPr id="10" name="Imagen 9">
          <a:extLst>
            <a:ext uri="{FF2B5EF4-FFF2-40B4-BE49-F238E27FC236}">
              <a16:creationId xmlns:a16="http://schemas.microsoft.com/office/drawing/2014/main" xmlns="" id="{C36CD6A0-B7B3-4ABC-B61B-5A22AC69674C}"/>
            </a:ext>
          </a:extLst>
        </xdr:cNvPr>
        <xdr:cNvPicPr>
          <a:picLocks noChangeAspect="1"/>
        </xdr:cNvPicPr>
      </xdr:nvPicPr>
      <xdr:blipFill>
        <a:blip xmlns:r="http://schemas.openxmlformats.org/officeDocument/2006/relationships" r:embed="rId3"/>
        <a:stretch>
          <a:fillRect/>
        </a:stretch>
      </xdr:blipFill>
      <xdr:spPr>
        <a:xfrm>
          <a:off x="0" y="131911725"/>
          <a:ext cx="10020326" cy="2764971"/>
        </a:xfrm>
        <a:prstGeom prst="rect">
          <a:avLst/>
        </a:prstGeom>
      </xdr:spPr>
    </xdr:pic>
    <xdr:clientData/>
  </xdr:twoCellAnchor>
  <xdr:twoCellAnchor editAs="oneCell">
    <xdr:from>
      <xdr:col>7</xdr:col>
      <xdr:colOff>1519465</xdr:colOff>
      <xdr:row>70</xdr:row>
      <xdr:rowOff>7651</xdr:rowOff>
    </xdr:from>
    <xdr:to>
      <xdr:col>30</xdr:col>
      <xdr:colOff>647879</xdr:colOff>
      <xdr:row>88</xdr:row>
      <xdr:rowOff>186694</xdr:rowOff>
    </xdr:to>
    <xdr:pic>
      <xdr:nvPicPr>
        <xdr:cNvPr id="11" name="Imagen 10">
          <a:extLst>
            <a:ext uri="{FF2B5EF4-FFF2-40B4-BE49-F238E27FC236}">
              <a16:creationId xmlns:a16="http://schemas.microsoft.com/office/drawing/2014/main" xmlns="" id="{78916B89-F465-4F20-B9DC-FC57DF9A6C54}"/>
            </a:ext>
          </a:extLst>
        </xdr:cNvPr>
        <xdr:cNvPicPr>
          <a:picLocks noChangeAspect="1"/>
        </xdr:cNvPicPr>
      </xdr:nvPicPr>
      <xdr:blipFill>
        <a:blip xmlns:r="http://schemas.openxmlformats.org/officeDocument/2006/relationships" r:embed="rId4"/>
        <a:stretch>
          <a:fillRect/>
        </a:stretch>
      </xdr:blipFill>
      <xdr:spPr>
        <a:xfrm>
          <a:off x="11463565" y="124156501"/>
          <a:ext cx="10329814" cy="7465668"/>
        </a:xfrm>
        <a:prstGeom prst="rect">
          <a:avLst/>
        </a:prstGeom>
      </xdr:spPr>
    </xdr:pic>
    <xdr:clientData/>
  </xdr:twoCellAnchor>
  <xdr:twoCellAnchor editAs="oneCell">
    <xdr:from>
      <xdr:col>7</xdr:col>
      <xdr:colOff>1519464</xdr:colOff>
      <xdr:row>89</xdr:row>
      <xdr:rowOff>136072</xdr:rowOff>
    </xdr:from>
    <xdr:to>
      <xdr:col>30</xdr:col>
      <xdr:colOff>657678</xdr:colOff>
      <xdr:row>115</xdr:row>
      <xdr:rowOff>106876</xdr:rowOff>
    </xdr:to>
    <xdr:pic>
      <xdr:nvPicPr>
        <xdr:cNvPr id="12" name="Imagen 11">
          <a:extLst>
            <a:ext uri="{FF2B5EF4-FFF2-40B4-BE49-F238E27FC236}">
              <a16:creationId xmlns:a16="http://schemas.microsoft.com/office/drawing/2014/main" xmlns="" id="{E085BA1B-367C-488A-B68B-CB4CF3A0AB7F}"/>
            </a:ext>
          </a:extLst>
        </xdr:cNvPr>
        <xdr:cNvPicPr>
          <a:picLocks noChangeAspect="1"/>
        </xdr:cNvPicPr>
      </xdr:nvPicPr>
      <xdr:blipFill>
        <a:blip xmlns:r="http://schemas.openxmlformats.org/officeDocument/2006/relationships" r:embed="rId5"/>
        <a:stretch>
          <a:fillRect/>
        </a:stretch>
      </xdr:blipFill>
      <xdr:spPr>
        <a:xfrm>
          <a:off x="11463564" y="131809672"/>
          <a:ext cx="10339614" cy="6171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45</xdr:col>
      <xdr:colOff>3088821</xdr:colOff>
      <xdr:row>23</xdr:row>
      <xdr:rowOff>0</xdr:rowOff>
    </xdr:from>
    <xdr:to>
      <xdr:col>47</xdr:col>
      <xdr:colOff>13607</xdr:colOff>
      <xdr:row>23</xdr:row>
      <xdr:rowOff>13607</xdr:rowOff>
    </xdr:to>
    <xdr:sp macro="" textlink="">
      <xdr:nvSpPr>
        <xdr:cNvPr id="5" name="CuadroTexto 4">
          <a:extLst>
            <a:ext uri="{FF2B5EF4-FFF2-40B4-BE49-F238E27FC236}">
              <a16:creationId xmlns:a16="http://schemas.microsoft.com/office/drawing/2014/main" xmlns="" id="{00000000-0008-0000-0100-000005000000}"/>
            </a:ext>
          </a:extLst>
        </xdr:cNvPr>
        <xdr:cNvSpPr txBox="1"/>
      </xdr:nvSpPr>
      <xdr:spPr>
        <a:xfrm>
          <a:off x="18043071" y="24479250"/>
          <a:ext cx="1401536" cy="312964"/>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45</xdr:col>
      <xdr:colOff>3088821</xdr:colOff>
      <xdr:row>25</xdr:row>
      <xdr:rowOff>0</xdr:rowOff>
    </xdr:from>
    <xdr:to>
      <xdr:col>47</xdr:col>
      <xdr:colOff>13607</xdr:colOff>
      <xdr:row>25</xdr:row>
      <xdr:rowOff>13607</xdr:rowOff>
    </xdr:to>
    <xdr:sp macro="" textlink="">
      <xdr:nvSpPr>
        <xdr:cNvPr id="4" name="CuadroTexto 3">
          <a:extLst>
            <a:ext uri="{FF2B5EF4-FFF2-40B4-BE49-F238E27FC236}">
              <a16:creationId xmlns:a16="http://schemas.microsoft.com/office/drawing/2014/main" xmlns="" id="{00000000-0008-0000-0100-000004000000}"/>
            </a:ext>
          </a:extLst>
        </xdr:cNvPr>
        <xdr:cNvSpPr txBox="1"/>
      </xdr:nvSpPr>
      <xdr:spPr>
        <a:xfrm>
          <a:off x="41136794" y="20327471"/>
          <a:ext cx="0" cy="136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45</xdr:col>
      <xdr:colOff>3088821</xdr:colOff>
      <xdr:row>26</xdr:row>
      <xdr:rowOff>0</xdr:rowOff>
    </xdr:from>
    <xdr:to>
      <xdr:col>47</xdr:col>
      <xdr:colOff>13607</xdr:colOff>
      <xdr:row>26</xdr:row>
      <xdr:rowOff>13607</xdr:rowOff>
    </xdr:to>
    <xdr:sp macro="" textlink="">
      <xdr:nvSpPr>
        <xdr:cNvPr id="6" name="CuadroTexto 5">
          <a:extLst>
            <a:ext uri="{FF2B5EF4-FFF2-40B4-BE49-F238E27FC236}">
              <a16:creationId xmlns:a16="http://schemas.microsoft.com/office/drawing/2014/main" xmlns="" id="{00000000-0008-0000-0100-000006000000}"/>
            </a:ext>
          </a:extLst>
        </xdr:cNvPr>
        <xdr:cNvSpPr txBox="1"/>
      </xdr:nvSpPr>
      <xdr:spPr>
        <a:xfrm>
          <a:off x="41136794" y="21548912"/>
          <a:ext cx="0" cy="136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3</xdr:col>
      <xdr:colOff>40821</xdr:colOff>
      <xdr:row>1</xdr:row>
      <xdr:rowOff>178092</xdr:rowOff>
    </xdr:from>
    <xdr:to>
      <xdr:col>3</xdr:col>
      <xdr:colOff>2313214</xdr:colOff>
      <xdr:row>5</xdr:row>
      <xdr:rowOff>285750</xdr:rowOff>
    </xdr:to>
    <xdr:pic>
      <xdr:nvPicPr>
        <xdr:cNvPr id="7" name="Imagen 5">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3214" y="423021"/>
          <a:ext cx="2272393" cy="1032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56</xdr:col>
      <xdr:colOff>277092</xdr:colOff>
      <xdr:row>70</xdr:row>
      <xdr:rowOff>17318</xdr:rowOff>
    </xdr:from>
    <xdr:to>
      <xdr:col>63</xdr:col>
      <xdr:colOff>50718</xdr:colOff>
      <xdr:row>84</xdr:row>
      <xdr:rowOff>50719</xdr:rowOff>
    </xdr:to>
    <xdr:graphicFrame macro="">
      <xdr:nvGraphicFramePr>
        <xdr:cNvPr id="9" name="8 Gráfico">
          <a:extLst>
            <a:ext uri="{FF2B5EF4-FFF2-40B4-BE49-F238E27FC236}">
              <a16:creationId xmlns:a16="http://schemas.microsoft.com/office/drawing/2014/main" xmlns=""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54</xdr:col>
      <xdr:colOff>0</xdr:colOff>
      <xdr:row>86</xdr:row>
      <xdr:rowOff>0</xdr:rowOff>
    </xdr:from>
    <xdr:to>
      <xdr:col>58</xdr:col>
      <xdr:colOff>2476500</xdr:colOff>
      <xdr:row>104</xdr:row>
      <xdr:rowOff>17319</xdr:rowOff>
    </xdr:to>
    <xdr:graphicFrame macro="">
      <xdr:nvGraphicFramePr>
        <xdr:cNvPr id="10" name="9 Gráfico">
          <a:extLst>
            <a:ext uri="{FF2B5EF4-FFF2-40B4-BE49-F238E27FC236}">
              <a16:creationId xmlns:a16="http://schemas.microsoft.com/office/drawing/2014/main" xmlns=""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63</xdr:col>
      <xdr:colOff>839106</xdr:colOff>
      <xdr:row>70</xdr:row>
      <xdr:rowOff>0</xdr:rowOff>
    </xdr:from>
    <xdr:to>
      <xdr:col>90</xdr:col>
      <xdr:colOff>725714</xdr:colOff>
      <xdr:row>124</xdr:row>
      <xdr:rowOff>22679</xdr:rowOff>
    </xdr:to>
    <xdr:graphicFrame macro="">
      <xdr:nvGraphicFramePr>
        <xdr:cNvPr id="11" name="10 Gráfico">
          <a:extLst>
            <a:ext uri="{FF2B5EF4-FFF2-40B4-BE49-F238E27FC236}">
              <a16:creationId xmlns:a16="http://schemas.microsoft.com/office/drawing/2014/main" xmlns=""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718031</xdr:colOff>
      <xdr:row>1</xdr:row>
      <xdr:rowOff>157683</xdr:rowOff>
    </xdr:from>
    <xdr:to>
      <xdr:col>2</xdr:col>
      <xdr:colOff>1057589</xdr:colOff>
      <xdr:row>5</xdr:row>
      <xdr:rowOff>313764</xdr:rowOff>
    </xdr:to>
    <xdr:pic>
      <xdr:nvPicPr>
        <xdr:cNvPr id="2" name="Imagen 5">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149" y="381801"/>
          <a:ext cx="2468675" cy="1018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448237</xdr:colOff>
      <xdr:row>0</xdr:row>
      <xdr:rowOff>67355</xdr:rowOff>
    </xdr:from>
    <xdr:to>
      <xdr:col>3</xdr:col>
      <xdr:colOff>22411</xdr:colOff>
      <xdr:row>4</xdr:row>
      <xdr:rowOff>67639</xdr:rowOff>
    </xdr:to>
    <xdr:pic>
      <xdr:nvPicPr>
        <xdr:cNvPr id="2" name="Imagen 5">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7" y="67355"/>
          <a:ext cx="2285998" cy="863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xdr:colOff>
      <xdr:row>6</xdr:row>
      <xdr:rowOff>0</xdr:rowOff>
    </xdr:from>
    <xdr:to>
      <xdr:col>14</xdr:col>
      <xdr:colOff>439739</xdr:colOff>
      <xdr:row>12</xdr:row>
      <xdr:rowOff>53975</xdr:rowOff>
    </xdr:to>
    <xdr:sp macro="" textlink="">
      <xdr:nvSpPr>
        <xdr:cNvPr id="2" name="Conector fuera de página 1">
          <a:extLst>
            <a:ext uri="{FF2B5EF4-FFF2-40B4-BE49-F238E27FC236}">
              <a16:creationId xmlns:a16="http://schemas.microsoft.com/office/drawing/2014/main" xmlns="" id="{00000000-0008-0000-0500-000002000000}"/>
            </a:ext>
          </a:extLst>
        </xdr:cNvPr>
        <xdr:cNvSpPr/>
      </xdr:nvSpPr>
      <xdr:spPr>
        <a:xfrm>
          <a:off x="2286002" y="762000"/>
          <a:ext cx="7297737" cy="1196975"/>
        </a:xfrm>
        <a:prstGeom prst="flowChartOffpageConnector">
          <a:avLst/>
        </a:prstGeom>
        <a:gradFill>
          <a:gsLst>
            <a:gs pos="0">
              <a:schemeClr val="tx2">
                <a:lumMod val="20000"/>
                <a:lumOff val="80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eaLnBrk="1" hangingPunct="1">
            <a:defRPr/>
          </a:pPr>
          <a:r>
            <a:rPr lang="es-CO" sz="1200" b="1">
              <a:solidFill>
                <a:schemeClr val="tx1"/>
              </a:solidFill>
            </a:rPr>
            <a:t>PROCESOS ESTRATÉGICOS</a:t>
          </a:r>
        </a:p>
      </xdr:txBody>
    </xdr:sp>
    <xdr:clientData/>
  </xdr:twoCellAnchor>
  <xdr:twoCellAnchor>
    <xdr:from>
      <xdr:col>5</xdr:col>
      <xdr:colOff>2</xdr:colOff>
      <xdr:row>12</xdr:row>
      <xdr:rowOff>106364</xdr:rowOff>
    </xdr:from>
    <xdr:to>
      <xdr:col>14</xdr:col>
      <xdr:colOff>439740</xdr:colOff>
      <xdr:row>20</xdr:row>
      <xdr:rowOff>60326</xdr:rowOff>
    </xdr:to>
    <xdr:sp macro="" textlink="">
      <xdr:nvSpPr>
        <xdr:cNvPr id="3" name="Rectángulo 2">
          <a:extLst>
            <a:ext uri="{FF2B5EF4-FFF2-40B4-BE49-F238E27FC236}">
              <a16:creationId xmlns:a16="http://schemas.microsoft.com/office/drawing/2014/main" xmlns="" id="{00000000-0008-0000-0500-000003000000}"/>
            </a:ext>
          </a:extLst>
        </xdr:cNvPr>
        <xdr:cNvSpPr/>
      </xdr:nvSpPr>
      <xdr:spPr>
        <a:xfrm>
          <a:off x="2286002" y="2011364"/>
          <a:ext cx="7297738" cy="1477962"/>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eaLnBrk="1" hangingPunct="1">
            <a:defRPr/>
          </a:pPr>
          <a:r>
            <a:rPr lang="es-CO" sz="1200" b="1">
              <a:solidFill>
                <a:schemeClr val="tx1"/>
              </a:solidFill>
            </a:rPr>
            <a:t>PROCESOS MISIONALES</a:t>
          </a:r>
        </a:p>
      </xdr:txBody>
    </xdr:sp>
    <xdr:clientData/>
  </xdr:twoCellAnchor>
  <xdr:twoCellAnchor>
    <xdr:from>
      <xdr:col>5</xdr:col>
      <xdr:colOff>2</xdr:colOff>
      <xdr:row>20</xdr:row>
      <xdr:rowOff>163512</xdr:rowOff>
    </xdr:from>
    <xdr:to>
      <xdr:col>14</xdr:col>
      <xdr:colOff>539752</xdr:colOff>
      <xdr:row>30</xdr:row>
      <xdr:rowOff>1587</xdr:rowOff>
    </xdr:to>
    <xdr:sp macro="" textlink="">
      <xdr:nvSpPr>
        <xdr:cNvPr id="4" name="Conector fuera de página 3">
          <a:extLst>
            <a:ext uri="{FF2B5EF4-FFF2-40B4-BE49-F238E27FC236}">
              <a16:creationId xmlns:a16="http://schemas.microsoft.com/office/drawing/2014/main" xmlns="" id="{00000000-0008-0000-0500-000004000000}"/>
            </a:ext>
          </a:extLst>
        </xdr:cNvPr>
        <xdr:cNvSpPr/>
      </xdr:nvSpPr>
      <xdr:spPr>
        <a:xfrm rot="10800000">
          <a:off x="2286002" y="3592512"/>
          <a:ext cx="7397750" cy="1743075"/>
        </a:xfrm>
        <a:prstGeom prst="flowChartOffpageConnector">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endParaRPr lang="es-CO"/>
        </a:p>
      </xdr:txBody>
    </xdr:sp>
    <xdr:clientData/>
  </xdr:twoCellAnchor>
  <xdr:twoCellAnchor>
    <xdr:from>
      <xdr:col>5</xdr:col>
      <xdr:colOff>53976</xdr:colOff>
      <xdr:row>22</xdr:row>
      <xdr:rowOff>142035</xdr:rowOff>
    </xdr:from>
    <xdr:to>
      <xdr:col>9</xdr:col>
      <xdr:colOff>84138</xdr:colOff>
      <xdr:row>24</xdr:row>
      <xdr:rowOff>37260</xdr:rowOff>
    </xdr:to>
    <xdr:sp macro="" textlink="">
      <xdr:nvSpPr>
        <xdr:cNvPr id="5" name="CuadroTexto 12">
          <a:extLst>
            <a:ext uri="{FF2B5EF4-FFF2-40B4-BE49-F238E27FC236}">
              <a16:creationId xmlns:a16="http://schemas.microsoft.com/office/drawing/2014/main" xmlns="" id="{00000000-0008-0000-0500-000005000000}"/>
            </a:ext>
          </a:extLst>
        </xdr:cNvPr>
        <xdr:cNvSpPr txBox="1"/>
      </xdr:nvSpPr>
      <xdr:spPr>
        <a:xfrm>
          <a:off x="2339976" y="3952035"/>
          <a:ext cx="3078162" cy="276225"/>
        </a:xfrm>
        <a:prstGeom prst="rect">
          <a:avLst/>
        </a:prstGeom>
        <a:noFill/>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defRPr/>
          </a:pPr>
          <a:r>
            <a:rPr lang="es-CO" sz="1200" b="1">
              <a:latin typeface="+mn-lt"/>
            </a:rPr>
            <a:t>PROCESOS DE APOYO</a:t>
          </a:r>
        </a:p>
      </xdr:txBody>
    </xdr:sp>
    <xdr:clientData/>
  </xdr:twoCellAnchor>
  <xdr:twoCellAnchor>
    <xdr:from>
      <xdr:col>5</xdr:col>
      <xdr:colOff>0</xdr:colOff>
      <xdr:row>30</xdr:row>
      <xdr:rowOff>77788</xdr:rowOff>
    </xdr:from>
    <xdr:to>
      <xdr:col>14</xdr:col>
      <xdr:colOff>541339</xdr:colOff>
      <xdr:row>34</xdr:row>
      <xdr:rowOff>61913</xdr:rowOff>
    </xdr:to>
    <xdr:sp macro="" textlink="">
      <xdr:nvSpPr>
        <xdr:cNvPr id="6" name="Rectángulo 5">
          <a:extLst>
            <a:ext uri="{FF2B5EF4-FFF2-40B4-BE49-F238E27FC236}">
              <a16:creationId xmlns:a16="http://schemas.microsoft.com/office/drawing/2014/main" xmlns="" id="{00000000-0008-0000-0500-000006000000}"/>
            </a:ext>
          </a:extLst>
        </xdr:cNvPr>
        <xdr:cNvSpPr/>
      </xdr:nvSpPr>
      <xdr:spPr>
        <a:xfrm>
          <a:off x="2286000" y="5411788"/>
          <a:ext cx="7399339" cy="746125"/>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eaLnBrk="1" hangingPunct="1">
            <a:defRPr/>
          </a:pPr>
          <a:r>
            <a:rPr lang="es-CO" sz="1200" b="1">
              <a:solidFill>
                <a:schemeClr val="tx1"/>
              </a:solidFill>
            </a:rPr>
            <a:t>PROCESOS DE EVALUACIÓN Y CONTROL</a:t>
          </a:r>
        </a:p>
      </xdr:txBody>
    </xdr:sp>
    <xdr:clientData/>
  </xdr:twoCellAnchor>
  <xdr:twoCellAnchor>
    <xdr:from>
      <xdr:col>5</xdr:col>
      <xdr:colOff>209496</xdr:colOff>
      <xdr:row>14</xdr:row>
      <xdr:rowOff>40477</xdr:rowOff>
    </xdr:from>
    <xdr:to>
      <xdr:col>7</xdr:col>
      <xdr:colOff>249183</xdr:colOff>
      <xdr:row>18</xdr:row>
      <xdr:rowOff>170652</xdr:rowOff>
    </xdr:to>
    <xdr:sp macro="" textlink="">
      <xdr:nvSpPr>
        <xdr:cNvPr id="7" name="Pentágono 6">
          <a:extLst>
            <a:ext uri="{FF2B5EF4-FFF2-40B4-BE49-F238E27FC236}">
              <a16:creationId xmlns:a16="http://schemas.microsoft.com/office/drawing/2014/main" xmlns="" id="{00000000-0008-0000-0500-000007000000}"/>
            </a:ext>
          </a:extLst>
        </xdr:cNvPr>
        <xdr:cNvSpPr/>
      </xdr:nvSpPr>
      <xdr:spPr>
        <a:xfrm>
          <a:off x="2495496" y="2326477"/>
          <a:ext cx="1563687" cy="892175"/>
        </a:xfrm>
        <a:prstGeom prst="homePlat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nchorCtr="0"/>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MX" sz="1200"/>
            <a:t>Formulación y actualización normativa y operativa</a:t>
          </a:r>
        </a:p>
      </xdr:txBody>
    </xdr:sp>
    <xdr:clientData/>
  </xdr:twoCellAnchor>
  <xdr:twoCellAnchor>
    <xdr:from>
      <xdr:col>11</xdr:col>
      <xdr:colOff>20925</xdr:colOff>
      <xdr:row>14</xdr:row>
      <xdr:rowOff>37304</xdr:rowOff>
    </xdr:from>
    <xdr:to>
      <xdr:col>12</xdr:col>
      <xdr:colOff>695219</xdr:colOff>
      <xdr:row>18</xdr:row>
      <xdr:rowOff>167479</xdr:rowOff>
    </xdr:to>
    <xdr:sp macro="" textlink="">
      <xdr:nvSpPr>
        <xdr:cNvPr id="8" name="Pentágono 7">
          <a:extLst>
            <a:ext uri="{FF2B5EF4-FFF2-40B4-BE49-F238E27FC236}">
              <a16:creationId xmlns:a16="http://schemas.microsoft.com/office/drawing/2014/main" xmlns="" id="{00000000-0008-0000-0500-000008000000}"/>
            </a:ext>
          </a:extLst>
        </xdr:cNvPr>
        <xdr:cNvSpPr/>
      </xdr:nvSpPr>
      <xdr:spPr>
        <a:xfrm>
          <a:off x="6878925" y="2323304"/>
          <a:ext cx="1436294" cy="892175"/>
        </a:xfrm>
        <a:prstGeom prst="homePlat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Fortalecimiento Bomberil para la Respuesta</a:t>
          </a:r>
        </a:p>
      </xdr:txBody>
    </xdr:sp>
    <xdr:clientData/>
  </xdr:twoCellAnchor>
  <xdr:twoCellAnchor>
    <xdr:from>
      <xdr:col>7</xdr:col>
      <xdr:colOff>304506</xdr:colOff>
      <xdr:row>14</xdr:row>
      <xdr:rowOff>40477</xdr:rowOff>
    </xdr:from>
    <xdr:to>
      <xdr:col>9</xdr:col>
      <xdr:colOff>204593</xdr:colOff>
      <xdr:row>18</xdr:row>
      <xdr:rowOff>170652</xdr:rowOff>
    </xdr:to>
    <xdr:sp macro="" textlink="">
      <xdr:nvSpPr>
        <xdr:cNvPr id="9" name="Pentágono 8">
          <a:extLst>
            <a:ext uri="{FF2B5EF4-FFF2-40B4-BE49-F238E27FC236}">
              <a16:creationId xmlns:a16="http://schemas.microsoft.com/office/drawing/2014/main" xmlns="" id="{00000000-0008-0000-0500-000009000000}"/>
            </a:ext>
          </a:extLst>
        </xdr:cNvPr>
        <xdr:cNvSpPr/>
      </xdr:nvSpPr>
      <xdr:spPr>
        <a:xfrm>
          <a:off x="4114506" y="2326477"/>
          <a:ext cx="1424087" cy="892175"/>
        </a:xfrm>
        <a:prstGeom prst="homePlat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Acompañamiento Territorial	</a:t>
          </a:r>
        </a:p>
      </xdr:txBody>
    </xdr:sp>
    <xdr:clientData/>
  </xdr:twoCellAnchor>
  <xdr:twoCellAnchor>
    <xdr:from>
      <xdr:col>9</xdr:col>
      <xdr:colOff>230672</xdr:colOff>
      <xdr:row>14</xdr:row>
      <xdr:rowOff>10317</xdr:rowOff>
    </xdr:from>
    <xdr:to>
      <xdr:col>11</xdr:col>
      <xdr:colOff>23181</xdr:colOff>
      <xdr:row>18</xdr:row>
      <xdr:rowOff>151604</xdr:rowOff>
    </xdr:to>
    <xdr:sp macro="" textlink="">
      <xdr:nvSpPr>
        <xdr:cNvPr id="10" name="Pentágono 9">
          <a:extLst>
            <a:ext uri="{FF2B5EF4-FFF2-40B4-BE49-F238E27FC236}">
              <a16:creationId xmlns:a16="http://schemas.microsoft.com/office/drawing/2014/main" xmlns="" id="{00000000-0008-0000-0500-00000A000000}"/>
            </a:ext>
          </a:extLst>
        </xdr:cNvPr>
        <xdr:cNvSpPr/>
      </xdr:nvSpPr>
      <xdr:spPr>
        <a:xfrm>
          <a:off x="5564672" y="2296317"/>
          <a:ext cx="1316509" cy="903287"/>
        </a:xfrm>
        <a:prstGeom prst="homePlat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Coordinación Operativa	</a:t>
          </a:r>
        </a:p>
      </xdr:txBody>
    </xdr:sp>
    <xdr:clientData/>
  </xdr:twoCellAnchor>
  <xdr:twoCellAnchor>
    <xdr:from>
      <xdr:col>5</xdr:col>
      <xdr:colOff>246065</xdr:colOff>
      <xdr:row>7</xdr:row>
      <xdr:rowOff>31750</xdr:rowOff>
    </xdr:from>
    <xdr:to>
      <xdr:col>7</xdr:col>
      <xdr:colOff>57550</xdr:colOff>
      <xdr:row>10</xdr:row>
      <xdr:rowOff>36513</xdr:rowOff>
    </xdr:to>
    <xdr:sp macro="" textlink="">
      <xdr:nvSpPr>
        <xdr:cNvPr id="11" name="Rectángulo 10">
          <a:extLst>
            <a:ext uri="{FF2B5EF4-FFF2-40B4-BE49-F238E27FC236}">
              <a16:creationId xmlns:a16="http://schemas.microsoft.com/office/drawing/2014/main" xmlns="" id="{00000000-0008-0000-0500-00000B000000}"/>
            </a:ext>
          </a:extLst>
        </xdr:cNvPr>
        <xdr:cNvSpPr/>
      </xdr:nvSpPr>
      <xdr:spPr>
        <a:xfrm>
          <a:off x="2532065" y="984250"/>
          <a:ext cx="1335485" cy="576263"/>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Planeación Estratégica</a:t>
          </a:r>
        </a:p>
      </xdr:txBody>
    </xdr:sp>
    <xdr:clientData/>
  </xdr:twoCellAnchor>
  <xdr:twoCellAnchor>
    <xdr:from>
      <xdr:col>7</xdr:col>
      <xdr:colOff>138251</xdr:colOff>
      <xdr:row>7</xdr:row>
      <xdr:rowOff>14708</xdr:rowOff>
    </xdr:from>
    <xdr:to>
      <xdr:col>8</xdr:col>
      <xdr:colOff>610964</xdr:colOff>
      <xdr:row>10</xdr:row>
      <xdr:rowOff>19471</xdr:rowOff>
    </xdr:to>
    <xdr:sp macro="" textlink="">
      <xdr:nvSpPr>
        <xdr:cNvPr id="12" name="Rectángulo 11">
          <a:extLst>
            <a:ext uri="{FF2B5EF4-FFF2-40B4-BE49-F238E27FC236}">
              <a16:creationId xmlns:a16="http://schemas.microsoft.com/office/drawing/2014/main" xmlns="" id="{00000000-0008-0000-0500-00000C000000}"/>
            </a:ext>
          </a:extLst>
        </xdr:cNvPr>
        <xdr:cNvSpPr/>
      </xdr:nvSpPr>
      <xdr:spPr>
        <a:xfrm>
          <a:off x="3948251" y="967208"/>
          <a:ext cx="1234713" cy="57626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solidFill>
                <a:sysClr val="windowText" lastClr="000000"/>
              </a:solidFill>
            </a:rPr>
            <a:t>Gestión de Comunicaciones</a:t>
          </a:r>
        </a:p>
      </xdr:txBody>
    </xdr:sp>
    <xdr:clientData/>
  </xdr:twoCellAnchor>
  <xdr:twoCellAnchor>
    <xdr:from>
      <xdr:col>10</xdr:col>
      <xdr:colOff>544677</xdr:colOff>
      <xdr:row>6</xdr:row>
      <xdr:rowOff>180536</xdr:rowOff>
    </xdr:from>
    <xdr:to>
      <xdr:col>13</xdr:col>
      <xdr:colOff>118433</xdr:colOff>
      <xdr:row>9</xdr:row>
      <xdr:rowOff>185299</xdr:rowOff>
    </xdr:to>
    <xdr:sp macro="" textlink="">
      <xdr:nvSpPr>
        <xdr:cNvPr id="13" name="Rectángulo 12">
          <a:extLst>
            <a:ext uri="{FF2B5EF4-FFF2-40B4-BE49-F238E27FC236}">
              <a16:creationId xmlns:a16="http://schemas.microsoft.com/office/drawing/2014/main" xmlns="" id="{00000000-0008-0000-0500-00000D000000}"/>
            </a:ext>
          </a:extLst>
        </xdr:cNvPr>
        <xdr:cNvSpPr/>
      </xdr:nvSpPr>
      <xdr:spPr>
        <a:xfrm>
          <a:off x="6640677" y="942536"/>
          <a:ext cx="1859756" cy="576263"/>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Gestión de Cooperación Internacional y Alianzas Estratégicas</a:t>
          </a:r>
        </a:p>
      </xdr:txBody>
    </xdr:sp>
    <xdr:clientData/>
  </xdr:twoCellAnchor>
  <xdr:twoCellAnchor>
    <xdr:from>
      <xdr:col>8</xdr:col>
      <xdr:colOff>686183</xdr:colOff>
      <xdr:row>7</xdr:row>
      <xdr:rowOff>3010</xdr:rowOff>
    </xdr:from>
    <xdr:to>
      <xdr:col>10</xdr:col>
      <xdr:colOff>486158</xdr:colOff>
      <xdr:row>10</xdr:row>
      <xdr:rowOff>7773</xdr:rowOff>
    </xdr:to>
    <xdr:sp macro="" textlink="">
      <xdr:nvSpPr>
        <xdr:cNvPr id="14" name="Rectángulo 13">
          <a:extLst>
            <a:ext uri="{FF2B5EF4-FFF2-40B4-BE49-F238E27FC236}">
              <a16:creationId xmlns:a16="http://schemas.microsoft.com/office/drawing/2014/main" xmlns="" id="{00000000-0008-0000-0500-00000E000000}"/>
            </a:ext>
          </a:extLst>
        </xdr:cNvPr>
        <xdr:cNvSpPr/>
      </xdr:nvSpPr>
      <xdr:spPr>
        <a:xfrm>
          <a:off x="5258183" y="955510"/>
          <a:ext cx="1323975" cy="576263"/>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Gestión Análisis y mejora continua</a:t>
          </a:r>
        </a:p>
      </xdr:txBody>
    </xdr:sp>
    <xdr:clientData/>
  </xdr:twoCellAnchor>
  <xdr:twoCellAnchor>
    <xdr:from>
      <xdr:col>8</xdr:col>
      <xdr:colOff>264861</xdr:colOff>
      <xdr:row>25</xdr:row>
      <xdr:rowOff>162322</xdr:rowOff>
    </xdr:from>
    <xdr:to>
      <xdr:col>9</xdr:col>
      <xdr:colOff>472824</xdr:colOff>
      <xdr:row>28</xdr:row>
      <xdr:rowOff>136527</xdr:rowOff>
    </xdr:to>
    <xdr:sp macro="" textlink="">
      <xdr:nvSpPr>
        <xdr:cNvPr id="15" name="Rectángulo 14">
          <a:extLst>
            <a:ext uri="{FF2B5EF4-FFF2-40B4-BE49-F238E27FC236}">
              <a16:creationId xmlns:a16="http://schemas.microsoft.com/office/drawing/2014/main" xmlns="" id="{00000000-0008-0000-0500-00000F000000}"/>
            </a:ext>
          </a:extLst>
        </xdr:cNvPr>
        <xdr:cNvSpPr/>
      </xdr:nvSpPr>
      <xdr:spPr>
        <a:xfrm>
          <a:off x="4836861" y="4543822"/>
          <a:ext cx="969963" cy="54570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a:t>
          </a:r>
          <a:r>
            <a:rPr lang="es-CO" sz="2000"/>
            <a:t> </a:t>
          </a:r>
          <a:r>
            <a:rPr lang="es-CO" sz="1200"/>
            <a:t>Contractual</a:t>
          </a:r>
        </a:p>
      </xdr:txBody>
    </xdr:sp>
    <xdr:clientData/>
  </xdr:twoCellAnchor>
  <xdr:twoCellAnchor>
    <xdr:from>
      <xdr:col>9</xdr:col>
      <xdr:colOff>593220</xdr:colOff>
      <xdr:row>25</xdr:row>
      <xdr:rowOff>163837</xdr:rowOff>
    </xdr:from>
    <xdr:to>
      <xdr:col>11</xdr:col>
      <xdr:colOff>118558</xdr:colOff>
      <xdr:row>28</xdr:row>
      <xdr:rowOff>169864</xdr:rowOff>
    </xdr:to>
    <xdr:sp macro="" textlink="">
      <xdr:nvSpPr>
        <xdr:cNvPr id="16" name="Rectángulo 15">
          <a:extLst>
            <a:ext uri="{FF2B5EF4-FFF2-40B4-BE49-F238E27FC236}">
              <a16:creationId xmlns:a16="http://schemas.microsoft.com/office/drawing/2014/main" xmlns="" id="{00000000-0008-0000-0500-000010000000}"/>
            </a:ext>
          </a:extLst>
        </xdr:cNvPr>
        <xdr:cNvSpPr/>
      </xdr:nvSpPr>
      <xdr:spPr>
        <a:xfrm>
          <a:off x="5927220" y="4545337"/>
          <a:ext cx="1049338" cy="577527"/>
        </a:xfrm>
        <a:prstGeom prst="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 Jurídica</a:t>
          </a:r>
        </a:p>
      </xdr:txBody>
    </xdr:sp>
    <xdr:clientData/>
  </xdr:twoCellAnchor>
  <xdr:twoCellAnchor>
    <xdr:from>
      <xdr:col>10</xdr:col>
      <xdr:colOff>276169</xdr:colOff>
      <xdr:row>22</xdr:row>
      <xdr:rowOff>94127</xdr:rowOff>
    </xdr:from>
    <xdr:to>
      <xdr:col>12</xdr:col>
      <xdr:colOff>158808</xdr:colOff>
      <xdr:row>25</xdr:row>
      <xdr:rowOff>69057</xdr:rowOff>
    </xdr:to>
    <xdr:sp macro="" textlink="">
      <xdr:nvSpPr>
        <xdr:cNvPr id="17" name="Rectángulo 16">
          <a:extLst>
            <a:ext uri="{FF2B5EF4-FFF2-40B4-BE49-F238E27FC236}">
              <a16:creationId xmlns:a16="http://schemas.microsoft.com/office/drawing/2014/main" xmlns="" id="{00000000-0008-0000-0500-000011000000}"/>
            </a:ext>
          </a:extLst>
        </xdr:cNvPr>
        <xdr:cNvSpPr/>
      </xdr:nvSpPr>
      <xdr:spPr>
        <a:xfrm>
          <a:off x="6372169" y="3904127"/>
          <a:ext cx="1406639" cy="54643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 de asuntos disciplinarios</a:t>
          </a:r>
        </a:p>
      </xdr:txBody>
    </xdr:sp>
    <xdr:clientData/>
  </xdr:twoCellAnchor>
  <xdr:twoCellAnchor>
    <xdr:from>
      <xdr:col>5</xdr:col>
      <xdr:colOff>92079</xdr:colOff>
      <xdr:row>25</xdr:row>
      <xdr:rowOff>144465</xdr:rowOff>
    </xdr:from>
    <xdr:to>
      <xdr:col>6</xdr:col>
      <xdr:colOff>466729</xdr:colOff>
      <xdr:row>28</xdr:row>
      <xdr:rowOff>136527</xdr:rowOff>
    </xdr:to>
    <xdr:sp macro="" textlink="">
      <xdr:nvSpPr>
        <xdr:cNvPr id="18" name="Rectángulo 17">
          <a:extLst>
            <a:ext uri="{FF2B5EF4-FFF2-40B4-BE49-F238E27FC236}">
              <a16:creationId xmlns:a16="http://schemas.microsoft.com/office/drawing/2014/main" xmlns="" id="{00000000-0008-0000-0500-000012000000}"/>
            </a:ext>
          </a:extLst>
        </xdr:cNvPr>
        <xdr:cNvSpPr/>
      </xdr:nvSpPr>
      <xdr:spPr>
        <a:xfrm>
          <a:off x="2378079" y="4525965"/>
          <a:ext cx="1136650" cy="563562"/>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Gestión      Financiera</a:t>
          </a:r>
        </a:p>
      </xdr:txBody>
    </xdr:sp>
    <xdr:clientData/>
  </xdr:twoCellAnchor>
  <xdr:twoCellAnchor>
    <xdr:from>
      <xdr:col>6</xdr:col>
      <xdr:colOff>542927</xdr:colOff>
      <xdr:row>25</xdr:row>
      <xdr:rowOff>157559</xdr:rowOff>
    </xdr:from>
    <xdr:to>
      <xdr:col>8</xdr:col>
      <xdr:colOff>163514</xdr:colOff>
      <xdr:row>28</xdr:row>
      <xdr:rowOff>148034</xdr:rowOff>
    </xdr:to>
    <xdr:sp macro="" textlink="">
      <xdr:nvSpPr>
        <xdr:cNvPr id="19" name="Rectángulo 18">
          <a:extLst>
            <a:ext uri="{FF2B5EF4-FFF2-40B4-BE49-F238E27FC236}">
              <a16:creationId xmlns:a16="http://schemas.microsoft.com/office/drawing/2014/main" xmlns="" id="{00000000-0008-0000-0500-000013000000}"/>
            </a:ext>
          </a:extLst>
        </xdr:cNvPr>
        <xdr:cNvSpPr/>
      </xdr:nvSpPr>
      <xdr:spPr>
        <a:xfrm>
          <a:off x="3590927" y="4539059"/>
          <a:ext cx="1144587" cy="5619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 Administrativa </a:t>
          </a:r>
        </a:p>
      </xdr:txBody>
    </xdr:sp>
    <xdr:clientData/>
  </xdr:twoCellAnchor>
  <xdr:twoCellAnchor>
    <xdr:from>
      <xdr:col>12</xdr:col>
      <xdr:colOff>695219</xdr:colOff>
      <xdr:row>25</xdr:row>
      <xdr:rowOff>173039</xdr:rowOff>
    </xdr:from>
    <xdr:to>
      <xdr:col>14</xdr:col>
      <xdr:colOff>407882</xdr:colOff>
      <xdr:row>28</xdr:row>
      <xdr:rowOff>165102</xdr:rowOff>
    </xdr:to>
    <xdr:sp macro="" textlink="">
      <xdr:nvSpPr>
        <xdr:cNvPr id="20" name="Rectángulo 19">
          <a:extLst>
            <a:ext uri="{FF2B5EF4-FFF2-40B4-BE49-F238E27FC236}">
              <a16:creationId xmlns:a16="http://schemas.microsoft.com/office/drawing/2014/main" xmlns="" id="{00000000-0008-0000-0500-000014000000}"/>
            </a:ext>
          </a:extLst>
        </xdr:cNvPr>
        <xdr:cNvSpPr/>
      </xdr:nvSpPr>
      <xdr:spPr>
        <a:xfrm>
          <a:off x="8315219" y="4554539"/>
          <a:ext cx="1236663" cy="56356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solidFill>
                <a:sysClr val="windowText" lastClr="000000"/>
              </a:solidFill>
            </a:rPr>
            <a:t>Gestión de tecnología informática</a:t>
          </a:r>
        </a:p>
      </xdr:txBody>
    </xdr:sp>
    <xdr:clientData/>
  </xdr:twoCellAnchor>
  <xdr:twoCellAnchor>
    <xdr:from>
      <xdr:col>8</xdr:col>
      <xdr:colOff>661990</xdr:colOff>
      <xdr:row>30</xdr:row>
      <xdr:rowOff>176213</xdr:rowOff>
    </xdr:from>
    <xdr:to>
      <xdr:col>10</xdr:col>
      <xdr:colOff>206377</xdr:colOff>
      <xdr:row>33</xdr:row>
      <xdr:rowOff>153988</xdr:rowOff>
    </xdr:to>
    <xdr:sp macro="" textlink="">
      <xdr:nvSpPr>
        <xdr:cNvPr id="21" name="Rectángulo 20">
          <a:extLst>
            <a:ext uri="{FF2B5EF4-FFF2-40B4-BE49-F238E27FC236}">
              <a16:creationId xmlns:a16="http://schemas.microsoft.com/office/drawing/2014/main" xmlns="" id="{00000000-0008-0000-0500-000015000000}"/>
            </a:ext>
          </a:extLst>
        </xdr:cNvPr>
        <xdr:cNvSpPr/>
      </xdr:nvSpPr>
      <xdr:spPr>
        <a:xfrm>
          <a:off x="5233990" y="5510213"/>
          <a:ext cx="1068387" cy="5492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Evaluación y Seguimiento</a:t>
          </a:r>
        </a:p>
      </xdr:txBody>
    </xdr:sp>
    <xdr:clientData/>
  </xdr:twoCellAnchor>
  <xdr:twoCellAnchor>
    <xdr:from>
      <xdr:col>12</xdr:col>
      <xdr:colOff>698949</xdr:colOff>
      <xdr:row>14</xdr:row>
      <xdr:rowOff>7737</xdr:rowOff>
    </xdr:from>
    <xdr:to>
      <xdr:col>14</xdr:col>
      <xdr:colOff>409453</xdr:colOff>
      <xdr:row>18</xdr:row>
      <xdr:rowOff>137912</xdr:rowOff>
    </xdr:to>
    <xdr:sp macro="" textlink="">
      <xdr:nvSpPr>
        <xdr:cNvPr id="22" name="Pentágono 21">
          <a:extLst>
            <a:ext uri="{FF2B5EF4-FFF2-40B4-BE49-F238E27FC236}">
              <a16:creationId xmlns:a16="http://schemas.microsoft.com/office/drawing/2014/main" xmlns="" id="{00000000-0008-0000-0500-000016000000}"/>
            </a:ext>
          </a:extLst>
        </xdr:cNvPr>
        <xdr:cNvSpPr/>
      </xdr:nvSpPr>
      <xdr:spPr>
        <a:xfrm>
          <a:off x="8318949" y="2293737"/>
          <a:ext cx="1234504" cy="892175"/>
        </a:xfrm>
        <a:prstGeom prst="homePlat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eaLnBrk="1" hangingPunct="1">
            <a:defRPr/>
          </a:pPr>
          <a:r>
            <a:rPr lang="es-CO" sz="1200"/>
            <a:t>Inspección Vigilancia y Control</a:t>
          </a:r>
        </a:p>
      </xdr:txBody>
    </xdr:sp>
    <xdr:clientData/>
  </xdr:twoCellAnchor>
  <xdr:twoCellAnchor>
    <xdr:from>
      <xdr:col>8</xdr:col>
      <xdr:colOff>304944</xdr:colOff>
      <xdr:row>22</xdr:row>
      <xdr:rowOff>85560</xdr:rowOff>
    </xdr:from>
    <xdr:to>
      <xdr:col>10</xdr:col>
      <xdr:colOff>17607</xdr:colOff>
      <xdr:row>25</xdr:row>
      <xdr:rowOff>77623</xdr:rowOff>
    </xdr:to>
    <xdr:sp macro="" textlink="">
      <xdr:nvSpPr>
        <xdr:cNvPr id="23" name="Rectángulo 22">
          <a:extLst>
            <a:ext uri="{FF2B5EF4-FFF2-40B4-BE49-F238E27FC236}">
              <a16:creationId xmlns:a16="http://schemas.microsoft.com/office/drawing/2014/main" xmlns="" id="{00000000-0008-0000-0500-000017000000}"/>
            </a:ext>
          </a:extLst>
        </xdr:cNvPr>
        <xdr:cNvSpPr/>
      </xdr:nvSpPr>
      <xdr:spPr>
        <a:xfrm>
          <a:off x="4876944" y="3895560"/>
          <a:ext cx="1236663" cy="56356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solidFill>
                <a:sysClr val="windowText" lastClr="000000"/>
              </a:solidFill>
            </a:rPr>
            <a:t>Gestión del Talento Humano</a:t>
          </a:r>
        </a:p>
      </xdr:txBody>
    </xdr:sp>
    <xdr:clientData/>
  </xdr:twoCellAnchor>
  <xdr:twoCellAnchor>
    <xdr:from>
      <xdr:col>13</xdr:col>
      <xdr:colOff>154130</xdr:colOff>
      <xdr:row>6</xdr:row>
      <xdr:rowOff>164303</xdr:rowOff>
    </xdr:from>
    <xdr:to>
      <xdr:col>14</xdr:col>
      <xdr:colOff>498617</xdr:colOff>
      <xdr:row>9</xdr:row>
      <xdr:rowOff>177003</xdr:rowOff>
    </xdr:to>
    <xdr:sp macro="" textlink="">
      <xdr:nvSpPr>
        <xdr:cNvPr id="24" name="Rectángulo 23">
          <a:extLst>
            <a:ext uri="{FF2B5EF4-FFF2-40B4-BE49-F238E27FC236}">
              <a16:creationId xmlns:a16="http://schemas.microsoft.com/office/drawing/2014/main" xmlns="" id="{00000000-0008-0000-0500-000018000000}"/>
            </a:ext>
          </a:extLst>
        </xdr:cNvPr>
        <xdr:cNvSpPr/>
      </xdr:nvSpPr>
      <xdr:spPr>
        <a:xfrm>
          <a:off x="8536130" y="926303"/>
          <a:ext cx="1106487" cy="58420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 de atención al usuario</a:t>
          </a:r>
        </a:p>
      </xdr:txBody>
    </xdr:sp>
    <xdr:clientData/>
  </xdr:twoCellAnchor>
  <xdr:twoCellAnchor>
    <xdr:from>
      <xdr:col>11</xdr:col>
      <xdr:colOff>152900</xdr:colOff>
      <xdr:row>25</xdr:row>
      <xdr:rowOff>172243</xdr:rowOff>
    </xdr:from>
    <xdr:to>
      <xdr:col>12</xdr:col>
      <xdr:colOff>635645</xdr:colOff>
      <xdr:row>28</xdr:row>
      <xdr:rowOff>169230</xdr:rowOff>
    </xdr:to>
    <xdr:sp macro="" textlink="">
      <xdr:nvSpPr>
        <xdr:cNvPr id="25" name="Rectángulo 24">
          <a:extLst>
            <a:ext uri="{FF2B5EF4-FFF2-40B4-BE49-F238E27FC236}">
              <a16:creationId xmlns:a16="http://schemas.microsoft.com/office/drawing/2014/main" xmlns="" id="{00000000-0008-0000-0500-000019000000}"/>
            </a:ext>
          </a:extLst>
        </xdr:cNvPr>
        <xdr:cNvSpPr/>
      </xdr:nvSpPr>
      <xdr:spPr>
        <a:xfrm>
          <a:off x="7010900" y="4553743"/>
          <a:ext cx="1244745" cy="568487"/>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r>
            <a:rPr lang="es-CO" sz="1200"/>
            <a:t>Gestión documental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2114550</xdr:colOff>
      <xdr:row>10</xdr:row>
      <xdr:rowOff>38100</xdr:rowOff>
    </xdr:from>
    <xdr:to>
      <xdr:col>5</xdr:col>
      <xdr:colOff>504825</xdr:colOff>
      <xdr:row>22</xdr:row>
      <xdr:rowOff>152400</xdr:rowOff>
    </xdr:to>
    <xdr:graphicFrame macro="">
      <xdr:nvGraphicFramePr>
        <xdr:cNvPr id="2" name="1 Gráfico">
          <a:extLst>
            <a:ext uri="{FF2B5EF4-FFF2-40B4-BE49-F238E27FC236}">
              <a16:creationId xmlns:a16="http://schemas.microsoft.com/office/drawing/2014/main" xmlns=""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1590675</xdr:colOff>
      <xdr:row>32</xdr:row>
      <xdr:rowOff>200025</xdr:rowOff>
    </xdr:from>
    <xdr:to>
      <xdr:col>4</xdr:col>
      <xdr:colOff>819150</xdr:colOff>
      <xdr:row>45</xdr:row>
      <xdr:rowOff>95250</xdr:rowOff>
    </xdr:to>
    <xdr:graphicFrame macro="">
      <xdr:nvGraphicFramePr>
        <xdr:cNvPr id="3" name="2 Gráfico">
          <a:extLst>
            <a:ext uri="{FF2B5EF4-FFF2-40B4-BE49-F238E27FC236}">
              <a16:creationId xmlns:a16="http://schemas.microsoft.com/office/drawing/2014/main" xmlns=""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Dividendo">
  <a:themeElements>
    <a:clrScheme name="Dividendo">
      <a:dk1>
        <a:sysClr val="windowText" lastClr="000000"/>
      </a:dk1>
      <a:lt1>
        <a:sysClr val="window" lastClr="FFFFFF"/>
      </a:lt1>
      <a:dk2>
        <a:srgbClr val="3D3D3D"/>
      </a:dk2>
      <a:lt2>
        <a:srgbClr val="EBEBEB"/>
      </a:lt2>
      <a:accent1>
        <a:srgbClr val="4D1434"/>
      </a:accent1>
      <a:accent2>
        <a:srgbClr val="903163"/>
      </a:accent2>
      <a:accent3>
        <a:srgbClr val="B2324B"/>
      </a:accent3>
      <a:accent4>
        <a:srgbClr val="969FA7"/>
      </a:accent4>
      <a:accent5>
        <a:srgbClr val="66B1CE"/>
      </a:accent5>
      <a:accent6>
        <a:srgbClr val="40619D"/>
      </a:accent6>
      <a:hlink>
        <a:srgbClr val="828282"/>
      </a:hlink>
      <a:folHlink>
        <a:srgbClr val="A5A5A5"/>
      </a:folHlink>
    </a:clrScheme>
    <a:fontScheme name="Dividendo">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Dividendo">
      <a:fillStyleLst>
        <a:solidFill>
          <a:schemeClr val="phClr"/>
        </a:solidFill>
        <a:gradFill rotWithShape="1">
          <a:gsLst>
            <a:gs pos="0">
              <a:schemeClr val="phClr">
                <a:tint val="68000"/>
                <a:alpha val="90000"/>
                <a:lumMod val="100000"/>
              </a:schemeClr>
            </a:gs>
            <a:gs pos="100000">
              <a:schemeClr val="phClr">
                <a:tint val="90000"/>
                <a:lumMod val="95000"/>
              </a:schemeClr>
            </a:gs>
          </a:gsLst>
          <a:lin ang="5400000" scaled="1"/>
        </a:gradFill>
        <a:gradFill rotWithShape="1">
          <a:gsLst>
            <a:gs pos="0">
              <a:schemeClr val="phClr">
                <a:tint val="98000"/>
                <a:lumMod val="110000"/>
              </a:schemeClr>
            </a:gs>
            <a:gs pos="84000">
              <a:schemeClr val="phClr">
                <a:shade val="90000"/>
                <a:lumMod val="88000"/>
              </a:schemeClr>
            </a:gs>
          </a:gsLst>
          <a:lin ang="5400000" scaled="0"/>
        </a:gradFill>
      </a:fillStyleLst>
      <a:lnStyleLst>
        <a:ln w="12700" cap="rnd" cmpd="sng" algn="ctr">
          <a:solidFill>
            <a:schemeClr val="phClr">
              <a:lumMod val="90000"/>
            </a:schemeClr>
          </a:solidFill>
          <a:prstDash val="solid"/>
        </a:ln>
        <a:ln w="2222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55000"/>
              </a:srgbClr>
            </a:outerShdw>
          </a:effectLst>
        </a:effectStyle>
        <a:effectStyle>
          <a:effectLst>
            <a:outerShdw blurRad="88900" dist="38100" dir="5040000" rotWithShape="0">
              <a:srgbClr val="000000">
                <a:alpha val="60000"/>
              </a:srgbClr>
            </a:outerShdw>
          </a:effectLst>
          <a:scene3d>
            <a:camera prst="orthographicFront">
              <a:rot lat="0" lon="0" rev="0"/>
            </a:camera>
            <a:lightRig rig="threePt" dir="tl">
              <a:rot lat="0" lon="0" rev="1200000"/>
            </a:lightRig>
          </a:scene3d>
          <a:sp3d>
            <a:bevelT w="38100" h="50800"/>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xmlns="" name="Dividend" id="{9697A71B-4AB7-4A1A-BD5B-BB2D22835B57}" vid="{C21699FF-00E4-43C8-BBCC-D7E5536C3717}"/>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workbookViewId="0">
      <selection activeCell="A2" sqref="A2:A8"/>
    </sheetView>
  </sheetViews>
  <sheetFormatPr baseColWidth="10" defaultRowHeight="17.25" x14ac:dyDescent="0.35"/>
  <cols>
    <col min="1" max="1" width="24.125" customWidth="1"/>
  </cols>
  <sheetData>
    <row r="2" spans="1:1" ht="25.5" x14ac:dyDescent="0.35">
      <c r="A2" s="34" t="s">
        <v>442</v>
      </c>
    </row>
    <row r="3" spans="1:1" x14ac:dyDescent="0.35">
      <c r="A3" s="35" t="s">
        <v>443</v>
      </c>
    </row>
    <row r="4" spans="1:1" x14ac:dyDescent="0.35">
      <c r="A4" s="35" t="s">
        <v>444</v>
      </c>
    </row>
    <row r="5" spans="1:1" x14ac:dyDescent="0.35">
      <c r="A5" s="35" t="s">
        <v>445</v>
      </c>
    </row>
    <row r="6" spans="1:1" x14ac:dyDescent="0.35">
      <c r="A6" s="35" t="s">
        <v>446</v>
      </c>
    </row>
    <row r="7" spans="1:1" x14ac:dyDescent="0.35">
      <c r="A7" s="35" t="s">
        <v>447</v>
      </c>
    </row>
    <row r="8" spans="1:1" ht="25.5" x14ac:dyDescent="0.35">
      <c r="A8" s="35" t="s">
        <v>448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84"/>
  <sheetViews>
    <sheetView tabSelected="1" topLeftCell="A7" zoomScale="115" zoomScaleNormal="115" zoomScaleSheetLayoutView="40" workbookViewId="0">
      <selection activeCell="D10" sqref="D10:N10"/>
    </sheetView>
  </sheetViews>
  <sheetFormatPr baseColWidth="10" defaultColWidth="11.375" defaultRowHeight="18.75" x14ac:dyDescent="0.3"/>
  <cols>
    <col min="1" max="1" width="35.25" style="123" customWidth="1"/>
    <col min="2" max="2" width="42.25" style="123" hidden="1" customWidth="1"/>
    <col min="3" max="3" width="21.75" style="198" hidden="1" customWidth="1"/>
    <col min="4" max="4" width="30.5" style="198" customWidth="1"/>
    <col min="5" max="5" width="28.625" style="122" customWidth="1"/>
    <col min="6" max="6" width="26.75" style="122" customWidth="1"/>
    <col min="7" max="7" width="9.375" style="122" customWidth="1"/>
    <col min="8" max="8" width="21.5" style="122" customWidth="1"/>
    <col min="9" max="9" width="19.125" style="122" customWidth="1"/>
    <col min="10" max="10" width="22.875" style="122" customWidth="1"/>
    <col min="11" max="11" width="17.75" style="122" customWidth="1"/>
    <col min="12" max="12" width="24.75" style="122" customWidth="1"/>
    <col min="13" max="13" width="27.25" style="122" hidden="1" customWidth="1"/>
    <col min="14" max="17" width="11.125" style="122" hidden="1" customWidth="1"/>
    <col min="18" max="25" width="14.625" style="122" hidden="1" customWidth="1"/>
    <col min="26" max="26" width="26.25" style="114" hidden="1" customWidth="1"/>
    <col min="27" max="27" width="33.375" style="118" hidden="1" customWidth="1"/>
    <col min="28" max="28" width="31.875" style="118" hidden="1" customWidth="1"/>
    <col min="29" max="29" width="29.375" style="114" hidden="1" customWidth="1"/>
    <col min="30" max="30" width="41" style="123" customWidth="1"/>
    <col min="31" max="31" width="22.375" style="199" customWidth="1"/>
    <col min="32" max="32" width="68.75" style="123" customWidth="1"/>
    <col min="33" max="33" width="28.5" style="122" hidden="1" customWidth="1"/>
    <col min="34" max="34" width="94.5" style="122" hidden="1" customWidth="1"/>
    <col min="35" max="35" width="82.625" style="122" hidden="1" customWidth="1"/>
    <col min="36" max="36" width="49.875" style="122" hidden="1" customWidth="1"/>
    <col min="37" max="37" width="37.875" style="122" hidden="1" customWidth="1"/>
    <col min="38" max="38" width="41" style="123" hidden="1" customWidth="1"/>
    <col min="39" max="39" width="22.375" style="199" hidden="1" customWidth="1"/>
    <col min="40" max="40" width="44.5" style="123" hidden="1" customWidth="1"/>
    <col min="41" max="41" width="31.625" style="123" hidden="1" customWidth="1"/>
    <col min="42" max="42" width="37.625" style="123" hidden="1" customWidth="1"/>
    <col min="43" max="43" width="33.25" style="123" hidden="1" customWidth="1"/>
    <col min="44" max="44" width="47.875" style="123" hidden="1" customWidth="1"/>
    <col min="45" max="45" width="36.5" style="123" hidden="1" customWidth="1"/>
    <col min="46" max="46" width="40.75" style="123" hidden="1" customWidth="1"/>
    <col min="47" max="47" width="19.625" style="123" hidden="1" customWidth="1"/>
    <col min="48" max="48" width="30.5" style="123" hidden="1" customWidth="1"/>
    <col min="49" max="49" width="52.125" style="123" hidden="1" customWidth="1"/>
    <col min="50" max="16384" width="11.375" style="123"/>
  </cols>
  <sheetData>
    <row r="1" spans="1:49" s="122" customFormat="1" x14ac:dyDescent="0.3">
      <c r="B1" s="119"/>
      <c r="C1" s="119"/>
      <c r="D1" s="119"/>
      <c r="E1" s="119"/>
      <c r="F1" s="120"/>
      <c r="G1" s="119"/>
      <c r="H1" s="121"/>
      <c r="I1" s="119"/>
      <c r="J1" s="119"/>
      <c r="K1" s="119"/>
      <c r="L1" s="119"/>
      <c r="M1" s="119"/>
      <c r="N1" s="119"/>
      <c r="O1" s="119"/>
      <c r="P1" s="119"/>
      <c r="Q1" s="119"/>
      <c r="R1" s="119"/>
      <c r="S1" s="119"/>
      <c r="T1" s="119"/>
      <c r="U1" s="119"/>
      <c r="V1" s="119"/>
      <c r="W1" s="119"/>
      <c r="X1" s="119"/>
      <c r="Y1" s="119"/>
      <c r="Z1" s="112"/>
      <c r="AA1" s="113"/>
      <c r="AB1" s="113"/>
      <c r="AC1" s="112"/>
      <c r="AD1" s="119"/>
      <c r="AE1" s="119"/>
      <c r="AF1" s="119"/>
      <c r="AG1" s="119"/>
      <c r="AH1" s="119"/>
      <c r="AI1" s="119"/>
      <c r="AJ1" s="119"/>
      <c r="AK1" s="119"/>
      <c r="AL1" s="119"/>
      <c r="AM1" s="119"/>
      <c r="AN1" s="119"/>
      <c r="AO1" s="119"/>
      <c r="AP1" s="119"/>
      <c r="AQ1" s="119"/>
      <c r="AR1" s="119"/>
      <c r="AS1" s="119"/>
      <c r="AT1" s="119"/>
      <c r="AU1" s="119"/>
      <c r="AV1" s="119"/>
      <c r="AW1" s="119"/>
    </row>
    <row r="2" spans="1:49" s="122" customFormat="1" ht="15" customHeight="1" x14ac:dyDescent="0.3">
      <c r="B2" s="482"/>
      <c r="C2" s="483"/>
      <c r="D2" s="488"/>
      <c r="E2" s="491" t="s">
        <v>346</v>
      </c>
      <c r="F2" s="491"/>
      <c r="G2" s="491"/>
      <c r="H2" s="491"/>
      <c r="I2" s="491"/>
      <c r="J2" s="491"/>
      <c r="K2" s="491"/>
      <c r="L2" s="491"/>
      <c r="M2" s="492" t="s">
        <v>87</v>
      </c>
      <c r="N2" s="492"/>
      <c r="O2" s="119"/>
      <c r="P2" s="119"/>
      <c r="Q2" s="119"/>
      <c r="R2" s="119"/>
      <c r="S2" s="119"/>
      <c r="T2" s="119"/>
      <c r="U2" s="119"/>
      <c r="V2" s="119"/>
      <c r="W2" s="119"/>
      <c r="X2" s="119"/>
      <c r="Y2" s="119"/>
      <c r="Z2" s="112"/>
      <c r="AA2" s="113"/>
      <c r="AB2" s="113"/>
      <c r="AC2" s="112"/>
      <c r="AD2" s="119"/>
      <c r="AE2" s="119"/>
      <c r="AF2" s="119"/>
      <c r="AG2" s="119"/>
      <c r="AH2" s="119"/>
      <c r="AI2" s="119"/>
      <c r="AJ2" s="119"/>
      <c r="AK2" s="119"/>
      <c r="AL2" s="119"/>
      <c r="AM2" s="119"/>
      <c r="AN2" s="119"/>
      <c r="AO2" s="119"/>
      <c r="AP2" s="119"/>
      <c r="AQ2" s="119"/>
      <c r="AR2" s="119"/>
      <c r="AS2" s="119"/>
      <c r="AT2" s="119"/>
      <c r="AU2" s="119"/>
      <c r="AV2" s="119"/>
      <c r="AW2" s="119"/>
    </row>
    <row r="3" spans="1:49" s="122" customFormat="1" x14ac:dyDescent="0.3">
      <c r="B3" s="484"/>
      <c r="C3" s="485"/>
      <c r="D3" s="489"/>
      <c r="E3" s="491"/>
      <c r="F3" s="491"/>
      <c r="G3" s="491"/>
      <c r="H3" s="491"/>
      <c r="I3" s="491"/>
      <c r="J3" s="491"/>
      <c r="K3" s="491"/>
      <c r="L3" s="491"/>
      <c r="M3" s="492"/>
      <c r="N3" s="492"/>
      <c r="O3" s="119"/>
      <c r="P3" s="119"/>
      <c r="Q3" s="119"/>
      <c r="R3" s="119"/>
      <c r="S3" s="119"/>
      <c r="T3" s="119"/>
      <c r="U3" s="119"/>
      <c r="V3" s="119"/>
      <c r="W3" s="119"/>
      <c r="X3" s="119"/>
      <c r="Y3" s="119"/>
      <c r="Z3" s="112"/>
      <c r="AA3" s="113"/>
      <c r="AB3" s="113"/>
      <c r="AC3" s="112"/>
      <c r="AD3" s="119"/>
      <c r="AE3" s="119"/>
      <c r="AF3" s="119"/>
      <c r="AG3" s="119"/>
      <c r="AH3" s="119"/>
      <c r="AI3" s="119"/>
      <c r="AJ3" s="119"/>
      <c r="AK3" s="119"/>
      <c r="AL3" s="119"/>
      <c r="AM3" s="119"/>
      <c r="AN3" s="119"/>
      <c r="AO3" s="119"/>
      <c r="AP3" s="119"/>
      <c r="AQ3" s="119"/>
      <c r="AR3" s="119"/>
      <c r="AS3" s="119"/>
      <c r="AT3" s="119"/>
      <c r="AU3" s="119"/>
      <c r="AV3" s="119"/>
      <c r="AW3" s="119"/>
    </row>
    <row r="4" spans="1:49" s="122" customFormat="1" x14ac:dyDescent="0.3">
      <c r="B4" s="484"/>
      <c r="C4" s="485"/>
      <c r="D4" s="489"/>
      <c r="E4" s="491"/>
      <c r="F4" s="491"/>
      <c r="G4" s="491"/>
      <c r="H4" s="491"/>
      <c r="I4" s="491"/>
      <c r="J4" s="491"/>
      <c r="K4" s="491"/>
      <c r="L4" s="491"/>
      <c r="M4" s="492" t="s">
        <v>88</v>
      </c>
      <c r="N4" s="492"/>
      <c r="O4" s="119"/>
      <c r="P4" s="119"/>
      <c r="Q4" s="119"/>
      <c r="R4" s="119"/>
      <c r="S4" s="119"/>
      <c r="T4" s="119"/>
      <c r="U4" s="119"/>
      <c r="V4" s="119"/>
      <c r="W4" s="119"/>
      <c r="X4" s="119"/>
      <c r="Y4" s="119"/>
      <c r="Z4" s="112"/>
      <c r="AA4" s="113"/>
      <c r="AB4" s="113"/>
      <c r="AC4" s="112"/>
      <c r="AD4" s="119"/>
      <c r="AE4" s="119"/>
      <c r="AF4" s="119"/>
      <c r="AG4" s="119"/>
      <c r="AH4" s="119"/>
      <c r="AI4" s="119"/>
      <c r="AJ4" s="119"/>
      <c r="AK4" s="119"/>
      <c r="AL4" s="119"/>
      <c r="AM4" s="119"/>
      <c r="AN4" s="119"/>
      <c r="AO4" s="119"/>
      <c r="AP4" s="119"/>
      <c r="AQ4" s="119"/>
      <c r="AR4" s="119"/>
      <c r="AS4" s="119"/>
      <c r="AT4" s="119"/>
      <c r="AU4" s="119"/>
      <c r="AV4" s="119"/>
      <c r="AW4" s="119"/>
    </row>
    <row r="5" spans="1:49" s="122" customFormat="1" x14ac:dyDescent="0.3">
      <c r="B5" s="484"/>
      <c r="C5" s="485"/>
      <c r="D5" s="489"/>
      <c r="E5" s="491"/>
      <c r="F5" s="491"/>
      <c r="G5" s="491"/>
      <c r="H5" s="491"/>
      <c r="I5" s="491"/>
      <c r="J5" s="491"/>
      <c r="K5" s="491"/>
      <c r="L5" s="491"/>
      <c r="M5" s="492"/>
      <c r="N5" s="492"/>
      <c r="O5" s="119"/>
      <c r="P5" s="119"/>
      <c r="Q5" s="119"/>
      <c r="R5" s="119"/>
      <c r="S5" s="119"/>
      <c r="T5" s="119"/>
      <c r="U5" s="119"/>
      <c r="V5" s="119"/>
      <c r="W5" s="119"/>
      <c r="X5" s="119"/>
      <c r="Y5" s="119"/>
      <c r="Z5" s="112"/>
      <c r="AA5" s="113"/>
      <c r="AB5" s="113"/>
      <c r="AC5" s="112"/>
      <c r="AD5" s="119"/>
      <c r="AE5" s="119"/>
      <c r="AF5" s="119"/>
      <c r="AG5" s="119"/>
      <c r="AH5" s="119"/>
      <c r="AI5" s="119"/>
      <c r="AJ5" s="119"/>
      <c r="AK5" s="119"/>
      <c r="AL5" s="119"/>
      <c r="AM5" s="119"/>
      <c r="AN5" s="119"/>
      <c r="AO5" s="119"/>
      <c r="AP5" s="119"/>
      <c r="AQ5" s="119"/>
      <c r="AR5" s="119"/>
      <c r="AS5" s="119"/>
      <c r="AT5" s="119"/>
      <c r="AU5" s="119"/>
      <c r="AV5" s="119"/>
      <c r="AW5" s="119"/>
    </row>
    <row r="6" spans="1:49" s="122" customFormat="1" ht="30" customHeight="1" x14ac:dyDescent="0.3">
      <c r="B6" s="486"/>
      <c r="C6" s="487"/>
      <c r="D6" s="490"/>
      <c r="E6" s="491"/>
      <c r="F6" s="491"/>
      <c r="G6" s="491"/>
      <c r="H6" s="491"/>
      <c r="I6" s="491"/>
      <c r="J6" s="491"/>
      <c r="K6" s="491"/>
      <c r="L6" s="491"/>
      <c r="M6" s="492" t="s">
        <v>89</v>
      </c>
      <c r="N6" s="492"/>
      <c r="O6" s="119"/>
      <c r="P6" s="119"/>
      <c r="Q6" s="119"/>
      <c r="R6" s="119"/>
      <c r="S6" s="119"/>
      <c r="T6" s="119"/>
      <c r="U6" s="119"/>
      <c r="V6" s="119"/>
      <c r="W6" s="119"/>
      <c r="X6" s="119"/>
      <c r="Y6" s="119"/>
      <c r="Z6" s="112"/>
      <c r="AA6" s="113"/>
      <c r="AB6" s="113"/>
      <c r="AC6" s="112"/>
      <c r="AD6" s="119"/>
      <c r="AE6" s="119"/>
      <c r="AF6" s="119"/>
      <c r="AG6" s="119"/>
      <c r="AH6" s="119"/>
      <c r="AI6" s="119"/>
      <c r="AJ6" s="119"/>
      <c r="AK6" s="119"/>
      <c r="AL6" s="119"/>
      <c r="AM6" s="119"/>
      <c r="AN6" s="119"/>
      <c r="AO6" s="119"/>
      <c r="AP6" s="119"/>
      <c r="AQ6" s="119"/>
      <c r="AR6" s="119"/>
      <c r="AS6" s="119"/>
      <c r="AT6" s="119"/>
      <c r="AU6" s="119"/>
      <c r="AV6" s="119"/>
      <c r="AW6" s="119"/>
    </row>
    <row r="7" spans="1:49" s="122" customFormat="1" x14ac:dyDescent="0.3">
      <c r="B7" s="119"/>
      <c r="C7" s="119"/>
      <c r="D7" s="119"/>
      <c r="E7" s="119"/>
      <c r="F7" s="120"/>
      <c r="G7" s="119"/>
      <c r="H7" s="121"/>
      <c r="I7" s="119"/>
      <c r="J7" s="119"/>
      <c r="K7" s="119"/>
      <c r="L7" s="119"/>
      <c r="M7" s="119"/>
      <c r="N7" s="119"/>
      <c r="O7" s="119"/>
      <c r="P7" s="119"/>
      <c r="Q7" s="119"/>
      <c r="R7" s="119"/>
      <c r="S7" s="119"/>
      <c r="T7" s="119"/>
      <c r="U7" s="119"/>
      <c r="V7" s="119"/>
      <c r="W7" s="119"/>
      <c r="X7" s="119"/>
      <c r="Y7" s="119"/>
      <c r="Z7" s="112"/>
      <c r="AA7" s="113"/>
      <c r="AB7" s="113"/>
      <c r="AC7" s="112"/>
      <c r="AD7" s="119"/>
      <c r="AE7" s="119"/>
      <c r="AF7" s="119"/>
      <c r="AG7" s="119"/>
      <c r="AH7" s="119"/>
      <c r="AI7" s="119"/>
      <c r="AJ7" s="119"/>
      <c r="AK7" s="119"/>
      <c r="AL7" s="119"/>
      <c r="AM7" s="119"/>
      <c r="AN7" s="119"/>
      <c r="AO7" s="119"/>
      <c r="AP7" s="119"/>
      <c r="AQ7" s="119"/>
      <c r="AR7" s="119"/>
      <c r="AS7" s="119"/>
      <c r="AT7" s="119"/>
      <c r="AU7" s="119"/>
      <c r="AV7" s="119"/>
      <c r="AW7" s="119"/>
    </row>
    <row r="8" spans="1:49" ht="22.5" customHeight="1" x14ac:dyDescent="0.3">
      <c r="A8" s="392" t="s">
        <v>247</v>
      </c>
      <c r="B8" s="393"/>
      <c r="D8" s="478" t="s">
        <v>625</v>
      </c>
      <c r="E8" s="478"/>
      <c r="F8" s="478"/>
      <c r="G8" s="478"/>
      <c r="H8" s="478"/>
      <c r="I8" s="478"/>
      <c r="J8" s="478"/>
      <c r="K8" s="478"/>
      <c r="L8" s="478"/>
      <c r="M8" s="478"/>
      <c r="N8" s="478"/>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0"/>
      <c r="AV8" s="390"/>
      <c r="AW8" s="390"/>
    </row>
    <row r="9" spans="1:49" ht="54" customHeight="1" x14ac:dyDescent="0.3">
      <c r="A9" s="392" t="s">
        <v>248</v>
      </c>
      <c r="B9" s="393"/>
      <c r="D9" s="479" t="s">
        <v>145</v>
      </c>
      <c r="E9" s="479"/>
      <c r="F9" s="479"/>
      <c r="G9" s="479"/>
      <c r="H9" s="479"/>
      <c r="I9" s="479"/>
      <c r="J9" s="479"/>
      <c r="K9" s="479"/>
      <c r="L9" s="479"/>
      <c r="M9" s="479"/>
      <c r="N9" s="479"/>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row>
    <row r="10" spans="1:49" ht="56.25" customHeight="1" x14ac:dyDescent="0.3">
      <c r="A10" s="392" t="s">
        <v>249</v>
      </c>
      <c r="B10" s="393"/>
      <c r="D10" s="479" t="s">
        <v>0</v>
      </c>
      <c r="E10" s="479"/>
      <c r="F10" s="479"/>
      <c r="G10" s="479"/>
      <c r="H10" s="479"/>
      <c r="I10" s="479"/>
      <c r="J10" s="479"/>
      <c r="K10" s="479"/>
      <c r="L10" s="479"/>
      <c r="M10" s="479"/>
      <c r="N10" s="479"/>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row>
    <row r="11" spans="1:49" x14ac:dyDescent="0.3">
      <c r="B11" s="124"/>
      <c r="C11" s="121"/>
      <c r="D11" s="121"/>
      <c r="E11" s="119"/>
      <c r="F11" s="119"/>
      <c r="G11" s="119"/>
      <c r="H11" s="119"/>
      <c r="I11" s="119"/>
      <c r="J11" s="119"/>
      <c r="K11" s="119"/>
      <c r="L11" s="119"/>
      <c r="M11" s="119"/>
      <c r="N11" s="119"/>
      <c r="O11" s="119"/>
      <c r="P11" s="119"/>
      <c r="Q11" s="119"/>
      <c r="R11" s="119"/>
      <c r="S11" s="119"/>
      <c r="T11" s="119"/>
      <c r="U11" s="119"/>
      <c r="V11" s="119"/>
      <c r="W11" s="119"/>
      <c r="X11" s="119"/>
      <c r="Y11" s="119"/>
      <c r="Z11" s="115"/>
      <c r="AA11" s="116"/>
      <c r="AB11" s="116"/>
      <c r="AC11" s="117"/>
      <c r="AD11" s="124"/>
      <c r="AE11" s="125"/>
      <c r="AF11" s="124"/>
      <c r="AG11" s="119"/>
      <c r="AH11" s="119"/>
      <c r="AI11" s="119"/>
      <c r="AJ11" s="119"/>
      <c r="AK11" s="119"/>
      <c r="AL11" s="124"/>
      <c r="AM11" s="125"/>
      <c r="AN11" s="124"/>
      <c r="AO11" s="124"/>
      <c r="AP11" s="124"/>
      <c r="AQ11" s="124"/>
      <c r="AR11" s="124"/>
      <c r="AS11" s="124"/>
      <c r="AT11" s="124"/>
      <c r="AU11" s="124"/>
      <c r="AV11" s="124"/>
      <c r="AW11" s="124"/>
    </row>
    <row r="12" spans="1:49" ht="24" customHeight="1" x14ac:dyDescent="0.3">
      <c r="A12" s="480" t="s">
        <v>259</v>
      </c>
      <c r="B12" s="476" t="s">
        <v>259</v>
      </c>
      <c r="C12" s="476" t="s">
        <v>3</v>
      </c>
      <c r="D12" s="480" t="s">
        <v>3</v>
      </c>
      <c r="E12" s="476" t="s">
        <v>4</v>
      </c>
      <c r="F12" s="476" t="s">
        <v>5</v>
      </c>
      <c r="G12" s="476" t="s">
        <v>6</v>
      </c>
      <c r="H12" s="476" t="s">
        <v>7</v>
      </c>
      <c r="I12" s="476" t="s">
        <v>166</v>
      </c>
      <c r="J12" s="476" t="s">
        <v>167</v>
      </c>
      <c r="K12" s="476" t="s">
        <v>154</v>
      </c>
      <c r="L12" s="476" t="s">
        <v>9</v>
      </c>
      <c r="M12" s="476" t="s">
        <v>441</v>
      </c>
      <c r="N12" s="470" t="s">
        <v>477</v>
      </c>
      <c r="O12" s="470"/>
      <c r="P12" s="470"/>
      <c r="Q12" s="470"/>
      <c r="R12" s="471" t="s">
        <v>478</v>
      </c>
      <c r="S12" s="471"/>
      <c r="T12" s="471"/>
      <c r="U12" s="471"/>
      <c r="V12" s="472" t="s">
        <v>253</v>
      </c>
      <c r="W12" s="472"/>
      <c r="X12" s="472"/>
      <c r="Y12" s="472"/>
      <c r="Z12" s="473" t="s">
        <v>288</v>
      </c>
      <c r="AA12" s="473"/>
      <c r="AB12" s="473"/>
      <c r="AC12" s="474" t="s">
        <v>234</v>
      </c>
      <c r="AD12" s="467" t="s">
        <v>289</v>
      </c>
      <c r="AE12" s="467"/>
      <c r="AF12" s="467"/>
      <c r="AG12" s="465" t="s">
        <v>290</v>
      </c>
      <c r="AH12" s="465"/>
      <c r="AI12" s="465"/>
      <c r="AJ12" s="465"/>
      <c r="AK12" s="466" t="s">
        <v>234</v>
      </c>
      <c r="AL12" s="467" t="s">
        <v>291</v>
      </c>
      <c r="AM12" s="467"/>
      <c r="AN12" s="467"/>
      <c r="AO12" s="468" t="s">
        <v>292</v>
      </c>
      <c r="AP12" s="468"/>
      <c r="AQ12" s="468"/>
      <c r="AR12" s="468"/>
      <c r="AS12" s="468"/>
      <c r="AT12" s="467" t="s">
        <v>293</v>
      </c>
      <c r="AU12" s="467"/>
      <c r="AV12" s="467"/>
      <c r="AW12" s="469" t="s">
        <v>257</v>
      </c>
    </row>
    <row r="13" spans="1:49" ht="47.25" customHeight="1" thickBot="1" x14ac:dyDescent="0.35">
      <c r="A13" s="481"/>
      <c r="B13" s="477"/>
      <c r="C13" s="477"/>
      <c r="D13" s="481"/>
      <c r="E13" s="477"/>
      <c r="F13" s="477"/>
      <c r="G13" s="477"/>
      <c r="H13" s="477"/>
      <c r="I13" s="477"/>
      <c r="J13" s="477"/>
      <c r="K13" s="477"/>
      <c r="L13" s="477"/>
      <c r="M13" s="477"/>
      <c r="N13" s="255" t="s">
        <v>10</v>
      </c>
      <c r="O13" s="255" t="s">
        <v>11</v>
      </c>
      <c r="P13" s="255" t="s">
        <v>12</v>
      </c>
      <c r="Q13" s="255" t="s">
        <v>13</v>
      </c>
      <c r="R13" s="255" t="s">
        <v>14</v>
      </c>
      <c r="S13" s="255" t="s">
        <v>15</v>
      </c>
      <c r="T13" s="255" t="s">
        <v>16</v>
      </c>
      <c r="U13" s="255" t="s">
        <v>17</v>
      </c>
      <c r="V13" s="255" t="s">
        <v>18</v>
      </c>
      <c r="W13" s="255" t="s">
        <v>19</v>
      </c>
      <c r="X13" s="255" t="s">
        <v>20</v>
      </c>
      <c r="Y13" s="255" t="s">
        <v>21</v>
      </c>
      <c r="Z13" s="256" t="s">
        <v>195</v>
      </c>
      <c r="AA13" s="256" t="s">
        <v>193</v>
      </c>
      <c r="AB13" s="256" t="s">
        <v>194</v>
      </c>
      <c r="AC13" s="475"/>
      <c r="AD13" s="257" t="s">
        <v>244</v>
      </c>
      <c r="AE13" s="257" t="s">
        <v>245</v>
      </c>
      <c r="AF13" s="257" t="s">
        <v>246</v>
      </c>
      <c r="AG13" s="127" t="s">
        <v>230</v>
      </c>
      <c r="AH13" s="127" t="s">
        <v>231</v>
      </c>
      <c r="AI13" s="127" t="s">
        <v>232</v>
      </c>
      <c r="AJ13" s="127" t="s">
        <v>233</v>
      </c>
      <c r="AK13" s="466"/>
      <c r="AL13" s="126" t="s">
        <v>244</v>
      </c>
      <c r="AM13" s="126" t="s">
        <v>245</v>
      </c>
      <c r="AN13" s="126" t="s">
        <v>246</v>
      </c>
      <c r="AO13" s="128" t="s">
        <v>252</v>
      </c>
      <c r="AP13" s="128" t="s">
        <v>251</v>
      </c>
      <c r="AQ13" s="128" t="s">
        <v>250</v>
      </c>
      <c r="AR13" s="128" t="s">
        <v>233</v>
      </c>
      <c r="AS13" s="128" t="s">
        <v>234</v>
      </c>
      <c r="AT13" s="129" t="s">
        <v>244</v>
      </c>
      <c r="AU13" s="129" t="s">
        <v>245</v>
      </c>
      <c r="AV13" s="129" t="s">
        <v>246</v>
      </c>
      <c r="AW13" s="469"/>
    </row>
    <row r="14" spans="1:49" s="187" customFormat="1" ht="195.75" customHeight="1" x14ac:dyDescent="0.3">
      <c r="A14" s="450" t="s">
        <v>566</v>
      </c>
      <c r="B14" s="258" t="s">
        <v>526</v>
      </c>
      <c r="C14" s="259" t="s">
        <v>22</v>
      </c>
      <c r="D14" s="269" t="s">
        <v>567</v>
      </c>
      <c r="E14" s="395" t="s">
        <v>449</v>
      </c>
      <c r="F14" s="395" t="s">
        <v>152</v>
      </c>
      <c r="G14" s="395">
        <f>+SUM(N14:Y14)</f>
        <v>1</v>
      </c>
      <c r="H14" s="395" t="s">
        <v>153</v>
      </c>
      <c r="I14" s="395" t="s">
        <v>280</v>
      </c>
      <c r="J14" s="395" t="s">
        <v>168</v>
      </c>
      <c r="K14" s="395" t="s">
        <v>187</v>
      </c>
      <c r="L14" s="395" t="s">
        <v>281</v>
      </c>
      <c r="M14" s="395" t="s">
        <v>443</v>
      </c>
      <c r="N14" s="260"/>
      <c r="O14" s="261"/>
      <c r="P14" s="260"/>
      <c r="Q14" s="261">
        <v>1</v>
      </c>
      <c r="R14" s="261"/>
      <c r="S14" s="261"/>
      <c r="T14" s="261"/>
      <c r="U14" s="261"/>
      <c r="V14" s="261"/>
      <c r="W14" s="261"/>
      <c r="X14" s="261"/>
      <c r="Y14" s="261"/>
      <c r="Z14" s="355">
        <v>1</v>
      </c>
      <c r="AA14" s="351" t="s">
        <v>493</v>
      </c>
      <c r="AB14" s="351" t="s">
        <v>494</v>
      </c>
      <c r="AC14" s="262"/>
      <c r="AD14" s="351" t="s">
        <v>493</v>
      </c>
      <c r="AE14" s="338">
        <v>1</v>
      </c>
      <c r="AF14" s="333" t="s">
        <v>596</v>
      </c>
      <c r="AG14" s="249">
        <v>0</v>
      </c>
      <c r="AH14" s="184" t="s">
        <v>209</v>
      </c>
      <c r="AI14" s="184" t="s">
        <v>240</v>
      </c>
      <c r="AJ14" s="185"/>
      <c r="AK14" s="185"/>
      <c r="AL14" s="173"/>
      <c r="AM14" s="170"/>
      <c r="AN14" s="49"/>
      <c r="AO14" s="184"/>
      <c r="AP14" s="184"/>
      <c r="AQ14" s="184"/>
      <c r="AR14" s="186"/>
      <c r="AS14" s="173"/>
      <c r="AT14" s="235"/>
      <c r="AU14" s="170"/>
      <c r="AV14" s="236"/>
      <c r="AW14" s="170"/>
    </row>
    <row r="15" spans="1:49" ht="168.75" customHeight="1" x14ac:dyDescent="0.3">
      <c r="A15" s="450"/>
      <c r="B15" s="130" t="s">
        <v>526</v>
      </c>
      <c r="C15" s="38" t="s">
        <v>23</v>
      </c>
      <c r="D15" s="269" t="s">
        <v>569</v>
      </c>
      <c r="E15" s="42" t="s">
        <v>24</v>
      </c>
      <c r="F15" s="38" t="s">
        <v>25</v>
      </c>
      <c r="G15" s="38">
        <f>+SUM(N15:Y15)</f>
        <v>1</v>
      </c>
      <c r="H15" s="38" t="s">
        <v>450</v>
      </c>
      <c r="I15" s="38" t="s">
        <v>280</v>
      </c>
      <c r="J15" s="38" t="s">
        <v>169</v>
      </c>
      <c r="K15" s="38" t="s">
        <v>186</v>
      </c>
      <c r="L15" s="38" t="s">
        <v>451</v>
      </c>
      <c r="M15" s="38" t="s">
        <v>445</v>
      </c>
      <c r="N15" s="96">
        <v>1</v>
      </c>
      <c r="O15" s="96"/>
      <c r="P15" s="96"/>
      <c r="Q15" s="96"/>
      <c r="R15" s="96"/>
      <c r="S15" s="96"/>
      <c r="T15" s="96"/>
      <c r="U15" s="96"/>
      <c r="V15" s="96"/>
      <c r="W15" s="96"/>
      <c r="X15" s="96"/>
      <c r="Y15" s="96"/>
      <c r="Z15" s="280">
        <v>1</v>
      </c>
      <c r="AA15" s="279" t="s">
        <v>495</v>
      </c>
      <c r="AB15" s="279" t="s">
        <v>494</v>
      </c>
      <c r="AC15" s="92"/>
      <c r="AD15" s="279" t="s">
        <v>495</v>
      </c>
      <c r="AE15" s="341">
        <v>1</v>
      </c>
      <c r="AF15" s="335"/>
      <c r="AG15" s="250"/>
      <c r="AH15" s="136"/>
      <c r="AI15" s="136"/>
      <c r="AJ15" s="137"/>
      <c r="AK15" s="136"/>
      <c r="AL15" s="132"/>
      <c r="AM15" s="133"/>
      <c r="AN15" s="141"/>
      <c r="AO15" s="136"/>
      <c r="AP15" s="136"/>
      <c r="AQ15" s="136"/>
      <c r="AR15" s="138"/>
      <c r="AS15" s="445"/>
      <c r="AT15" s="131"/>
      <c r="AU15" s="133"/>
      <c r="AV15" s="136"/>
      <c r="AW15" s="133"/>
    </row>
    <row r="16" spans="1:49" ht="158.25" customHeight="1" x14ac:dyDescent="0.3">
      <c r="A16" s="450"/>
      <c r="B16" s="130" t="s">
        <v>526</v>
      </c>
      <c r="C16" s="38" t="s">
        <v>23</v>
      </c>
      <c r="D16" s="269" t="s">
        <v>568</v>
      </c>
      <c r="E16" s="42" t="s">
        <v>24</v>
      </c>
      <c r="F16" s="38" t="s">
        <v>452</v>
      </c>
      <c r="G16" s="43">
        <f t="shared" ref="G16:G22" si="0">SUM(N16:Y16)</f>
        <v>1</v>
      </c>
      <c r="H16" s="38" t="s">
        <v>453</v>
      </c>
      <c r="I16" s="38" t="s">
        <v>280</v>
      </c>
      <c r="J16" s="38" t="s">
        <v>169</v>
      </c>
      <c r="K16" s="38" t="s">
        <v>186</v>
      </c>
      <c r="L16" s="38" t="s">
        <v>451</v>
      </c>
      <c r="M16" s="38" t="s">
        <v>445</v>
      </c>
      <c r="N16" s="142">
        <f>18/18</f>
        <v>1</v>
      </c>
      <c r="O16" s="96"/>
      <c r="P16" s="95"/>
      <c r="Q16" s="95"/>
      <c r="R16" s="96"/>
      <c r="S16" s="96"/>
      <c r="T16" s="96"/>
      <c r="U16" s="96"/>
      <c r="V16" s="95"/>
      <c r="W16" s="96"/>
      <c r="X16" s="96"/>
      <c r="Y16" s="96"/>
      <c r="Z16" s="277">
        <v>1</v>
      </c>
      <c r="AA16" s="279" t="s">
        <v>496</v>
      </c>
      <c r="AB16" s="279" t="s">
        <v>494</v>
      </c>
      <c r="AC16" s="92"/>
      <c r="AD16" s="279" t="s">
        <v>496</v>
      </c>
      <c r="AE16" s="341">
        <v>1</v>
      </c>
      <c r="AF16" s="334"/>
      <c r="AG16" s="251"/>
      <c r="AH16" s="90"/>
      <c r="AI16" s="136"/>
      <c r="AJ16" s="137"/>
      <c r="AK16" s="137"/>
      <c r="AL16" s="143"/>
      <c r="AM16" s="133"/>
      <c r="AN16" s="134"/>
      <c r="AO16" s="144"/>
      <c r="AP16" s="144"/>
      <c r="AQ16" s="144"/>
      <c r="AR16" s="138"/>
      <c r="AS16" s="445"/>
      <c r="AT16" s="145"/>
      <c r="AU16" s="133"/>
      <c r="AV16" s="143"/>
      <c r="AW16" s="133"/>
    </row>
    <row r="17" spans="1:49" ht="130.5" customHeight="1" x14ac:dyDescent="0.3">
      <c r="A17" s="450"/>
      <c r="B17" s="130" t="s">
        <v>526</v>
      </c>
      <c r="C17" s="38" t="s">
        <v>23</v>
      </c>
      <c r="D17" s="452" t="s">
        <v>570</v>
      </c>
      <c r="E17" s="42" t="s">
        <v>417</v>
      </c>
      <c r="F17" s="38" t="s">
        <v>27</v>
      </c>
      <c r="G17" s="43">
        <f t="shared" si="0"/>
        <v>1</v>
      </c>
      <c r="H17" s="38" t="s">
        <v>146</v>
      </c>
      <c r="I17" s="38" t="s">
        <v>280</v>
      </c>
      <c r="J17" s="38" t="s">
        <v>169</v>
      </c>
      <c r="K17" s="38" t="s">
        <v>186</v>
      </c>
      <c r="L17" s="38" t="s">
        <v>451</v>
      </c>
      <c r="M17" s="38" t="s">
        <v>443</v>
      </c>
      <c r="N17" s="142">
        <f>18/18</f>
        <v>1</v>
      </c>
      <c r="O17" s="96"/>
      <c r="P17" s="95"/>
      <c r="Q17" s="95"/>
      <c r="R17" s="96"/>
      <c r="S17" s="96"/>
      <c r="T17" s="96"/>
      <c r="U17" s="96"/>
      <c r="V17" s="95"/>
      <c r="W17" s="96"/>
      <c r="X17" s="96"/>
      <c r="Y17" s="96"/>
      <c r="Z17" s="274">
        <f>18/18</f>
        <v>1</v>
      </c>
      <c r="AA17" s="279" t="s">
        <v>524</v>
      </c>
      <c r="AB17" s="279" t="s">
        <v>494</v>
      </c>
      <c r="AC17" s="92"/>
      <c r="AD17" s="279" t="s">
        <v>524</v>
      </c>
      <c r="AE17" s="341">
        <v>1</v>
      </c>
      <c r="AF17" s="334"/>
      <c r="AG17" s="251"/>
      <c r="AH17" s="90"/>
      <c r="AI17" s="136"/>
      <c r="AJ17" s="137"/>
      <c r="AK17" s="137"/>
      <c r="AL17" s="143"/>
      <c r="AM17" s="133"/>
      <c r="AN17" s="134"/>
      <c r="AO17" s="144"/>
      <c r="AP17" s="144"/>
      <c r="AQ17" s="144"/>
      <c r="AR17" s="138"/>
      <c r="AS17" s="445"/>
      <c r="AT17" s="145"/>
      <c r="AU17" s="133"/>
      <c r="AV17" s="143"/>
      <c r="AW17" s="133"/>
    </row>
    <row r="18" spans="1:49" ht="149.25" customHeight="1" x14ac:dyDescent="0.3">
      <c r="A18" s="450"/>
      <c r="B18" s="130" t="s">
        <v>526</v>
      </c>
      <c r="C18" s="38" t="s">
        <v>23</v>
      </c>
      <c r="D18" s="453"/>
      <c r="E18" s="42" t="s">
        <v>26</v>
      </c>
      <c r="F18" s="38" t="s">
        <v>454</v>
      </c>
      <c r="G18" s="43">
        <f t="shared" si="0"/>
        <v>1</v>
      </c>
      <c r="H18" s="38" t="s">
        <v>214</v>
      </c>
      <c r="I18" s="38" t="s">
        <v>280</v>
      </c>
      <c r="J18" s="38" t="s">
        <v>169</v>
      </c>
      <c r="K18" s="38" t="s">
        <v>186</v>
      </c>
      <c r="L18" s="38" t="s">
        <v>451</v>
      </c>
      <c r="M18" s="38" t="s">
        <v>443</v>
      </c>
      <c r="N18" s="142">
        <f>18/18</f>
        <v>1</v>
      </c>
      <c r="O18" s="96"/>
      <c r="P18" s="95"/>
      <c r="Q18" s="95"/>
      <c r="R18" s="96"/>
      <c r="S18" s="96"/>
      <c r="T18" s="96"/>
      <c r="U18" s="96"/>
      <c r="V18" s="95"/>
      <c r="W18" s="96"/>
      <c r="X18" s="96"/>
      <c r="Y18" s="96"/>
      <c r="Z18" s="274">
        <f>18/18</f>
        <v>1</v>
      </c>
      <c r="AA18" s="279" t="s">
        <v>525</v>
      </c>
      <c r="AB18" s="279" t="s">
        <v>494</v>
      </c>
      <c r="AC18" s="92"/>
      <c r="AD18" s="279" t="s">
        <v>525</v>
      </c>
      <c r="AE18" s="341">
        <v>1</v>
      </c>
      <c r="AF18" s="334"/>
      <c r="AG18" s="251"/>
      <c r="AH18" s="90"/>
      <c r="AI18" s="136"/>
      <c r="AJ18" s="137"/>
      <c r="AK18" s="137"/>
      <c r="AL18" s="146"/>
      <c r="AM18" s="133"/>
      <c r="AN18" s="134"/>
      <c r="AO18" s="144"/>
      <c r="AP18" s="144"/>
      <c r="AQ18" s="144"/>
      <c r="AR18" s="138"/>
      <c r="AS18" s="445"/>
      <c r="AT18" s="147"/>
      <c r="AU18" s="133"/>
      <c r="AV18" s="49"/>
      <c r="AW18" s="133"/>
    </row>
    <row r="19" spans="1:49" ht="135" customHeight="1" x14ac:dyDescent="0.3">
      <c r="A19" s="450"/>
      <c r="B19" s="130" t="s">
        <v>526</v>
      </c>
      <c r="C19" s="38" t="s">
        <v>23</v>
      </c>
      <c r="D19" s="454"/>
      <c r="E19" s="42" t="s">
        <v>192</v>
      </c>
      <c r="F19" s="38" t="s">
        <v>28</v>
      </c>
      <c r="G19" s="43">
        <f t="shared" si="0"/>
        <v>1</v>
      </c>
      <c r="H19" s="38" t="s">
        <v>29</v>
      </c>
      <c r="I19" s="38" t="s">
        <v>280</v>
      </c>
      <c r="J19" s="38" t="s">
        <v>169</v>
      </c>
      <c r="K19" s="38" t="s">
        <v>187</v>
      </c>
      <c r="L19" s="38" t="s">
        <v>281</v>
      </c>
      <c r="M19" s="38" t="s">
        <v>443</v>
      </c>
      <c r="N19" s="95">
        <v>1</v>
      </c>
      <c r="O19" s="96"/>
      <c r="P19" s="96"/>
      <c r="Q19" s="96"/>
      <c r="R19" s="96"/>
      <c r="S19" s="96"/>
      <c r="T19" s="96"/>
      <c r="U19" s="96"/>
      <c r="V19" s="96"/>
      <c r="W19" s="96"/>
      <c r="X19" s="96"/>
      <c r="Y19" s="96"/>
      <c r="Z19" s="274">
        <f>18/18</f>
        <v>1</v>
      </c>
      <c r="AA19" s="279" t="s">
        <v>497</v>
      </c>
      <c r="AB19" s="279" t="s">
        <v>494</v>
      </c>
      <c r="AC19" s="92"/>
      <c r="AD19" s="279" t="s">
        <v>497</v>
      </c>
      <c r="AE19" s="341">
        <v>1</v>
      </c>
      <c r="AF19" s="334"/>
      <c r="AG19" s="251"/>
      <c r="AH19" s="90"/>
      <c r="AI19" s="136"/>
      <c r="AJ19" s="137"/>
      <c r="AK19" s="137"/>
      <c r="AL19" s="143"/>
      <c r="AM19" s="133"/>
      <c r="AN19" s="134"/>
      <c r="AO19" s="144"/>
      <c r="AP19" s="144"/>
      <c r="AQ19" s="144"/>
      <c r="AR19" s="138"/>
      <c r="AS19" s="445"/>
      <c r="AT19" s="147"/>
      <c r="AU19" s="133"/>
      <c r="AV19" s="143"/>
      <c r="AW19" s="133"/>
    </row>
    <row r="20" spans="1:49" ht="187.5" customHeight="1" x14ac:dyDescent="0.3">
      <c r="A20" s="450"/>
      <c r="B20" s="130" t="s">
        <v>526</v>
      </c>
      <c r="C20" s="38" t="s">
        <v>30</v>
      </c>
      <c r="D20" s="452" t="s">
        <v>571</v>
      </c>
      <c r="E20" s="42" t="s">
        <v>31</v>
      </c>
      <c r="F20" s="38" t="s">
        <v>278</v>
      </c>
      <c r="G20" s="38">
        <f t="shared" si="0"/>
        <v>2</v>
      </c>
      <c r="H20" s="38" t="s">
        <v>32</v>
      </c>
      <c r="I20" s="38" t="s">
        <v>280</v>
      </c>
      <c r="J20" s="38" t="s">
        <v>168</v>
      </c>
      <c r="K20" s="38" t="s">
        <v>187</v>
      </c>
      <c r="L20" s="38" t="s">
        <v>281</v>
      </c>
      <c r="M20" s="38" t="s">
        <v>445</v>
      </c>
      <c r="N20" s="96">
        <v>2</v>
      </c>
      <c r="O20" s="96"/>
      <c r="P20" s="96"/>
      <c r="Q20" s="96"/>
      <c r="R20" s="96"/>
      <c r="S20" s="96"/>
      <c r="T20" s="96"/>
      <c r="U20" s="96"/>
      <c r="V20" s="96"/>
      <c r="W20" s="96"/>
      <c r="X20" s="96"/>
      <c r="Y20" s="96"/>
      <c r="Z20" s="276">
        <v>2</v>
      </c>
      <c r="AA20" s="279" t="s">
        <v>498</v>
      </c>
      <c r="AB20" s="279" t="s">
        <v>494</v>
      </c>
      <c r="AC20" s="92"/>
      <c r="AD20" s="279" t="s">
        <v>498</v>
      </c>
      <c r="AE20" s="341">
        <v>1</v>
      </c>
      <c r="AF20" s="344"/>
      <c r="AG20" s="250"/>
      <c r="AH20" s="136"/>
      <c r="AI20" s="136"/>
      <c r="AJ20" s="137"/>
      <c r="AK20" s="137"/>
      <c r="AL20" s="132"/>
      <c r="AM20" s="133"/>
      <c r="AN20" s="136"/>
      <c r="AO20" s="136"/>
      <c r="AP20" s="136"/>
      <c r="AQ20" s="136"/>
      <c r="AR20" s="138"/>
      <c r="AS20" s="138"/>
      <c r="AT20" s="136"/>
      <c r="AU20" s="133"/>
      <c r="AV20" s="148"/>
      <c r="AW20" s="133"/>
    </row>
    <row r="21" spans="1:49" ht="165.75" customHeight="1" x14ac:dyDescent="0.3">
      <c r="A21" s="450"/>
      <c r="B21" s="130" t="s">
        <v>526</v>
      </c>
      <c r="C21" s="38" t="s">
        <v>30</v>
      </c>
      <c r="D21" s="453"/>
      <c r="E21" s="42" t="s">
        <v>33</v>
      </c>
      <c r="F21" s="42" t="s">
        <v>147</v>
      </c>
      <c r="G21" s="42">
        <f t="shared" si="0"/>
        <v>1</v>
      </c>
      <c r="H21" s="42" t="s">
        <v>34</v>
      </c>
      <c r="I21" s="42" t="s">
        <v>280</v>
      </c>
      <c r="J21" s="42" t="s">
        <v>80</v>
      </c>
      <c r="K21" s="42" t="s">
        <v>160</v>
      </c>
      <c r="L21" s="42" t="s">
        <v>65</v>
      </c>
      <c r="M21" s="42" t="s">
        <v>443</v>
      </c>
      <c r="N21" s="37">
        <v>1</v>
      </c>
      <c r="O21" s="37"/>
      <c r="P21" s="37"/>
      <c r="Q21" s="37"/>
      <c r="R21" s="37"/>
      <c r="S21" s="37"/>
      <c r="T21" s="37"/>
      <c r="U21" s="37"/>
      <c r="V21" s="37"/>
      <c r="W21" s="37"/>
      <c r="X21" s="37"/>
      <c r="Y21" s="37"/>
      <c r="Z21" s="280">
        <v>1</v>
      </c>
      <c r="AA21" s="279" t="s">
        <v>499</v>
      </c>
      <c r="AB21" s="279" t="s">
        <v>494</v>
      </c>
      <c r="AC21" s="92"/>
      <c r="AD21" s="279" t="s">
        <v>597</v>
      </c>
      <c r="AE21" s="341">
        <v>1</v>
      </c>
      <c r="AF21" s="353" t="s">
        <v>584</v>
      </c>
      <c r="AG21" s="252"/>
      <c r="AH21" s="88"/>
      <c r="AI21" s="88"/>
      <c r="AJ21" s="137"/>
      <c r="AK21" s="137"/>
      <c r="AL21" s="134"/>
      <c r="AM21" s="133"/>
      <c r="AN21" s="134"/>
      <c r="AO21" s="88"/>
      <c r="AP21" s="149"/>
      <c r="AQ21" s="394"/>
      <c r="AR21" s="138"/>
      <c r="AS21" s="445"/>
      <c r="AT21" s="149"/>
      <c r="AU21" s="133"/>
      <c r="AV21" s="148"/>
      <c r="AW21" s="133"/>
    </row>
    <row r="22" spans="1:49" s="155" customFormat="1" ht="249.75" customHeight="1" x14ac:dyDescent="0.3">
      <c r="A22" s="450"/>
      <c r="B22" s="130" t="s">
        <v>526</v>
      </c>
      <c r="C22" s="38" t="s">
        <v>35</v>
      </c>
      <c r="D22" s="453"/>
      <c r="E22" s="42" t="s">
        <v>170</v>
      </c>
      <c r="F22" s="42" t="s">
        <v>36</v>
      </c>
      <c r="G22" s="42">
        <f t="shared" si="0"/>
        <v>1.6659999999999999</v>
      </c>
      <c r="H22" s="42" t="s">
        <v>215</v>
      </c>
      <c r="I22" s="42" t="s">
        <v>280</v>
      </c>
      <c r="J22" s="42" t="s">
        <v>169</v>
      </c>
      <c r="K22" s="42" t="s">
        <v>186</v>
      </c>
      <c r="L22" s="42" t="s">
        <v>451</v>
      </c>
      <c r="M22" s="42" t="s">
        <v>443</v>
      </c>
      <c r="N22" s="37"/>
      <c r="O22" s="37"/>
      <c r="P22" s="150"/>
      <c r="Q22" s="150">
        <v>1</v>
      </c>
      <c r="R22" s="183"/>
      <c r="S22" s="37"/>
      <c r="T22" s="37"/>
      <c r="U22" s="150">
        <v>0.33300000000000002</v>
      </c>
      <c r="V22" s="37"/>
      <c r="W22" s="37"/>
      <c r="X22" s="37"/>
      <c r="Y22" s="150">
        <v>0.33300000000000002</v>
      </c>
      <c r="Z22" s="357">
        <v>0.33300000000000002</v>
      </c>
      <c r="AA22" s="279" t="s">
        <v>500</v>
      </c>
      <c r="AB22" s="279" t="s">
        <v>494</v>
      </c>
      <c r="AC22" s="92"/>
      <c r="AD22" s="279" t="s">
        <v>500</v>
      </c>
      <c r="AE22" s="341">
        <v>0.78</v>
      </c>
      <c r="AF22" s="354" t="s">
        <v>623</v>
      </c>
      <c r="AG22" s="253"/>
      <c r="AH22" s="37"/>
      <c r="AI22" s="37"/>
      <c r="AJ22" s="151"/>
      <c r="AK22" s="151"/>
      <c r="AL22" s="44"/>
      <c r="AM22" s="133"/>
      <c r="AN22" s="49"/>
      <c r="AO22" s="91"/>
      <c r="AP22" s="37"/>
      <c r="AQ22" s="100"/>
      <c r="AR22" s="152"/>
      <c r="AS22" s="445"/>
      <c r="AT22" s="44"/>
      <c r="AU22" s="153"/>
      <c r="AV22" s="154"/>
      <c r="AW22" s="133"/>
    </row>
    <row r="23" spans="1:49" s="155" customFormat="1" ht="168.75" customHeight="1" thickBot="1" x14ac:dyDescent="0.35">
      <c r="A23" s="450"/>
      <c r="B23" s="290" t="s">
        <v>526</v>
      </c>
      <c r="C23" s="291" t="s">
        <v>37</v>
      </c>
      <c r="D23" s="453"/>
      <c r="E23" s="292" t="s">
        <v>38</v>
      </c>
      <c r="F23" s="292" t="s">
        <v>39</v>
      </c>
      <c r="G23" s="292">
        <f>+SUM(N23:Y23)</f>
        <v>3</v>
      </c>
      <c r="H23" s="292" t="s">
        <v>40</v>
      </c>
      <c r="I23" s="292" t="s">
        <v>280</v>
      </c>
      <c r="J23" s="292" t="s">
        <v>41</v>
      </c>
      <c r="K23" s="292" t="s">
        <v>190</v>
      </c>
      <c r="L23" s="292" t="s">
        <v>41</v>
      </c>
      <c r="M23" s="292" t="s">
        <v>443</v>
      </c>
      <c r="N23" s="293"/>
      <c r="O23" s="293"/>
      <c r="P23" s="293"/>
      <c r="Q23" s="293">
        <v>1</v>
      </c>
      <c r="R23" s="293"/>
      <c r="S23" s="293"/>
      <c r="T23" s="293"/>
      <c r="U23" s="293">
        <v>1</v>
      </c>
      <c r="V23" s="293"/>
      <c r="W23" s="293"/>
      <c r="X23" s="293"/>
      <c r="Y23" s="293">
        <v>1</v>
      </c>
      <c r="Z23" s="358">
        <v>1</v>
      </c>
      <c r="AA23" s="352" t="s">
        <v>578</v>
      </c>
      <c r="AB23" s="352" t="s">
        <v>501</v>
      </c>
      <c r="AC23" s="294"/>
      <c r="AD23" s="352" t="s">
        <v>574</v>
      </c>
      <c r="AE23" s="376">
        <v>1</v>
      </c>
      <c r="AF23" s="354" t="s">
        <v>624</v>
      </c>
      <c r="AG23" s="254"/>
      <c r="AH23" s="241"/>
      <c r="AI23" s="240"/>
      <c r="AJ23" s="242"/>
      <c r="AK23" s="242"/>
      <c r="AL23" s="243"/>
      <c r="AM23" s="244"/>
      <c r="AN23" s="245"/>
      <c r="AO23" s="246"/>
      <c r="AP23" s="241"/>
      <c r="AQ23" s="241"/>
      <c r="AR23" s="247"/>
      <c r="AS23" s="247"/>
      <c r="AT23" s="241"/>
      <c r="AU23" s="244"/>
      <c r="AV23" s="248"/>
      <c r="AW23" s="244"/>
    </row>
    <row r="24" spans="1:49" s="155" customFormat="1" ht="96" customHeight="1" x14ac:dyDescent="0.3">
      <c r="A24" s="462" t="s">
        <v>265</v>
      </c>
      <c r="B24" s="295" t="s">
        <v>527</v>
      </c>
      <c r="C24" s="296" t="s">
        <v>42</v>
      </c>
      <c r="D24" s="457" t="s">
        <v>42</v>
      </c>
      <c r="E24" s="297" t="s">
        <v>424</v>
      </c>
      <c r="F24" s="296" t="s">
        <v>439</v>
      </c>
      <c r="G24" s="298">
        <f t="shared" ref="G24:G29" si="1">SUM(N24:Y24)</f>
        <v>1</v>
      </c>
      <c r="H24" s="296" t="s">
        <v>148</v>
      </c>
      <c r="I24" s="296" t="s">
        <v>43</v>
      </c>
      <c r="J24" s="296" t="s">
        <v>43</v>
      </c>
      <c r="K24" s="296" t="s">
        <v>282</v>
      </c>
      <c r="L24" s="296" t="s">
        <v>471</v>
      </c>
      <c r="M24" s="296" t="s">
        <v>445</v>
      </c>
      <c r="N24" s="299"/>
      <c r="O24" s="300"/>
      <c r="P24" s="300"/>
      <c r="Q24" s="384">
        <v>0.5</v>
      </c>
      <c r="R24" s="385"/>
      <c r="S24" s="385"/>
      <c r="T24" s="385"/>
      <c r="U24" s="385"/>
      <c r="V24" s="385"/>
      <c r="W24" s="385"/>
      <c r="X24" s="385"/>
      <c r="Y24" s="384">
        <v>0.5</v>
      </c>
      <c r="Z24" s="386">
        <v>0.5</v>
      </c>
      <c r="AA24" s="359" t="s">
        <v>502</v>
      </c>
      <c r="AB24" s="360" t="s">
        <v>501</v>
      </c>
      <c r="AC24" s="356"/>
      <c r="AD24" s="359" t="s">
        <v>599</v>
      </c>
      <c r="AE24" s="338">
        <v>1</v>
      </c>
      <c r="AF24" s="377"/>
      <c r="AG24" s="285"/>
      <c r="AH24" s="160"/>
      <c r="AI24" s="161"/>
      <c r="AJ24" s="162"/>
      <c r="AK24" s="162"/>
      <c r="AL24" s="157"/>
      <c r="AM24" s="158"/>
      <c r="AN24" s="159"/>
      <c r="AO24" s="163"/>
      <c r="AP24" s="163"/>
      <c r="AQ24" s="163"/>
      <c r="AR24" s="164"/>
      <c r="AS24" s="164"/>
      <c r="AT24" s="163"/>
      <c r="AU24" s="165"/>
      <c r="AV24" s="166"/>
      <c r="AW24" s="158"/>
    </row>
    <row r="25" spans="1:49" s="155" customFormat="1" ht="165" customHeight="1" x14ac:dyDescent="0.3">
      <c r="A25" s="463"/>
      <c r="B25" s="156" t="s">
        <v>527</v>
      </c>
      <c r="C25" s="37" t="s">
        <v>42</v>
      </c>
      <c r="D25" s="460"/>
      <c r="E25" s="44" t="s">
        <v>426</v>
      </c>
      <c r="F25" s="37" t="s">
        <v>347</v>
      </c>
      <c r="G25" s="45">
        <f t="shared" si="1"/>
        <v>1</v>
      </c>
      <c r="H25" s="37" t="s">
        <v>348</v>
      </c>
      <c r="I25" s="37" t="s">
        <v>43</v>
      </c>
      <c r="J25" s="37" t="s">
        <v>43</v>
      </c>
      <c r="K25" s="37" t="s">
        <v>282</v>
      </c>
      <c r="L25" s="37" t="s">
        <v>471</v>
      </c>
      <c r="M25" s="37" t="s">
        <v>443</v>
      </c>
      <c r="N25" s="96"/>
      <c r="O25" s="96"/>
      <c r="P25" s="107"/>
      <c r="Q25" s="96"/>
      <c r="R25" s="97">
        <v>0.5</v>
      </c>
      <c r="S25" s="96"/>
      <c r="T25" s="96"/>
      <c r="U25" s="96"/>
      <c r="V25" s="95">
        <v>0.5</v>
      </c>
      <c r="W25" s="96"/>
      <c r="X25" s="96"/>
      <c r="Y25" s="96"/>
      <c r="Z25" s="276"/>
      <c r="AA25" s="275" t="s">
        <v>503</v>
      </c>
      <c r="AB25" s="273" t="s">
        <v>504</v>
      </c>
      <c r="AC25" s="239"/>
      <c r="AD25" s="275" t="s">
        <v>503</v>
      </c>
      <c r="AE25" s="341" t="s">
        <v>575</v>
      </c>
      <c r="AF25" s="344"/>
      <c r="AG25" s="286"/>
      <c r="AH25" s="135"/>
      <c r="AI25" s="135"/>
      <c r="AJ25" s="151"/>
      <c r="AK25" s="151"/>
      <c r="AL25" s="132"/>
      <c r="AM25" s="133"/>
      <c r="AN25" s="132"/>
      <c r="AO25" s="167"/>
      <c r="AP25" s="168"/>
      <c r="AQ25" s="168"/>
      <c r="AR25" s="152"/>
      <c r="AS25" s="152"/>
      <c r="AT25" s="168"/>
      <c r="AU25" s="133"/>
      <c r="AV25" s="168"/>
      <c r="AW25" s="133"/>
    </row>
    <row r="26" spans="1:49" s="155" customFormat="1" ht="148.5" customHeight="1" x14ac:dyDescent="0.3">
      <c r="A26" s="463"/>
      <c r="B26" s="156" t="s">
        <v>527</v>
      </c>
      <c r="C26" s="37" t="s">
        <v>42</v>
      </c>
      <c r="D26" s="460"/>
      <c r="E26" s="44" t="s">
        <v>425</v>
      </c>
      <c r="F26" s="37" t="s">
        <v>429</v>
      </c>
      <c r="G26" s="45">
        <f t="shared" si="1"/>
        <v>1</v>
      </c>
      <c r="H26" s="37" t="s">
        <v>428</v>
      </c>
      <c r="I26" s="37" t="s">
        <v>43</v>
      </c>
      <c r="J26" s="37" t="s">
        <v>43</v>
      </c>
      <c r="K26" s="37" t="s">
        <v>282</v>
      </c>
      <c r="L26" s="37" t="s">
        <v>471</v>
      </c>
      <c r="M26" s="37" t="s">
        <v>443</v>
      </c>
      <c r="N26" s="91"/>
      <c r="O26" s="95"/>
      <c r="P26" s="95"/>
      <c r="Q26" s="96"/>
      <c r="R26" s="96"/>
      <c r="S26" s="95">
        <v>0.5</v>
      </c>
      <c r="T26" s="96"/>
      <c r="U26" s="96"/>
      <c r="V26" s="96"/>
      <c r="W26" s="96"/>
      <c r="X26" s="95">
        <v>0.5</v>
      </c>
      <c r="Y26" s="96"/>
      <c r="Z26" s="274"/>
      <c r="AA26" s="275" t="s">
        <v>503</v>
      </c>
      <c r="AB26" s="273" t="s">
        <v>504</v>
      </c>
      <c r="AC26" s="239"/>
      <c r="AD26" s="275" t="s">
        <v>503</v>
      </c>
      <c r="AE26" s="341" t="s">
        <v>575</v>
      </c>
      <c r="AF26" s="335"/>
      <c r="AG26" s="285"/>
      <c r="AH26" s="160"/>
      <c r="AI26" s="161"/>
      <c r="AJ26" s="162"/>
      <c r="AK26" s="162"/>
      <c r="AL26" s="157"/>
      <c r="AM26" s="158"/>
      <c r="AN26" s="159"/>
      <c r="AO26" s="163"/>
      <c r="AP26" s="163"/>
      <c r="AQ26" s="163"/>
      <c r="AR26" s="164"/>
      <c r="AS26" s="164"/>
      <c r="AT26" s="163"/>
      <c r="AU26" s="165"/>
      <c r="AV26" s="166"/>
      <c r="AW26" s="158"/>
    </row>
    <row r="27" spans="1:49" s="155" customFormat="1" ht="159.75" customHeight="1" x14ac:dyDescent="0.3">
      <c r="A27" s="463"/>
      <c r="B27" s="156" t="s">
        <v>527</v>
      </c>
      <c r="C27" s="37" t="s">
        <v>42</v>
      </c>
      <c r="D27" s="458"/>
      <c r="E27" s="44" t="s">
        <v>482</v>
      </c>
      <c r="F27" s="94" t="s">
        <v>491</v>
      </c>
      <c r="G27" s="45">
        <f t="shared" si="1"/>
        <v>1</v>
      </c>
      <c r="H27" s="37" t="s">
        <v>430</v>
      </c>
      <c r="I27" s="37" t="s">
        <v>43</v>
      </c>
      <c r="J27" s="37" t="s">
        <v>43</v>
      </c>
      <c r="K27" s="37" t="s">
        <v>282</v>
      </c>
      <c r="L27" s="37" t="s">
        <v>471</v>
      </c>
      <c r="M27" s="37" t="s">
        <v>443</v>
      </c>
      <c r="N27" s="91"/>
      <c r="O27" s="95"/>
      <c r="P27" s="95"/>
      <c r="Q27" s="96"/>
      <c r="R27" s="96"/>
      <c r="S27" s="96"/>
      <c r="T27" s="95">
        <v>0.5</v>
      </c>
      <c r="U27" s="96"/>
      <c r="V27" s="96"/>
      <c r="W27" s="96"/>
      <c r="X27" s="96"/>
      <c r="Y27" s="95">
        <v>0.5</v>
      </c>
      <c r="Z27" s="274"/>
      <c r="AA27" s="275" t="s">
        <v>503</v>
      </c>
      <c r="AB27" s="273" t="s">
        <v>504</v>
      </c>
      <c r="AC27" s="239"/>
      <c r="AD27" s="275" t="s">
        <v>503</v>
      </c>
      <c r="AE27" s="341" t="s">
        <v>575</v>
      </c>
      <c r="AF27" s="335"/>
      <c r="AG27" s="285"/>
      <c r="AH27" s="160"/>
      <c r="AI27" s="161"/>
      <c r="AJ27" s="162"/>
      <c r="AK27" s="162"/>
      <c r="AL27" s="157"/>
      <c r="AM27" s="158"/>
      <c r="AN27" s="159"/>
      <c r="AO27" s="163"/>
      <c r="AP27" s="163"/>
      <c r="AQ27" s="163"/>
      <c r="AR27" s="164"/>
      <c r="AS27" s="164"/>
      <c r="AT27" s="163"/>
      <c r="AU27" s="165"/>
      <c r="AV27" s="166"/>
      <c r="AW27" s="158"/>
    </row>
    <row r="28" spans="1:49" s="155" customFormat="1" ht="137.25" customHeight="1" x14ac:dyDescent="0.3">
      <c r="A28" s="463"/>
      <c r="B28" s="156" t="s">
        <v>527</v>
      </c>
      <c r="C28" s="37" t="s">
        <v>44</v>
      </c>
      <c r="D28" s="216" t="s">
        <v>44</v>
      </c>
      <c r="E28" s="44" t="s">
        <v>427</v>
      </c>
      <c r="F28" s="37" t="s">
        <v>150</v>
      </c>
      <c r="G28" s="45">
        <f t="shared" si="1"/>
        <v>1</v>
      </c>
      <c r="H28" s="37" t="s">
        <v>149</v>
      </c>
      <c r="I28" s="37" t="s">
        <v>43</v>
      </c>
      <c r="J28" s="37" t="s">
        <v>43</v>
      </c>
      <c r="K28" s="37" t="s">
        <v>282</v>
      </c>
      <c r="L28" s="37" t="s">
        <v>471</v>
      </c>
      <c r="M28" s="37" t="s">
        <v>445</v>
      </c>
      <c r="N28" s="95">
        <v>0.5</v>
      </c>
      <c r="O28" s="96"/>
      <c r="P28" s="183"/>
      <c r="Q28" s="96"/>
      <c r="R28" s="95"/>
      <c r="S28" s="96"/>
      <c r="T28" s="96"/>
      <c r="U28" s="96"/>
      <c r="V28" s="95">
        <v>0.5</v>
      </c>
      <c r="W28" s="96"/>
      <c r="X28" s="96"/>
      <c r="Y28" s="96"/>
      <c r="Z28" s="361">
        <v>0.5</v>
      </c>
      <c r="AA28" s="279" t="s">
        <v>505</v>
      </c>
      <c r="AB28" s="273" t="s">
        <v>501</v>
      </c>
      <c r="AC28" s="239"/>
      <c r="AD28" s="279" t="s">
        <v>579</v>
      </c>
      <c r="AE28" s="341">
        <v>1</v>
      </c>
      <c r="AF28" s="335"/>
      <c r="AG28" s="287"/>
      <c r="AH28" s="169"/>
      <c r="AI28" s="169"/>
      <c r="AJ28" s="151"/>
      <c r="AK28" s="151"/>
      <c r="AL28" s="132"/>
      <c r="AM28" s="133"/>
      <c r="AN28" s="141"/>
      <c r="AO28" s="167"/>
      <c r="AP28" s="168"/>
      <c r="AQ28" s="168"/>
      <c r="AR28" s="152"/>
      <c r="AS28" s="168"/>
      <c r="AT28" s="168"/>
      <c r="AU28" s="170"/>
      <c r="AV28" s="171"/>
      <c r="AW28" s="170"/>
    </row>
    <row r="29" spans="1:49" s="155" customFormat="1" ht="191.25" customHeight="1" x14ac:dyDescent="0.3">
      <c r="A29" s="463"/>
      <c r="B29" s="156" t="s">
        <v>527</v>
      </c>
      <c r="C29" s="37" t="s">
        <v>45</v>
      </c>
      <c r="D29" s="459" t="s">
        <v>45</v>
      </c>
      <c r="E29" s="44" t="s">
        <v>46</v>
      </c>
      <c r="F29" s="37" t="s">
        <v>47</v>
      </c>
      <c r="G29" s="37">
        <f t="shared" si="1"/>
        <v>3</v>
      </c>
      <c r="H29" s="37" t="s">
        <v>455</v>
      </c>
      <c r="I29" s="37" t="s">
        <v>43</v>
      </c>
      <c r="J29" s="37" t="s">
        <v>43</v>
      </c>
      <c r="K29" s="37" t="s">
        <v>282</v>
      </c>
      <c r="L29" s="37" t="s">
        <v>471</v>
      </c>
      <c r="M29" s="37" t="s">
        <v>443</v>
      </c>
      <c r="N29" s="96">
        <v>1</v>
      </c>
      <c r="O29" s="96"/>
      <c r="P29" s="96"/>
      <c r="Q29" s="96">
        <v>1</v>
      </c>
      <c r="R29" s="96"/>
      <c r="S29" s="96"/>
      <c r="T29" s="96"/>
      <c r="U29" s="96"/>
      <c r="V29" s="96"/>
      <c r="W29" s="96"/>
      <c r="X29" s="96"/>
      <c r="Y29" s="96">
        <v>1</v>
      </c>
      <c r="Z29" s="271">
        <v>1</v>
      </c>
      <c r="AA29" s="272" t="s">
        <v>506</v>
      </c>
      <c r="AB29" s="273" t="s">
        <v>561</v>
      </c>
      <c r="AC29" s="239"/>
      <c r="AD29" s="378" t="s">
        <v>600</v>
      </c>
      <c r="AE29" s="341">
        <v>0.5</v>
      </c>
      <c r="AF29" s="334" t="s">
        <v>601</v>
      </c>
      <c r="AG29" s="286"/>
      <c r="AH29" s="135"/>
      <c r="AI29" s="135"/>
      <c r="AJ29" s="151"/>
      <c r="AK29" s="151"/>
      <c r="AL29" s="132"/>
      <c r="AM29" s="133"/>
      <c r="AN29" s="141"/>
      <c r="AO29" s="135"/>
      <c r="AP29" s="168"/>
      <c r="AQ29" s="135"/>
      <c r="AR29" s="152"/>
      <c r="AS29" s="168"/>
      <c r="AT29" s="172"/>
      <c r="AU29" s="133"/>
      <c r="AV29" s="173"/>
      <c r="AW29" s="133"/>
    </row>
    <row r="30" spans="1:49" s="155" customFormat="1" ht="144.75" customHeight="1" x14ac:dyDescent="0.3">
      <c r="A30" s="463"/>
      <c r="B30" s="156" t="s">
        <v>527</v>
      </c>
      <c r="C30" s="37" t="s">
        <v>45</v>
      </c>
      <c r="D30" s="458"/>
      <c r="E30" s="44" t="s">
        <v>48</v>
      </c>
      <c r="F30" s="37" t="s">
        <v>279</v>
      </c>
      <c r="G30" s="45">
        <f>SUM(N30:AV30)</f>
        <v>1</v>
      </c>
      <c r="H30" s="37" t="s">
        <v>49</v>
      </c>
      <c r="I30" s="37" t="s">
        <v>43</v>
      </c>
      <c r="J30" s="37" t="s">
        <v>43</v>
      </c>
      <c r="K30" s="37" t="s">
        <v>352</v>
      </c>
      <c r="L30" s="37" t="s">
        <v>338</v>
      </c>
      <c r="M30" s="37" t="s">
        <v>443</v>
      </c>
      <c r="N30" s="95"/>
      <c r="O30" s="96"/>
      <c r="P30" s="95"/>
      <c r="Q30" s="95"/>
      <c r="R30" s="96"/>
      <c r="S30" s="95">
        <v>1</v>
      </c>
      <c r="T30" s="96"/>
      <c r="U30" s="95"/>
      <c r="V30" s="96"/>
      <c r="W30" s="95"/>
      <c r="X30" s="96"/>
      <c r="Y30" s="95"/>
      <c r="Z30" s="274"/>
      <c r="AA30" s="275" t="s">
        <v>503</v>
      </c>
      <c r="AB30" s="273" t="s">
        <v>504</v>
      </c>
      <c r="AC30" s="239"/>
      <c r="AD30" s="275" t="s">
        <v>503</v>
      </c>
      <c r="AE30" s="341" t="s">
        <v>575</v>
      </c>
      <c r="AF30" s="344"/>
      <c r="AG30" s="288"/>
      <c r="AH30" s="135"/>
      <c r="AI30" s="135"/>
      <c r="AJ30" s="151"/>
      <c r="AK30" s="151"/>
      <c r="AL30" s="132"/>
      <c r="AM30" s="133"/>
      <c r="AN30" s="132"/>
      <c r="AO30" s="167"/>
      <c r="AP30" s="168"/>
      <c r="AQ30" s="168"/>
      <c r="AR30" s="152"/>
      <c r="AS30" s="152"/>
      <c r="AT30" s="172"/>
      <c r="AU30" s="133"/>
      <c r="AV30" s="168"/>
      <c r="AW30" s="133"/>
    </row>
    <row r="31" spans="1:49" s="155" customFormat="1" ht="100.5" customHeight="1" x14ac:dyDescent="0.3">
      <c r="A31" s="463"/>
      <c r="B31" s="156" t="s">
        <v>527</v>
      </c>
      <c r="C31" s="37" t="s">
        <v>50</v>
      </c>
      <c r="D31" s="216" t="s">
        <v>50</v>
      </c>
      <c r="E31" s="44" t="s">
        <v>51</v>
      </c>
      <c r="F31" s="94" t="s">
        <v>492</v>
      </c>
      <c r="G31" s="45">
        <f>SUM(N31:Y31)</f>
        <v>1</v>
      </c>
      <c r="H31" s="37" t="s">
        <v>151</v>
      </c>
      <c r="I31" s="37" t="s">
        <v>43</v>
      </c>
      <c r="J31" s="37" t="s">
        <v>43</v>
      </c>
      <c r="K31" s="37" t="s">
        <v>282</v>
      </c>
      <c r="L31" s="37" t="s">
        <v>471</v>
      </c>
      <c r="M31" s="37" t="s">
        <v>443</v>
      </c>
      <c r="N31" s="95"/>
      <c r="O31" s="95"/>
      <c r="P31" s="95"/>
      <c r="Q31" s="95"/>
      <c r="R31" s="95"/>
      <c r="S31" s="95"/>
      <c r="T31" s="95"/>
      <c r="U31" s="96"/>
      <c r="V31" s="91">
        <f>4/4</f>
        <v>1</v>
      </c>
      <c r="W31" s="96"/>
      <c r="X31" s="96"/>
      <c r="Y31" s="96"/>
      <c r="Z31" s="274"/>
      <c r="AA31" s="275" t="s">
        <v>503</v>
      </c>
      <c r="AB31" s="273" t="s">
        <v>504</v>
      </c>
      <c r="AC31" s="239"/>
      <c r="AD31" s="275" t="s">
        <v>503</v>
      </c>
      <c r="AE31" s="341" t="s">
        <v>575</v>
      </c>
      <c r="AF31" s="344"/>
      <c r="AG31" s="289"/>
      <c r="AH31" s="37"/>
      <c r="AI31" s="135"/>
      <c r="AJ31" s="151"/>
      <c r="AK31" s="151"/>
      <c r="AL31" s="132"/>
      <c r="AM31" s="133"/>
      <c r="AN31" s="132"/>
      <c r="AO31" s="45"/>
      <c r="AP31" s="44"/>
      <c r="AQ31" s="168"/>
      <c r="AR31" s="152"/>
      <c r="AS31" s="168"/>
      <c r="AT31" s="44"/>
      <c r="AU31" s="170"/>
      <c r="AV31" s="173"/>
      <c r="AW31" s="153"/>
    </row>
    <row r="32" spans="1:49" s="155" customFormat="1" ht="153.75" customHeight="1" x14ac:dyDescent="0.3">
      <c r="A32" s="463"/>
      <c r="B32" s="156" t="s">
        <v>527</v>
      </c>
      <c r="C32" s="37" t="s">
        <v>431</v>
      </c>
      <c r="D32" s="459" t="s">
        <v>431</v>
      </c>
      <c r="E32" s="44" t="s">
        <v>440</v>
      </c>
      <c r="F32" s="37" t="s">
        <v>432</v>
      </c>
      <c r="G32" s="45">
        <f>SUM(N32:Y32)</f>
        <v>1</v>
      </c>
      <c r="H32" s="37" t="s">
        <v>433</v>
      </c>
      <c r="I32" s="37" t="s">
        <v>43</v>
      </c>
      <c r="J32" s="37" t="s">
        <v>43</v>
      </c>
      <c r="K32" s="37" t="s">
        <v>282</v>
      </c>
      <c r="L32" s="37" t="s">
        <v>471</v>
      </c>
      <c r="M32" s="37" t="s">
        <v>443</v>
      </c>
      <c r="N32" s="95"/>
      <c r="O32" s="95"/>
      <c r="P32" s="95"/>
      <c r="Q32" s="95"/>
      <c r="R32" s="95"/>
      <c r="S32" s="95"/>
      <c r="T32" s="95">
        <v>0.5</v>
      </c>
      <c r="U32" s="96"/>
      <c r="V32" s="91"/>
      <c r="W32" s="96"/>
      <c r="X32" s="96"/>
      <c r="Y32" s="95">
        <v>0.5</v>
      </c>
      <c r="Z32" s="274"/>
      <c r="AA32" s="275" t="s">
        <v>503</v>
      </c>
      <c r="AB32" s="273" t="s">
        <v>504</v>
      </c>
      <c r="AC32" s="239"/>
      <c r="AD32" s="275" t="s">
        <v>503</v>
      </c>
      <c r="AE32" s="341" t="s">
        <v>575</v>
      </c>
      <c r="AF32" s="344"/>
      <c r="AG32" s="289"/>
      <c r="AH32" s="37"/>
      <c r="AI32" s="135"/>
      <c r="AJ32" s="151"/>
      <c r="AK32" s="151"/>
      <c r="AL32" s="132"/>
      <c r="AM32" s="133"/>
      <c r="AN32" s="132"/>
      <c r="AO32" s="45"/>
      <c r="AP32" s="44"/>
      <c r="AQ32" s="168"/>
      <c r="AR32" s="152"/>
      <c r="AS32" s="168"/>
      <c r="AT32" s="44"/>
      <c r="AU32" s="170"/>
      <c r="AV32" s="173"/>
      <c r="AW32" s="153"/>
    </row>
    <row r="33" spans="1:49" s="155" customFormat="1" ht="153" customHeight="1" thickBot="1" x14ac:dyDescent="0.35">
      <c r="A33" s="464"/>
      <c r="B33" s="263" t="s">
        <v>527</v>
      </c>
      <c r="C33" s="264" t="s">
        <v>431</v>
      </c>
      <c r="D33" s="461"/>
      <c r="E33" s="265" t="s">
        <v>434</v>
      </c>
      <c r="F33" s="264" t="s">
        <v>435</v>
      </c>
      <c r="G33" s="302">
        <f>SUM(N33:Y33)</f>
        <v>2</v>
      </c>
      <c r="H33" s="264" t="s">
        <v>436</v>
      </c>
      <c r="I33" s="264" t="s">
        <v>43</v>
      </c>
      <c r="J33" s="264" t="s">
        <v>43</v>
      </c>
      <c r="K33" s="264" t="s">
        <v>282</v>
      </c>
      <c r="L33" s="264" t="s">
        <v>471</v>
      </c>
      <c r="M33" s="264" t="s">
        <v>443</v>
      </c>
      <c r="N33" s="303"/>
      <c r="O33" s="303"/>
      <c r="P33" s="303"/>
      <c r="Q33" s="303"/>
      <c r="R33" s="303"/>
      <c r="S33" s="303"/>
      <c r="T33" s="303"/>
      <c r="U33" s="266">
        <v>1</v>
      </c>
      <c r="V33" s="304"/>
      <c r="W33" s="305"/>
      <c r="X33" s="305"/>
      <c r="Y33" s="266">
        <v>1</v>
      </c>
      <c r="Z33" s="362"/>
      <c r="AA33" s="363" t="s">
        <v>503</v>
      </c>
      <c r="AB33" s="364" t="s">
        <v>504</v>
      </c>
      <c r="AC33" s="267"/>
      <c r="AD33" s="363" t="s">
        <v>503</v>
      </c>
      <c r="AE33" s="349" t="s">
        <v>575</v>
      </c>
      <c r="AF33" s="379"/>
      <c r="AG33" s="289"/>
      <c r="AH33" s="37"/>
      <c r="AI33" s="135"/>
      <c r="AJ33" s="151"/>
      <c r="AK33" s="151"/>
      <c r="AL33" s="132"/>
      <c r="AM33" s="133"/>
      <c r="AN33" s="132"/>
      <c r="AO33" s="45"/>
      <c r="AP33" s="44"/>
      <c r="AQ33" s="168"/>
      <c r="AR33" s="152"/>
      <c r="AS33" s="168"/>
      <c r="AT33" s="44"/>
      <c r="AU33" s="170"/>
      <c r="AV33" s="173"/>
      <c r="AW33" s="153"/>
    </row>
    <row r="34" spans="1:49" s="187" customFormat="1" ht="141.75" customHeight="1" x14ac:dyDescent="0.3">
      <c r="A34" s="449" t="s">
        <v>266</v>
      </c>
      <c r="B34" s="258" t="s">
        <v>528</v>
      </c>
      <c r="C34" s="259" t="s">
        <v>422</v>
      </c>
      <c r="D34" s="456" t="s">
        <v>572</v>
      </c>
      <c r="E34" s="387" t="s">
        <v>587</v>
      </c>
      <c r="F34" s="320" t="s">
        <v>53</v>
      </c>
      <c r="G34" s="320">
        <f>+SUM(N34:Y34)</f>
        <v>5</v>
      </c>
      <c r="H34" s="320" t="s">
        <v>54</v>
      </c>
      <c r="I34" s="320" t="s">
        <v>43</v>
      </c>
      <c r="J34" s="320" t="s">
        <v>169</v>
      </c>
      <c r="K34" s="320" t="s">
        <v>191</v>
      </c>
      <c r="L34" s="320" t="s">
        <v>171</v>
      </c>
      <c r="M34" s="320" t="s">
        <v>445</v>
      </c>
      <c r="N34" s="308"/>
      <c r="O34" s="308"/>
      <c r="P34" s="308"/>
      <c r="Q34" s="308"/>
      <c r="R34" s="308">
        <v>2</v>
      </c>
      <c r="S34" s="308"/>
      <c r="T34" s="308">
        <v>3</v>
      </c>
      <c r="U34" s="308"/>
      <c r="V34" s="308"/>
      <c r="W34" s="308"/>
      <c r="X34" s="308"/>
      <c r="Y34" s="308"/>
      <c r="Z34" s="365"/>
      <c r="AA34" s="330" t="s">
        <v>503</v>
      </c>
      <c r="AB34" s="360" t="s">
        <v>504</v>
      </c>
      <c r="AC34" s="262"/>
      <c r="AD34" s="330" t="s">
        <v>503</v>
      </c>
      <c r="AE34" s="338" t="s">
        <v>575</v>
      </c>
      <c r="AF34" s="333"/>
      <c r="AG34" s="249"/>
      <c r="AH34" s="50"/>
      <c r="AI34" s="50"/>
      <c r="AJ34" s="185"/>
      <c r="AK34" s="185"/>
      <c r="AL34" s="49"/>
      <c r="AM34" s="170"/>
      <c r="AN34" s="49"/>
      <c r="AO34" s="184"/>
      <c r="AP34" s="50"/>
      <c r="AQ34" s="50"/>
      <c r="AR34" s="186"/>
      <c r="AS34" s="173"/>
      <c r="AT34" s="50"/>
      <c r="AU34" s="170"/>
      <c r="AV34" s="175"/>
      <c r="AW34" s="170"/>
    </row>
    <row r="35" spans="1:49" ht="264.75" customHeight="1" x14ac:dyDescent="0.3">
      <c r="A35" s="450"/>
      <c r="B35" s="130" t="s">
        <v>528</v>
      </c>
      <c r="C35" s="38" t="s">
        <v>52</v>
      </c>
      <c r="D35" s="454"/>
      <c r="E35" s="42" t="s">
        <v>317</v>
      </c>
      <c r="F35" s="38" t="s">
        <v>53</v>
      </c>
      <c r="G35" s="38">
        <f>+SUM(N35:Y35)</f>
        <v>130</v>
      </c>
      <c r="H35" s="38" t="s">
        <v>54</v>
      </c>
      <c r="I35" s="38" t="s">
        <v>43</v>
      </c>
      <c r="J35" s="38" t="s">
        <v>169</v>
      </c>
      <c r="K35" s="38" t="s">
        <v>191</v>
      </c>
      <c r="L35" s="38" t="s">
        <v>171</v>
      </c>
      <c r="M35" s="38" t="s">
        <v>443</v>
      </c>
      <c r="N35" s="174">
        <v>3</v>
      </c>
      <c r="O35" s="174">
        <v>12</v>
      </c>
      <c r="P35" s="174">
        <v>10</v>
      </c>
      <c r="Q35" s="174">
        <v>13</v>
      </c>
      <c r="R35" s="174">
        <v>12</v>
      </c>
      <c r="S35" s="174">
        <v>11</v>
      </c>
      <c r="T35" s="174">
        <v>11</v>
      </c>
      <c r="U35" s="174">
        <v>13</v>
      </c>
      <c r="V35" s="174">
        <v>10</v>
      </c>
      <c r="W35" s="174">
        <v>12</v>
      </c>
      <c r="X35" s="174">
        <v>11</v>
      </c>
      <c r="Y35" s="174">
        <v>12</v>
      </c>
      <c r="Z35" s="274">
        <f>35/38</f>
        <v>0.92105263157894735</v>
      </c>
      <c r="AA35" s="273" t="s">
        <v>560</v>
      </c>
      <c r="AB35" s="273"/>
      <c r="AC35" s="92"/>
      <c r="AD35" s="429" t="s">
        <v>580</v>
      </c>
      <c r="AE35" s="341">
        <v>0.92</v>
      </c>
      <c r="AF35" s="334" t="s">
        <v>602</v>
      </c>
      <c r="AG35" s="250"/>
      <c r="AH35" s="88"/>
      <c r="AI35" s="88"/>
      <c r="AJ35" s="137"/>
      <c r="AK35" s="137"/>
      <c r="AL35" s="134"/>
      <c r="AM35" s="133"/>
      <c r="AN35" s="134"/>
      <c r="AO35" s="136"/>
      <c r="AP35" s="88"/>
      <c r="AQ35" s="88"/>
      <c r="AR35" s="138"/>
      <c r="AS35" s="445"/>
      <c r="AT35" s="50"/>
      <c r="AU35" s="170"/>
      <c r="AV35" s="175"/>
      <c r="AW35" s="170"/>
    </row>
    <row r="36" spans="1:49" ht="200.25" customHeight="1" x14ac:dyDescent="0.3">
      <c r="A36" s="450"/>
      <c r="B36" s="130" t="s">
        <v>528</v>
      </c>
      <c r="C36" s="38" t="s">
        <v>55</v>
      </c>
      <c r="D36" s="215" t="s">
        <v>55</v>
      </c>
      <c r="E36" s="42" t="s">
        <v>172</v>
      </c>
      <c r="F36" s="38" t="s">
        <v>53</v>
      </c>
      <c r="G36" s="38">
        <f t="shared" ref="G36:G38" si="2">+SUM(N36:Y36)</f>
        <v>2</v>
      </c>
      <c r="H36" s="38" t="s">
        <v>56</v>
      </c>
      <c r="I36" s="38" t="s">
        <v>43</v>
      </c>
      <c r="J36" s="38" t="s">
        <v>169</v>
      </c>
      <c r="K36" s="38" t="s">
        <v>191</v>
      </c>
      <c r="L36" s="38" t="s">
        <v>171</v>
      </c>
      <c r="M36" s="38" t="s">
        <v>446</v>
      </c>
      <c r="N36" s="174"/>
      <c r="O36" s="174"/>
      <c r="P36" s="174"/>
      <c r="Q36" s="174">
        <v>1</v>
      </c>
      <c r="R36" s="174"/>
      <c r="S36" s="174"/>
      <c r="T36" s="174">
        <v>1</v>
      </c>
      <c r="U36" s="174"/>
      <c r="V36" s="174"/>
      <c r="W36" s="174"/>
      <c r="X36" s="174"/>
      <c r="Y36" s="174"/>
      <c r="Z36" s="276">
        <v>1</v>
      </c>
      <c r="AA36" s="273" t="s">
        <v>553</v>
      </c>
      <c r="AB36" s="273" t="s">
        <v>501</v>
      </c>
      <c r="AC36" s="92"/>
      <c r="AD36" s="273" t="s">
        <v>603</v>
      </c>
      <c r="AE36" s="341">
        <v>1</v>
      </c>
      <c r="AF36" s="335"/>
      <c r="AG36" s="250"/>
      <c r="AH36" s="136"/>
      <c r="AI36" s="176"/>
      <c r="AJ36" s="137"/>
      <c r="AK36" s="137"/>
      <c r="AL36" s="132"/>
      <c r="AM36" s="133"/>
      <c r="AN36" s="141"/>
      <c r="AO36" s="136"/>
      <c r="AP36" s="445"/>
      <c r="AQ36" s="88"/>
      <c r="AR36" s="138"/>
      <c r="AS36" s="445"/>
      <c r="AT36" s="445"/>
      <c r="AU36" s="133"/>
      <c r="AV36" s="88"/>
      <c r="AW36" s="133"/>
    </row>
    <row r="37" spans="1:49" ht="198" customHeight="1" x14ac:dyDescent="0.3">
      <c r="A37" s="450"/>
      <c r="B37" s="130" t="s">
        <v>528</v>
      </c>
      <c r="C37" s="38" t="s">
        <v>57</v>
      </c>
      <c r="D37" s="215" t="s">
        <v>57</v>
      </c>
      <c r="E37" s="42" t="s">
        <v>162</v>
      </c>
      <c r="F37" s="38" t="s">
        <v>53</v>
      </c>
      <c r="G37" s="38">
        <f t="shared" si="2"/>
        <v>5</v>
      </c>
      <c r="H37" s="38" t="s">
        <v>58</v>
      </c>
      <c r="I37" s="38" t="s">
        <v>43</v>
      </c>
      <c r="J37" s="38" t="s">
        <v>169</v>
      </c>
      <c r="K37" s="38" t="s">
        <v>191</v>
      </c>
      <c r="L37" s="38" t="s">
        <v>171</v>
      </c>
      <c r="M37" s="38" t="s">
        <v>446</v>
      </c>
      <c r="N37" s="174"/>
      <c r="O37" s="174"/>
      <c r="P37" s="174"/>
      <c r="Q37" s="174"/>
      <c r="R37" s="174">
        <v>2</v>
      </c>
      <c r="S37" s="174"/>
      <c r="T37" s="174"/>
      <c r="U37" s="174"/>
      <c r="V37" s="174">
        <v>1</v>
      </c>
      <c r="W37" s="174">
        <v>2</v>
      </c>
      <c r="X37" s="174"/>
      <c r="Y37" s="174"/>
      <c r="Z37" s="276"/>
      <c r="AA37" s="275" t="s">
        <v>503</v>
      </c>
      <c r="AB37" s="273" t="s">
        <v>504</v>
      </c>
      <c r="AC37" s="92"/>
      <c r="AD37" s="331" t="s">
        <v>503</v>
      </c>
      <c r="AE37" s="341" t="s">
        <v>575</v>
      </c>
      <c r="AF37" s="335"/>
      <c r="AG37" s="250"/>
      <c r="AH37" s="136"/>
      <c r="AI37" s="176"/>
      <c r="AJ37" s="137"/>
      <c r="AK37" s="137"/>
      <c r="AL37" s="132"/>
      <c r="AM37" s="133"/>
      <c r="AN37" s="141"/>
      <c r="AO37" s="136"/>
      <c r="AP37" s="445"/>
      <c r="AQ37" s="136"/>
      <c r="AR37" s="138"/>
      <c r="AS37" s="445"/>
      <c r="AT37" s="445"/>
      <c r="AU37" s="133"/>
      <c r="AV37" s="148"/>
      <c r="AW37" s="133"/>
    </row>
    <row r="38" spans="1:49" ht="127.5" customHeight="1" thickBot="1" x14ac:dyDescent="0.35">
      <c r="A38" s="451"/>
      <c r="B38" s="309" t="s">
        <v>528</v>
      </c>
      <c r="C38" s="310" t="s">
        <v>59</v>
      </c>
      <c r="D38" s="311" t="s">
        <v>573</v>
      </c>
      <c r="E38" s="312" t="s">
        <v>163</v>
      </c>
      <c r="F38" s="310" t="s">
        <v>53</v>
      </c>
      <c r="G38" s="310">
        <f t="shared" si="2"/>
        <v>10</v>
      </c>
      <c r="H38" s="310" t="s">
        <v>60</v>
      </c>
      <c r="I38" s="310" t="s">
        <v>43</v>
      </c>
      <c r="J38" s="310" t="s">
        <v>169</v>
      </c>
      <c r="K38" s="310" t="s">
        <v>191</v>
      </c>
      <c r="L38" s="310" t="s">
        <v>171</v>
      </c>
      <c r="M38" s="310" t="s">
        <v>446</v>
      </c>
      <c r="N38" s="313"/>
      <c r="O38" s="313"/>
      <c r="P38" s="313">
        <v>1</v>
      </c>
      <c r="Q38" s="313">
        <v>1</v>
      </c>
      <c r="R38" s="313">
        <v>1</v>
      </c>
      <c r="S38" s="313">
        <v>1</v>
      </c>
      <c r="T38" s="313">
        <v>1</v>
      </c>
      <c r="U38" s="313">
        <v>1</v>
      </c>
      <c r="V38" s="313">
        <v>1</v>
      </c>
      <c r="W38" s="313">
        <v>1</v>
      </c>
      <c r="X38" s="313">
        <v>1</v>
      </c>
      <c r="Y38" s="313">
        <v>1</v>
      </c>
      <c r="Z38" s="366">
        <v>0</v>
      </c>
      <c r="AA38" s="363" t="s">
        <v>535</v>
      </c>
      <c r="AB38" s="363" t="s">
        <v>542</v>
      </c>
      <c r="AC38" s="306"/>
      <c r="AD38" s="332" t="s">
        <v>576</v>
      </c>
      <c r="AE38" s="349">
        <v>0</v>
      </c>
      <c r="AF38" s="336"/>
      <c r="AG38" s="307"/>
      <c r="AH38" s="176"/>
      <c r="AI38" s="176"/>
      <c r="AJ38" s="137"/>
      <c r="AK38" s="137"/>
      <c r="AL38" s="134"/>
      <c r="AM38" s="133"/>
      <c r="AN38" s="141"/>
      <c r="AO38" s="136"/>
      <c r="AP38" s="445"/>
      <c r="AQ38" s="136"/>
      <c r="AR38" s="138"/>
      <c r="AS38" s="173"/>
      <c r="AT38" s="445"/>
      <c r="AU38" s="133"/>
      <c r="AV38" s="148"/>
      <c r="AW38" s="133"/>
    </row>
    <row r="39" spans="1:49" ht="222.75" customHeight="1" x14ac:dyDescent="0.3">
      <c r="A39" s="449" t="s">
        <v>267</v>
      </c>
      <c r="B39" s="295" t="s">
        <v>529</v>
      </c>
      <c r="C39" s="296" t="s">
        <v>173</v>
      </c>
      <c r="D39" s="457" t="s">
        <v>173</v>
      </c>
      <c r="E39" s="297" t="s">
        <v>325</v>
      </c>
      <c r="F39" s="296" t="s">
        <v>62</v>
      </c>
      <c r="G39" s="298">
        <f>SUM(N39:Y39)</f>
        <v>1</v>
      </c>
      <c r="H39" s="296" t="s">
        <v>63</v>
      </c>
      <c r="I39" s="296" t="s">
        <v>283</v>
      </c>
      <c r="J39" s="296" t="s">
        <v>413</v>
      </c>
      <c r="K39" s="296" t="s">
        <v>155</v>
      </c>
      <c r="L39" s="296" t="s">
        <v>283</v>
      </c>
      <c r="M39" s="314" t="s">
        <v>443</v>
      </c>
      <c r="N39" s="315"/>
      <c r="O39" s="316"/>
      <c r="P39" s="315">
        <v>1</v>
      </c>
      <c r="Q39" s="316"/>
      <c r="R39" s="316"/>
      <c r="S39" s="316"/>
      <c r="T39" s="316"/>
      <c r="U39" s="315"/>
      <c r="V39" s="316"/>
      <c r="W39" s="316"/>
      <c r="X39" s="316"/>
      <c r="Y39" s="315"/>
      <c r="Z39" s="367">
        <v>0</v>
      </c>
      <c r="AA39" s="368" t="s">
        <v>581</v>
      </c>
      <c r="AB39" s="351" t="s">
        <v>582</v>
      </c>
      <c r="AC39" s="301"/>
      <c r="AD39" s="337" t="s">
        <v>604</v>
      </c>
      <c r="AE39" s="338">
        <v>0</v>
      </c>
      <c r="AF39" s="380" t="s">
        <v>605</v>
      </c>
      <c r="AG39" s="288"/>
      <c r="AH39" s="135"/>
      <c r="AI39" s="135"/>
      <c r="AJ39" s="137"/>
      <c r="AK39" s="137"/>
      <c r="AL39" s="132"/>
      <c r="AM39" s="133"/>
      <c r="AN39" s="132"/>
      <c r="AO39" s="167"/>
      <c r="AP39" s="168"/>
      <c r="AQ39" s="168"/>
      <c r="AR39" s="138"/>
      <c r="AS39" s="138"/>
      <c r="AT39" s="168"/>
      <c r="AU39" s="133"/>
      <c r="AV39" s="168"/>
      <c r="AW39" s="133"/>
    </row>
    <row r="40" spans="1:49" ht="210.75" customHeight="1" x14ac:dyDescent="0.3">
      <c r="A40" s="450"/>
      <c r="B40" s="156" t="s">
        <v>529</v>
      </c>
      <c r="C40" s="37" t="s">
        <v>423</v>
      </c>
      <c r="D40" s="458"/>
      <c r="E40" s="44" t="s">
        <v>456</v>
      </c>
      <c r="F40" s="37" t="s">
        <v>437</v>
      </c>
      <c r="G40" s="37">
        <f>SUM(N40:Y40)</f>
        <v>11</v>
      </c>
      <c r="H40" s="37" t="s">
        <v>457</v>
      </c>
      <c r="I40" s="37" t="s">
        <v>283</v>
      </c>
      <c r="J40" s="37" t="s">
        <v>413</v>
      </c>
      <c r="K40" s="37" t="s">
        <v>155</v>
      </c>
      <c r="L40" s="37" t="s">
        <v>283</v>
      </c>
      <c r="M40" s="37" t="s">
        <v>443</v>
      </c>
      <c r="N40" s="87"/>
      <c r="O40" s="87">
        <v>1</v>
      </c>
      <c r="P40" s="87">
        <v>1</v>
      </c>
      <c r="Q40" s="87">
        <v>1</v>
      </c>
      <c r="R40" s="87">
        <v>1</v>
      </c>
      <c r="S40" s="87">
        <v>1</v>
      </c>
      <c r="T40" s="87">
        <v>1</v>
      </c>
      <c r="U40" s="87">
        <v>1</v>
      </c>
      <c r="V40" s="87">
        <v>1</v>
      </c>
      <c r="W40" s="87">
        <v>1</v>
      </c>
      <c r="X40" s="87">
        <v>1</v>
      </c>
      <c r="Y40" s="87">
        <v>1</v>
      </c>
      <c r="Z40" s="280">
        <v>3</v>
      </c>
      <c r="AA40" s="278" t="s">
        <v>507</v>
      </c>
      <c r="AB40" s="279" t="s">
        <v>508</v>
      </c>
      <c r="AC40" s="92"/>
      <c r="AD40" s="340" t="s">
        <v>507</v>
      </c>
      <c r="AE40" s="341">
        <v>1</v>
      </c>
      <c r="AF40" s="342" t="s">
        <v>508</v>
      </c>
      <c r="AG40" s="286"/>
      <c r="AH40" s="135"/>
      <c r="AI40" s="135"/>
      <c r="AJ40" s="137"/>
      <c r="AK40" s="137"/>
      <c r="AL40" s="168"/>
      <c r="AM40" s="133"/>
      <c r="AN40" s="134"/>
      <c r="AO40" s="135"/>
      <c r="AP40" s="168"/>
      <c r="AQ40" s="168"/>
      <c r="AR40" s="138"/>
      <c r="AS40" s="138"/>
      <c r="AT40" s="171"/>
      <c r="AU40" s="133"/>
      <c r="AV40" s="44"/>
      <c r="AW40" s="133"/>
    </row>
    <row r="41" spans="1:49" s="155" customFormat="1" ht="126.75" customHeight="1" x14ac:dyDescent="0.3">
      <c r="A41" s="450"/>
      <c r="B41" s="156" t="s">
        <v>529</v>
      </c>
      <c r="C41" s="37" t="s">
        <v>64</v>
      </c>
      <c r="D41" s="459" t="s">
        <v>64</v>
      </c>
      <c r="E41" s="44" t="s">
        <v>164</v>
      </c>
      <c r="F41" s="37" t="s">
        <v>156</v>
      </c>
      <c r="G41" s="37">
        <f>SUM(N41:Y41)</f>
        <v>1</v>
      </c>
      <c r="H41" s="37" t="s">
        <v>174</v>
      </c>
      <c r="I41" s="37" t="s">
        <v>283</v>
      </c>
      <c r="J41" s="37" t="s">
        <v>413</v>
      </c>
      <c r="K41" s="37" t="s">
        <v>155</v>
      </c>
      <c r="L41" s="37" t="s">
        <v>283</v>
      </c>
      <c r="M41" s="47" t="s">
        <v>443</v>
      </c>
      <c r="N41" s="87"/>
      <c r="O41" s="98"/>
      <c r="P41" s="98"/>
      <c r="Q41" s="98"/>
      <c r="R41" s="98"/>
      <c r="S41" s="98"/>
      <c r="T41" s="98"/>
      <c r="U41" s="98"/>
      <c r="V41" s="98"/>
      <c r="W41" s="98"/>
      <c r="X41" s="98"/>
      <c r="Y41" s="87">
        <v>1</v>
      </c>
      <c r="Z41" s="276"/>
      <c r="AA41" s="281" t="s">
        <v>536</v>
      </c>
      <c r="AB41" s="273" t="s">
        <v>504</v>
      </c>
      <c r="AC41" s="92"/>
      <c r="AD41" s="345" t="s">
        <v>536</v>
      </c>
      <c r="AE41" s="341" t="s">
        <v>575</v>
      </c>
      <c r="AF41" s="381" t="s">
        <v>606</v>
      </c>
      <c r="AG41" s="286"/>
      <c r="AH41" s="140"/>
      <c r="AI41" s="140"/>
      <c r="AJ41" s="151"/>
      <c r="AK41" s="151"/>
      <c r="AL41" s="177"/>
      <c r="AM41" s="178"/>
      <c r="AN41" s="177"/>
      <c r="AO41" s="135"/>
      <c r="AP41" s="177"/>
      <c r="AQ41" s="177"/>
      <c r="AR41" s="152"/>
      <c r="AS41" s="152"/>
      <c r="AT41" s="177"/>
      <c r="AU41" s="178"/>
      <c r="AV41" s="177"/>
      <c r="AW41" s="178"/>
    </row>
    <row r="42" spans="1:49" s="155" customFormat="1" ht="131.25" customHeight="1" x14ac:dyDescent="0.3">
      <c r="A42" s="450"/>
      <c r="B42" s="156" t="s">
        <v>529</v>
      </c>
      <c r="C42" s="37" t="s">
        <v>64</v>
      </c>
      <c r="D42" s="460"/>
      <c r="E42" s="44" t="s">
        <v>159</v>
      </c>
      <c r="F42" s="37" t="s">
        <v>157</v>
      </c>
      <c r="G42" s="45">
        <f>SUM(N42:Y42)</f>
        <v>1</v>
      </c>
      <c r="H42" s="37" t="s">
        <v>158</v>
      </c>
      <c r="I42" s="37" t="s">
        <v>283</v>
      </c>
      <c r="J42" s="37" t="s">
        <v>413</v>
      </c>
      <c r="K42" s="37" t="s">
        <v>155</v>
      </c>
      <c r="L42" s="37" t="s">
        <v>283</v>
      </c>
      <c r="M42" s="47" t="s">
        <v>443</v>
      </c>
      <c r="N42" s="99"/>
      <c r="O42" s="99"/>
      <c r="P42" s="99"/>
      <c r="Q42" s="99"/>
      <c r="R42" s="89"/>
      <c r="S42" s="98"/>
      <c r="T42" s="99"/>
      <c r="U42" s="99"/>
      <c r="V42" s="99"/>
      <c r="W42" s="99"/>
      <c r="X42" s="99"/>
      <c r="Y42" s="89">
        <v>1</v>
      </c>
      <c r="Z42" s="276"/>
      <c r="AA42" s="273" t="s">
        <v>503</v>
      </c>
      <c r="AB42" s="273" t="s">
        <v>504</v>
      </c>
      <c r="AC42" s="92"/>
      <c r="AD42" s="343" t="s">
        <v>503</v>
      </c>
      <c r="AE42" s="341" t="s">
        <v>575</v>
      </c>
      <c r="AF42" s="382" t="s">
        <v>607</v>
      </c>
      <c r="AG42" s="286"/>
      <c r="AH42" s="167"/>
      <c r="AI42" s="167"/>
      <c r="AJ42" s="151"/>
      <c r="AK42" s="151"/>
      <c r="AL42" s="179"/>
      <c r="AM42" s="178"/>
      <c r="AN42" s="179"/>
      <c r="AO42" s="135"/>
      <c r="AP42" s="179"/>
      <c r="AQ42" s="179"/>
      <c r="AR42" s="152"/>
      <c r="AS42" s="152"/>
      <c r="AT42" s="179"/>
      <c r="AU42" s="178"/>
      <c r="AV42" s="179"/>
      <c r="AW42" s="178"/>
    </row>
    <row r="43" spans="1:49" s="155" customFormat="1" ht="134.25" customHeight="1" x14ac:dyDescent="0.3">
      <c r="A43" s="450"/>
      <c r="B43" s="156" t="s">
        <v>529</v>
      </c>
      <c r="C43" s="37" t="s">
        <v>64</v>
      </c>
      <c r="D43" s="460"/>
      <c r="E43" s="44" t="s">
        <v>66</v>
      </c>
      <c r="F43" s="37" t="s">
        <v>67</v>
      </c>
      <c r="G43" s="37">
        <f>SUM(N43:Y43)</f>
        <v>1</v>
      </c>
      <c r="H43" s="37" t="s">
        <v>68</v>
      </c>
      <c r="I43" s="37" t="s">
        <v>283</v>
      </c>
      <c r="J43" s="37" t="s">
        <v>413</v>
      </c>
      <c r="K43" s="37" t="s">
        <v>155</v>
      </c>
      <c r="L43" s="37" t="s">
        <v>283</v>
      </c>
      <c r="M43" s="37" t="s">
        <v>446</v>
      </c>
      <c r="N43" s="87"/>
      <c r="O43" s="87"/>
      <c r="P43" s="87"/>
      <c r="Q43" s="87"/>
      <c r="R43" s="87"/>
      <c r="S43" s="87"/>
      <c r="T43" s="87"/>
      <c r="U43" s="87"/>
      <c r="V43" s="87"/>
      <c r="W43" s="87"/>
      <c r="X43" s="87"/>
      <c r="Y43" s="87">
        <v>1</v>
      </c>
      <c r="Z43" s="276"/>
      <c r="AA43" s="273" t="s">
        <v>503</v>
      </c>
      <c r="AB43" s="273" t="s">
        <v>504</v>
      </c>
      <c r="AC43" s="92"/>
      <c r="AD43" s="343" t="s">
        <v>503</v>
      </c>
      <c r="AE43" s="341" t="s">
        <v>575</v>
      </c>
      <c r="AF43" s="344" t="s">
        <v>608</v>
      </c>
      <c r="AG43" s="286"/>
      <c r="AH43" s="135"/>
      <c r="AI43" s="135"/>
      <c r="AJ43" s="151"/>
      <c r="AK43" s="151"/>
      <c r="AL43" s="168"/>
      <c r="AM43" s="178"/>
      <c r="AN43" s="168"/>
      <c r="AO43" s="135"/>
      <c r="AP43" s="179"/>
      <c r="AQ43" s="168"/>
      <c r="AR43" s="152"/>
      <c r="AS43" s="152"/>
      <c r="AT43" s="100"/>
      <c r="AU43" s="178"/>
      <c r="AV43" s="168"/>
      <c r="AW43" s="178"/>
    </row>
    <row r="44" spans="1:49" s="155" customFormat="1" ht="183.75" customHeight="1" x14ac:dyDescent="0.3">
      <c r="A44" s="450"/>
      <c r="B44" s="156" t="s">
        <v>529</v>
      </c>
      <c r="C44" s="37" t="s">
        <v>64</v>
      </c>
      <c r="D44" s="460"/>
      <c r="E44" s="44" t="s">
        <v>165</v>
      </c>
      <c r="F44" s="37" t="s">
        <v>537</v>
      </c>
      <c r="G44" s="37">
        <f t="shared" ref="G44:G45" si="3">+SUM(N44:Y44)</f>
        <v>1</v>
      </c>
      <c r="H44" s="37" t="s">
        <v>380</v>
      </c>
      <c r="I44" s="37" t="s">
        <v>283</v>
      </c>
      <c r="J44" s="37" t="s">
        <v>80</v>
      </c>
      <c r="K44" s="37" t="s">
        <v>160</v>
      </c>
      <c r="L44" s="37" t="s">
        <v>438</v>
      </c>
      <c r="M44" s="37" t="s">
        <v>443</v>
      </c>
      <c r="N44" s="180"/>
      <c r="O44" s="180"/>
      <c r="P44" s="180"/>
      <c r="Q44" s="180"/>
      <c r="R44" s="180"/>
      <c r="S44" s="96"/>
      <c r="T44" s="180"/>
      <c r="U44" s="180"/>
      <c r="V44" s="180"/>
      <c r="W44" s="180"/>
      <c r="X44" s="180"/>
      <c r="Y44" s="96">
        <v>1</v>
      </c>
      <c r="Z44" s="282"/>
      <c r="AA44" s="273" t="s">
        <v>503</v>
      </c>
      <c r="AB44" s="273" t="s">
        <v>504</v>
      </c>
      <c r="AC44" s="92"/>
      <c r="AD44" s="343" t="s">
        <v>503</v>
      </c>
      <c r="AE44" s="341" t="s">
        <v>575</v>
      </c>
      <c r="AF44" s="344" t="s">
        <v>609</v>
      </c>
      <c r="AG44" s="286"/>
      <c r="AH44" s="135"/>
      <c r="AI44" s="135"/>
      <c r="AJ44" s="151"/>
      <c r="AK44" s="151"/>
      <c r="AL44" s="168"/>
      <c r="AM44" s="178"/>
      <c r="AN44" s="168"/>
      <c r="AO44" s="135"/>
      <c r="AP44" s="179"/>
      <c r="AQ44" s="168"/>
      <c r="AR44" s="152"/>
      <c r="AS44" s="152"/>
      <c r="AT44" s="37"/>
      <c r="AU44" s="178"/>
      <c r="AV44" s="168"/>
      <c r="AW44" s="178"/>
    </row>
    <row r="45" spans="1:49" ht="163.5" customHeight="1" x14ac:dyDescent="0.3">
      <c r="A45" s="450"/>
      <c r="B45" s="156" t="s">
        <v>529</v>
      </c>
      <c r="C45" s="37" t="s">
        <v>64</v>
      </c>
      <c r="D45" s="460"/>
      <c r="E45" s="44" t="s">
        <v>465</v>
      </c>
      <c r="F45" s="37" t="s">
        <v>466</v>
      </c>
      <c r="G45" s="37">
        <f t="shared" si="3"/>
        <v>3</v>
      </c>
      <c r="H45" s="37" t="s">
        <v>467</v>
      </c>
      <c r="I45" s="37" t="s">
        <v>283</v>
      </c>
      <c r="J45" s="37" t="s">
        <v>413</v>
      </c>
      <c r="K45" s="37" t="s">
        <v>160</v>
      </c>
      <c r="L45" s="214" t="s">
        <v>283</v>
      </c>
      <c r="M45" s="37" t="s">
        <v>444</v>
      </c>
      <c r="N45" s="96"/>
      <c r="O45" s="96"/>
      <c r="P45" s="96">
        <v>1</v>
      </c>
      <c r="Q45" s="96"/>
      <c r="R45" s="96"/>
      <c r="S45" s="96"/>
      <c r="T45" s="96">
        <v>1</v>
      </c>
      <c r="U45" s="96"/>
      <c r="V45" s="96"/>
      <c r="W45" s="96"/>
      <c r="X45" s="96">
        <v>1</v>
      </c>
      <c r="Y45" s="96"/>
      <c r="Z45" s="283">
        <v>1</v>
      </c>
      <c r="AA45" s="281" t="s">
        <v>559</v>
      </c>
      <c r="AB45" s="273" t="s">
        <v>501</v>
      </c>
      <c r="AC45" s="92"/>
      <c r="AD45" s="345" t="s">
        <v>559</v>
      </c>
      <c r="AE45" s="341">
        <v>1</v>
      </c>
      <c r="AF45" s="335"/>
      <c r="AG45" s="286"/>
      <c r="AH45" s="135"/>
      <c r="AI45" s="135"/>
      <c r="AJ45" s="137"/>
      <c r="AK45" s="137"/>
      <c r="AL45" s="132"/>
      <c r="AM45" s="133"/>
      <c r="AN45" s="141"/>
      <c r="AO45" s="136"/>
      <c r="AP45" s="136"/>
      <c r="AQ45" s="136"/>
      <c r="AR45" s="138"/>
      <c r="AS45" s="138"/>
      <c r="AT45" s="145"/>
      <c r="AU45" s="133"/>
      <c r="AV45" s="148"/>
      <c r="AW45" s="133"/>
    </row>
    <row r="46" spans="1:49" ht="149.25" customHeight="1" x14ac:dyDescent="0.3">
      <c r="A46" s="450"/>
      <c r="B46" s="156" t="s">
        <v>529</v>
      </c>
      <c r="C46" s="37" t="s">
        <v>64</v>
      </c>
      <c r="D46" s="460"/>
      <c r="E46" s="44" t="s">
        <v>381</v>
      </c>
      <c r="F46" s="37" t="s">
        <v>161</v>
      </c>
      <c r="G46" s="37">
        <f>SUM(N46:Y46)</f>
        <v>11</v>
      </c>
      <c r="H46" s="37" t="s">
        <v>241</v>
      </c>
      <c r="I46" s="37" t="s">
        <v>283</v>
      </c>
      <c r="J46" s="37" t="s">
        <v>413</v>
      </c>
      <c r="K46" s="37" t="s">
        <v>155</v>
      </c>
      <c r="L46" s="37" t="s">
        <v>283</v>
      </c>
      <c r="M46" s="37" t="s">
        <v>443</v>
      </c>
      <c r="N46" s="87"/>
      <c r="O46" s="87">
        <v>1</v>
      </c>
      <c r="P46" s="87">
        <v>1</v>
      </c>
      <c r="Q46" s="87">
        <v>1</v>
      </c>
      <c r="R46" s="87">
        <v>1</v>
      </c>
      <c r="S46" s="87">
        <v>1</v>
      </c>
      <c r="T46" s="87">
        <v>1</v>
      </c>
      <c r="U46" s="87">
        <v>1</v>
      </c>
      <c r="V46" s="87">
        <v>1</v>
      </c>
      <c r="W46" s="87">
        <v>1</v>
      </c>
      <c r="X46" s="87">
        <v>1</v>
      </c>
      <c r="Y46" s="87">
        <v>1</v>
      </c>
      <c r="Z46" s="280">
        <v>3</v>
      </c>
      <c r="AA46" s="278" t="s">
        <v>509</v>
      </c>
      <c r="AB46" s="279" t="s">
        <v>510</v>
      </c>
      <c r="AC46" s="92"/>
      <c r="AD46" s="340" t="s">
        <v>509</v>
      </c>
      <c r="AE46" s="341">
        <v>1</v>
      </c>
      <c r="AF46" s="342" t="s">
        <v>510</v>
      </c>
      <c r="AG46" s="286"/>
      <c r="AH46" s="135"/>
      <c r="AI46" s="135"/>
      <c r="AJ46" s="137"/>
      <c r="AK46" s="137"/>
      <c r="AL46" s="132"/>
      <c r="AM46" s="133"/>
      <c r="AN46" s="132"/>
      <c r="AO46" s="135"/>
      <c r="AP46" s="179"/>
      <c r="AQ46" s="168"/>
      <c r="AR46" s="138"/>
      <c r="AS46" s="138"/>
      <c r="AT46" s="179"/>
      <c r="AU46" s="133"/>
      <c r="AV46" s="168"/>
      <c r="AW46" s="133"/>
    </row>
    <row r="47" spans="1:49" ht="96.75" customHeight="1" x14ac:dyDescent="0.3">
      <c r="A47" s="450"/>
      <c r="B47" s="156" t="s">
        <v>529</v>
      </c>
      <c r="C47" s="37" t="s">
        <v>64</v>
      </c>
      <c r="D47" s="458"/>
      <c r="E47" s="44" t="s">
        <v>483</v>
      </c>
      <c r="F47" s="37" t="s">
        <v>69</v>
      </c>
      <c r="G47" s="37">
        <f>SUM(N47:Y47)</f>
        <v>1</v>
      </c>
      <c r="H47" s="37" t="s">
        <v>70</v>
      </c>
      <c r="I47" s="37" t="s">
        <v>283</v>
      </c>
      <c r="J47" s="37" t="s">
        <v>413</v>
      </c>
      <c r="K47" s="37" t="s">
        <v>155</v>
      </c>
      <c r="L47" s="37" t="s">
        <v>283</v>
      </c>
      <c r="M47" s="37" t="s">
        <v>445</v>
      </c>
      <c r="N47" s="87"/>
      <c r="O47" s="87"/>
      <c r="P47" s="87"/>
      <c r="Q47" s="87">
        <v>1</v>
      </c>
      <c r="R47" s="87"/>
      <c r="S47" s="87"/>
      <c r="T47" s="87"/>
      <c r="U47" s="87"/>
      <c r="V47" s="87"/>
      <c r="W47" s="87"/>
      <c r="X47" s="87"/>
      <c r="Y47" s="87"/>
      <c r="Z47" s="280">
        <v>1</v>
      </c>
      <c r="AA47" s="278" t="s">
        <v>511</v>
      </c>
      <c r="AB47" s="273" t="s">
        <v>512</v>
      </c>
      <c r="AC47" s="92"/>
      <c r="AD47" s="340" t="s">
        <v>511</v>
      </c>
      <c r="AE47" s="341">
        <v>1</v>
      </c>
      <c r="AF47" s="347"/>
      <c r="AG47" s="286"/>
      <c r="AH47" s="135"/>
      <c r="AI47" s="135"/>
      <c r="AJ47" s="137"/>
      <c r="AK47" s="137"/>
      <c r="AL47" s="132"/>
      <c r="AM47" s="133"/>
      <c r="AN47" s="132"/>
      <c r="AO47" s="135"/>
      <c r="AP47" s="179"/>
      <c r="AQ47" s="168"/>
      <c r="AR47" s="138"/>
      <c r="AS47" s="138"/>
      <c r="AT47" s="179"/>
      <c r="AU47" s="133"/>
      <c r="AV47" s="168"/>
      <c r="AW47" s="133"/>
    </row>
    <row r="48" spans="1:49" ht="147" customHeight="1" x14ac:dyDescent="0.3">
      <c r="A48" s="450"/>
      <c r="B48" s="156" t="s">
        <v>529</v>
      </c>
      <c r="C48" s="37" t="s">
        <v>71</v>
      </c>
      <c r="D48" s="459" t="s">
        <v>71</v>
      </c>
      <c r="E48" s="44" t="s">
        <v>138</v>
      </c>
      <c r="F48" s="37" t="s">
        <v>72</v>
      </c>
      <c r="G48" s="46">
        <f>SUM(N48:Y48)</f>
        <v>4</v>
      </c>
      <c r="H48" s="37" t="s">
        <v>382</v>
      </c>
      <c r="I48" s="37" t="s">
        <v>283</v>
      </c>
      <c r="J48" s="37" t="s">
        <v>413</v>
      </c>
      <c r="K48" s="37" t="s">
        <v>155</v>
      </c>
      <c r="L48" s="37" t="s">
        <v>283</v>
      </c>
      <c r="M48" s="37" t="s">
        <v>443</v>
      </c>
      <c r="N48" s="87"/>
      <c r="O48" s="87"/>
      <c r="P48" s="87"/>
      <c r="Q48" s="89"/>
      <c r="R48" s="87"/>
      <c r="S48" s="87"/>
      <c r="T48" s="87">
        <v>2</v>
      </c>
      <c r="U48" s="87"/>
      <c r="V48" s="89"/>
      <c r="W48" s="87"/>
      <c r="X48" s="87">
        <v>2</v>
      </c>
      <c r="Y48" s="87"/>
      <c r="Z48" s="280">
        <v>2</v>
      </c>
      <c r="AA48" s="278" t="s">
        <v>539</v>
      </c>
      <c r="AB48" s="273" t="s">
        <v>501</v>
      </c>
      <c r="AC48" s="92"/>
      <c r="AD48" s="340" t="s">
        <v>539</v>
      </c>
      <c r="AE48" s="341">
        <v>1</v>
      </c>
      <c r="AF48" s="334"/>
      <c r="AG48" s="286"/>
      <c r="AH48" s="135"/>
      <c r="AI48" s="135"/>
      <c r="AJ48" s="137"/>
      <c r="AK48" s="137"/>
      <c r="AL48" s="134"/>
      <c r="AM48" s="133"/>
      <c r="AN48" s="141"/>
      <c r="AO48" s="135"/>
      <c r="AP48" s="168"/>
      <c r="AQ48" s="168"/>
      <c r="AR48" s="138"/>
      <c r="AS48" s="138"/>
      <c r="AT48" s="168"/>
      <c r="AU48" s="133"/>
      <c r="AV48" s="168"/>
      <c r="AW48" s="133"/>
    </row>
    <row r="49" spans="1:49" s="182" customFormat="1" ht="276.75" customHeight="1" x14ac:dyDescent="0.3">
      <c r="A49" s="450"/>
      <c r="B49" s="156" t="s">
        <v>529</v>
      </c>
      <c r="C49" s="37" t="s">
        <v>420</v>
      </c>
      <c r="D49" s="460"/>
      <c r="E49" s="44" t="s">
        <v>383</v>
      </c>
      <c r="F49" s="37" t="s">
        <v>419</v>
      </c>
      <c r="G49" s="37">
        <f t="shared" ref="G49:G54" si="4">+SUM(N49:Y49)</f>
        <v>3</v>
      </c>
      <c r="H49" s="37" t="s">
        <v>458</v>
      </c>
      <c r="I49" s="37" t="s">
        <v>283</v>
      </c>
      <c r="J49" s="37" t="s">
        <v>413</v>
      </c>
      <c r="K49" s="37" t="s">
        <v>155</v>
      </c>
      <c r="L49" s="37" t="s">
        <v>283</v>
      </c>
      <c r="M49" s="37" t="s">
        <v>444</v>
      </c>
      <c r="N49" s="94"/>
      <c r="O49" s="94"/>
      <c r="P49" s="94">
        <v>1</v>
      </c>
      <c r="Q49" s="94"/>
      <c r="R49" s="94"/>
      <c r="S49" s="94"/>
      <c r="T49" s="94">
        <v>1</v>
      </c>
      <c r="U49" s="94"/>
      <c r="V49" s="94"/>
      <c r="W49" s="94"/>
      <c r="X49" s="94">
        <v>1</v>
      </c>
      <c r="Y49" s="94"/>
      <c r="Z49" s="280">
        <v>1</v>
      </c>
      <c r="AA49" s="284" t="s">
        <v>540</v>
      </c>
      <c r="AB49" s="273" t="s">
        <v>501</v>
      </c>
      <c r="AC49" s="92"/>
      <c r="AD49" s="383" t="s">
        <v>610</v>
      </c>
      <c r="AE49" s="341">
        <v>1</v>
      </c>
      <c r="AF49" s="335"/>
      <c r="AG49" s="286"/>
      <c r="AH49" s="135"/>
      <c r="AI49" s="135"/>
      <c r="AJ49" s="137"/>
      <c r="AK49" s="137"/>
      <c r="AL49" s="132"/>
      <c r="AM49" s="133"/>
      <c r="AN49" s="141"/>
      <c r="AO49" s="135"/>
      <c r="AP49" s="168"/>
      <c r="AQ49" s="168"/>
      <c r="AR49" s="138"/>
      <c r="AS49" s="138"/>
      <c r="AT49" s="88"/>
      <c r="AU49" s="133"/>
      <c r="AV49" s="181"/>
      <c r="AW49" s="133"/>
    </row>
    <row r="50" spans="1:49" s="155" customFormat="1" ht="110.25" customHeight="1" x14ac:dyDescent="0.3">
      <c r="A50" s="450"/>
      <c r="B50" s="156" t="s">
        <v>529</v>
      </c>
      <c r="C50" s="37" t="s">
        <v>71</v>
      </c>
      <c r="D50" s="458"/>
      <c r="E50" s="44" t="s">
        <v>275</v>
      </c>
      <c r="F50" s="37" t="s">
        <v>81</v>
      </c>
      <c r="G50" s="37">
        <f t="shared" si="4"/>
        <v>2</v>
      </c>
      <c r="H50" s="37" t="s">
        <v>177</v>
      </c>
      <c r="I50" s="37" t="s">
        <v>283</v>
      </c>
      <c r="J50" s="37" t="s">
        <v>80</v>
      </c>
      <c r="K50" s="37" t="s">
        <v>175</v>
      </c>
      <c r="L50" s="37" t="s">
        <v>86</v>
      </c>
      <c r="M50" s="37" t="s">
        <v>443</v>
      </c>
      <c r="N50" s="94"/>
      <c r="O50" s="94"/>
      <c r="P50" s="94"/>
      <c r="Q50" s="94"/>
      <c r="R50" s="94"/>
      <c r="S50" s="94">
        <v>1</v>
      </c>
      <c r="T50" s="94"/>
      <c r="U50" s="94"/>
      <c r="V50" s="94"/>
      <c r="W50" s="94"/>
      <c r="X50" s="94"/>
      <c r="Y50" s="94">
        <v>1</v>
      </c>
      <c r="Z50" s="282"/>
      <c r="AA50" s="273" t="s">
        <v>503</v>
      </c>
      <c r="AB50" s="273" t="s">
        <v>504</v>
      </c>
      <c r="AC50" s="92"/>
      <c r="AD50" s="343" t="s">
        <v>503</v>
      </c>
      <c r="AE50" s="341" t="s">
        <v>575</v>
      </c>
      <c r="AF50" s="334" t="s">
        <v>611</v>
      </c>
      <c r="AG50" s="286"/>
      <c r="AH50" s="135"/>
      <c r="AI50" s="135"/>
      <c r="AJ50" s="151"/>
      <c r="AK50" s="151"/>
      <c r="AL50" s="132"/>
      <c r="AM50" s="133"/>
      <c r="AN50" s="141"/>
      <c r="AO50" s="135"/>
      <c r="AP50" s="168"/>
      <c r="AQ50" s="168"/>
      <c r="AR50" s="152"/>
      <c r="AS50" s="168"/>
      <c r="AT50" s="168"/>
      <c r="AU50" s="133"/>
      <c r="AV50" s="183"/>
      <c r="AW50" s="133"/>
    </row>
    <row r="51" spans="1:49" ht="353.25" customHeight="1" x14ac:dyDescent="0.3">
      <c r="A51" s="450"/>
      <c r="B51" s="156" t="s">
        <v>529</v>
      </c>
      <c r="C51" s="37" t="s">
        <v>73</v>
      </c>
      <c r="D51" s="459" t="s">
        <v>73</v>
      </c>
      <c r="E51" s="44" t="s">
        <v>375</v>
      </c>
      <c r="F51" s="37" t="s">
        <v>374</v>
      </c>
      <c r="G51" s="46">
        <f>+SUM(N51:Y51)</f>
        <v>1</v>
      </c>
      <c r="H51" s="37" t="s">
        <v>384</v>
      </c>
      <c r="I51" s="37" t="s">
        <v>283</v>
      </c>
      <c r="J51" s="37" t="s">
        <v>413</v>
      </c>
      <c r="K51" s="37" t="s">
        <v>155</v>
      </c>
      <c r="L51" s="37" t="s">
        <v>283</v>
      </c>
      <c r="M51" s="48" t="s">
        <v>445</v>
      </c>
      <c r="N51" s="99"/>
      <c r="O51" s="94"/>
      <c r="P51" s="94"/>
      <c r="Q51" s="99"/>
      <c r="R51" s="98">
        <v>1</v>
      </c>
      <c r="S51" s="99"/>
      <c r="T51" s="99"/>
      <c r="U51" s="99"/>
      <c r="V51" s="99"/>
      <c r="W51" s="99"/>
      <c r="X51" s="99"/>
      <c r="Y51" s="99"/>
      <c r="Z51" s="282"/>
      <c r="AA51" s="273" t="s">
        <v>503</v>
      </c>
      <c r="AB51" s="273" t="s">
        <v>504</v>
      </c>
      <c r="AC51" s="92"/>
      <c r="AD51" s="343" t="s">
        <v>503</v>
      </c>
      <c r="AE51" s="341" t="s">
        <v>575</v>
      </c>
      <c r="AF51" s="344" t="s">
        <v>612</v>
      </c>
      <c r="AG51" s="286"/>
      <c r="AH51" s="135"/>
      <c r="AI51" s="135"/>
      <c r="AJ51" s="137"/>
      <c r="AK51" s="137"/>
      <c r="AL51" s="132"/>
      <c r="AM51" s="133"/>
      <c r="AN51" s="132"/>
      <c r="AO51" s="135"/>
      <c r="AP51" s="168"/>
      <c r="AQ51" s="168"/>
      <c r="AR51" s="138"/>
      <c r="AS51" s="445"/>
      <c r="AT51" s="37"/>
      <c r="AU51" s="153"/>
      <c r="AV51" s="175"/>
      <c r="AW51" s="153"/>
    </row>
    <row r="52" spans="1:49" s="187" customFormat="1" ht="118.5" customHeight="1" x14ac:dyDescent="0.3">
      <c r="A52" s="450"/>
      <c r="B52" s="156" t="s">
        <v>529</v>
      </c>
      <c r="C52" s="37" t="s">
        <v>73</v>
      </c>
      <c r="D52" s="460"/>
      <c r="E52" s="44" t="s">
        <v>459</v>
      </c>
      <c r="F52" s="37" t="s">
        <v>376</v>
      </c>
      <c r="G52" s="37">
        <f t="shared" si="4"/>
        <v>1</v>
      </c>
      <c r="H52" s="37" t="s">
        <v>376</v>
      </c>
      <c r="I52" s="37" t="s">
        <v>283</v>
      </c>
      <c r="J52" s="37" t="s">
        <v>413</v>
      </c>
      <c r="K52" s="37" t="s">
        <v>155</v>
      </c>
      <c r="L52" s="37" t="s">
        <v>414</v>
      </c>
      <c r="M52" s="48" t="s">
        <v>443</v>
      </c>
      <c r="N52" s="101"/>
      <c r="O52" s="101"/>
      <c r="P52" s="101"/>
      <c r="Q52" s="94"/>
      <c r="R52" s="101"/>
      <c r="S52" s="102"/>
      <c r="T52" s="103"/>
      <c r="U52" s="104"/>
      <c r="V52" s="103">
        <v>1</v>
      </c>
      <c r="W52" s="102"/>
      <c r="X52" s="102"/>
      <c r="Y52" s="102"/>
      <c r="Z52" s="282"/>
      <c r="AA52" s="273" t="s">
        <v>503</v>
      </c>
      <c r="AB52" s="273" t="s">
        <v>504</v>
      </c>
      <c r="AC52" s="92"/>
      <c r="AD52" s="343" t="s">
        <v>503</v>
      </c>
      <c r="AE52" s="341" t="s">
        <v>575</v>
      </c>
      <c r="AF52" s="334" t="s">
        <v>613</v>
      </c>
      <c r="AG52" s="249"/>
      <c r="AH52" s="184"/>
      <c r="AI52" s="184"/>
      <c r="AJ52" s="185"/>
      <c r="AK52" s="185"/>
      <c r="AL52" s="134"/>
      <c r="AM52" s="133"/>
      <c r="AN52" s="141"/>
      <c r="AO52" s="135"/>
      <c r="AP52" s="168"/>
      <c r="AQ52" s="168"/>
      <c r="AR52" s="186"/>
      <c r="AS52" s="186"/>
      <c r="AT52" s="168"/>
      <c r="AU52" s="133"/>
      <c r="AV52" s="168"/>
      <c r="AW52" s="133"/>
    </row>
    <row r="53" spans="1:49" ht="111.75" customHeight="1" x14ac:dyDescent="0.3">
      <c r="A53" s="450"/>
      <c r="B53" s="156" t="s">
        <v>529</v>
      </c>
      <c r="C53" s="37" t="s">
        <v>73</v>
      </c>
      <c r="D53" s="458"/>
      <c r="E53" s="44" t="s">
        <v>74</v>
      </c>
      <c r="F53" s="37" t="s">
        <v>75</v>
      </c>
      <c r="G53" s="37">
        <f t="shared" si="4"/>
        <v>1</v>
      </c>
      <c r="H53" s="37" t="s">
        <v>70</v>
      </c>
      <c r="I53" s="37" t="s">
        <v>283</v>
      </c>
      <c r="J53" s="37" t="s">
        <v>413</v>
      </c>
      <c r="K53" s="37" t="s">
        <v>155</v>
      </c>
      <c r="L53" s="37" t="s">
        <v>415</v>
      </c>
      <c r="M53" s="48" t="s">
        <v>443</v>
      </c>
      <c r="N53" s="101"/>
      <c r="O53" s="94"/>
      <c r="P53" s="94"/>
      <c r="Q53" s="101"/>
      <c r="R53" s="105">
        <v>1</v>
      </c>
      <c r="S53" s="101"/>
      <c r="T53" s="101"/>
      <c r="U53" s="101"/>
      <c r="V53" s="101"/>
      <c r="W53" s="101"/>
      <c r="X53" s="101"/>
      <c r="Y53" s="101"/>
      <c r="Z53" s="280">
        <v>1</v>
      </c>
      <c r="AA53" s="278" t="s">
        <v>513</v>
      </c>
      <c r="AB53" s="279" t="s">
        <v>504</v>
      </c>
      <c r="AC53" s="92"/>
      <c r="AD53" s="340" t="s">
        <v>513</v>
      </c>
      <c r="AE53" s="341">
        <v>1</v>
      </c>
      <c r="AF53" s="344"/>
      <c r="AG53" s="286"/>
      <c r="AH53" s="135"/>
      <c r="AI53" s="135"/>
      <c r="AJ53" s="137"/>
      <c r="AK53" s="137"/>
      <c r="AL53" s="132"/>
      <c r="AM53" s="133"/>
      <c r="AN53" s="132"/>
      <c r="AO53" s="135"/>
      <c r="AP53" s="168"/>
      <c r="AQ53" s="168"/>
      <c r="AR53" s="138"/>
      <c r="AS53" s="138"/>
      <c r="AT53" s="168"/>
      <c r="AU53" s="133"/>
      <c r="AV53" s="168"/>
      <c r="AW53" s="133"/>
    </row>
    <row r="54" spans="1:49" ht="152.25" customHeight="1" x14ac:dyDescent="0.3">
      <c r="A54" s="450"/>
      <c r="B54" s="156" t="s">
        <v>529</v>
      </c>
      <c r="C54" s="37" t="s">
        <v>76</v>
      </c>
      <c r="D54" s="459" t="s">
        <v>76</v>
      </c>
      <c r="E54" s="44" t="s">
        <v>418</v>
      </c>
      <c r="F54" s="37" t="s">
        <v>77</v>
      </c>
      <c r="G54" s="37">
        <f t="shared" si="4"/>
        <v>1</v>
      </c>
      <c r="H54" s="37" t="s">
        <v>70</v>
      </c>
      <c r="I54" s="37" t="s">
        <v>283</v>
      </c>
      <c r="J54" s="37" t="s">
        <v>413</v>
      </c>
      <c r="K54" s="37" t="s">
        <v>187</v>
      </c>
      <c r="L54" s="37" t="s">
        <v>416</v>
      </c>
      <c r="M54" s="48" t="s">
        <v>445</v>
      </c>
      <c r="N54" s="101"/>
      <c r="O54" s="101"/>
      <c r="P54" s="101"/>
      <c r="Q54" s="101"/>
      <c r="R54" s="101"/>
      <c r="S54" s="101"/>
      <c r="T54" s="94">
        <v>1</v>
      </c>
      <c r="U54" s="101"/>
      <c r="V54" s="101"/>
      <c r="W54" s="101"/>
      <c r="X54" s="101"/>
      <c r="Y54" s="101"/>
      <c r="Z54" s="282"/>
      <c r="AA54" s="273" t="s">
        <v>503</v>
      </c>
      <c r="AB54" s="273" t="s">
        <v>504</v>
      </c>
      <c r="AC54" s="92"/>
      <c r="AD54" s="343" t="s">
        <v>503</v>
      </c>
      <c r="AE54" s="341" t="s">
        <v>575</v>
      </c>
      <c r="AF54" s="344"/>
      <c r="AG54" s="286"/>
      <c r="AH54" s="135"/>
      <c r="AI54" s="135"/>
      <c r="AJ54" s="137"/>
      <c r="AK54" s="137"/>
      <c r="AL54" s="132"/>
      <c r="AM54" s="133"/>
      <c r="AN54" s="132"/>
      <c r="AO54" s="135"/>
      <c r="AP54" s="168"/>
      <c r="AQ54" s="168"/>
      <c r="AR54" s="152"/>
      <c r="AS54" s="168"/>
      <c r="AT54" s="168"/>
      <c r="AU54" s="133"/>
      <c r="AV54" s="168"/>
      <c r="AW54" s="133"/>
    </row>
    <row r="55" spans="1:49" ht="275.25" customHeight="1" thickBot="1" x14ac:dyDescent="0.35">
      <c r="A55" s="451"/>
      <c r="B55" s="263" t="s">
        <v>529</v>
      </c>
      <c r="C55" s="264" t="s">
        <v>76</v>
      </c>
      <c r="D55" s="461"/>
      <c r="E55" s="265" t="s">
        <v>460</v>
      </c>
      <c r="F55" s="264" t="s">
        <v>179</v>
      </c>
      <c r="G55" s="264">
        <f>+SUM(N55:Y55)</f>
        <v>2</v>
      </c>
      <c r="H55" s="264" t="s">
        <v>421</v>
      </c>
      <c r="I55" s="264" t="s">
        <v>283</v>
      </c>
      <c r="J55" s="264" t="s">
        <v>413</v>
      </c>
      <c r="K55" s="264" t="s">
        <v>155</v>
      </c>
      <c r="L55" s="264" t="s">
        <v>283</v>
      </c>
      <c r="M55" s="264" t="s">
        <v>443</v>
      </c>
      <c r="N55" s="266"/>
      <c r="O55" s="266"/>
      <c r="P55" s="266"/>
      <c r="Q55" s="266"/>
      <c r="R55" s="266"/>
      <c r="S55" s="266">
        <v>1</v>
      </c>
      <c r="T55" s="266"/>
      <c r="U55" s="266"/>
      <c r="V55" s="266"/>
      <c r="W55" s="266"/>
      <c r="X55" s="266"/>
      <c r="Y55" s="266">
        <v>1</v>
      </c>
      <c r="Z55" s="369"/>
      <c r="AA55" s="370" t="s">
        <v>541</v>
      </c>
      <c r="AB55" s="364" t="s">
        <v>504</v>
      </c>
      <c r="AC55" s="306"/>
      <c r="AD55" s="348" t="s">
        <v>541</v>
      </c>
      <c r="AE55" s="349" t="s">
        <v>575</v>
      </c>
      <c r="AF55" s="379"/>
      <c r="AG55" s="286"/>
      <c r="AH55" s="135"/>
      <c r="AI55" s="135"/>
      <c r="AJ55" s="137"/>
      <c r="AK55" s="137"/>
      <c r="AL55" s="132"/>
      <c r="AM55" s="133"/>
      <c r="AN55" s="132"/>
      <c r="AO55" s="135"/>
      <c r="AP55" s="168"/>
      <c r="AQ55" s="168"/>
      <c r="AR55" s="138"/>
      <c r="AS55" s="138"/>
      <c r="AT55" s="168"/>
      <c r="AU55" s="153"/>
      <c r="AV55" s="168"/>
      <c r="AW55" s="133"/>
    </row>
    <row r="56" spans="1:49" ht="409.6" customHeight="1" x14ac:dyDescent="0.3">
      <c r="A56" s="449" t="s">
        <v>268</v>
      </c>
      <c r="B56" s="319" t="s">
        <v>530</v>
      </c>
      <c r="C56" s="320" t="s">
        <v>285</v>
      </c>
      <c r="D56" s="326" t="s">
        <v>285</v>
      </c>
      <c r="E56" s="325" t="s">
        <v>320</v>
      </c>
      <c r="F56" s="320" t="s">
        <v>321</v>
      </c>
      <c r="G56" s="327">
        <f t="shared" ref="G56:G62" si="5">SUM(N56:Y56)</f>
        <v>1.00003</v>
      </c>
      <c r="H56" s="320" t="s">
        <v>319</v>
      </c>
      <c r="I56" s="320" t="s">
        <v>287</v>
      </c>
      <c r="J56" s="320" t="s">
        <v>413</v>
      </c>
      <c r="K56" s="320" t="s">
        <v>155</v>
      </c>
      <c r="L56" s="320" t="s">
        <v>283</v>
      </c>
      <c r="M56" s="328" t="s">
        <v>443</v>
      </c>
      <c r="N56" s="321">
        <v>8.3330000000000001E-2</v>
      </c>
      <c r="O56" s="321">
        <v>8.3299999999999999E-2</v>
      </c>
      <c r="P56" s="321">
        <v>8.3299999999999999E-2</v>
      </c>
      <c r="Q56" s="321">
        <v>8.3299999999999999E-2</v>
      </c>
      <c r="R56" s="321">
        <v>8.3299999999999999E-2</v>
      </c>
      <c r="S56" s="322">
        <v>8.3299999999999999E-2</v>
      </c>
      <c r="T56" s="322">
        <v>8.3299999999999999E-2</v>
      </c>
      <c r="U56" s="322">
        <v>8.3299999999999999E-2</v>
      </c>
      <c r="V56" s="322">
        <v>8.3400000000000002E-2</v>
      </c>
      <c r="W56" s="322">
        <v>8.3400000000000002E-2</v>
      </c>
      <c r="X56" s="322">
        <v>8.3400000000000002E-2</v>
      </c>
      <c r="Y56" s="322">
        <v>8.3400000000000002E-2</v>
      </c>
      <c r="Z56" s="371">
        <v>0.22389999999999999</v>
      </c>
      <c r="AA56" s="368" t="s">
        <v>514</v>
      </c>
      <c r="AB56" s="351" t="s">
        <v>515</v>
      </c>
      <c r="AC56" s="301"/>
      <c r="AD56" s="430" t="s">
        <v>514</v>
      </c>
      <c r="AE56" s="338">
        <v>0.89</v>
      </c>
      <c r="AF56" s="339" t="s">
        <v>515</v>
      </c>
      <c r="AG56" s="250"/>
      <c r="AH56" s="136"/>
      <c r="AI56" s="136"/>
      <c r="AJ56" s="137"/>
      <c r="AK56" s="137"/>
      <c r="AL56" s="188"/>
      <c r="AM56" s="133"/>
      <c r="AN56" s="132"/>
      <c r="AO56" s="144"/>
      <c r="AP56" s="445"/>
      <c r="AQ56" s="445"/>
      <c r="AR56" s="138"/>
      <c r="AS56" s="168"/>
      <c r="AT56" s="445"/>
      <c r="AU56" s="133"/>
      <c r="AV56" s="147"/>
      <c r="AW56" s="133"/>
    </row>
    <row r="57" spans="1:49" ht="211.5" customHeight="1" x14ac:dyDescent="0.3">
      <c r="A57" s="450"/>
      <c r="B57" s="130" t="s">
        <v>530</v>
      </c>
      <c r="C57" s="38" t="s">
        <v>78</v>
      </c>
      <c r="D57" s="452" t="s">
        <v>78</v>
      </c>
      <c r="E57" s="42" t="s">
        <v>316</v>
      </c>
      <c r="F57" s="38" t="s">
        <v>79</v>
      </c>
      <c r="G57" s="43">
        <f t="shared" si="5"/>
        <v>1</v>
      </c>
      <c r="H57" s="38" t="s">
        <v>176</v>
      </c>
      <c r="I57" s="38" t="s">
        <v>287</v>
      </c>
      <c r="J57" s="38" t="s">
        <v>80</v>
      </c>
      <c r="K57" s="38" t="s">
        <v>160</v>
      </c>
      <c r="L57" s="38" t="s">
        <v>65</v>
      </c>
      <c r="M57" s="51" t="s">
        <v>443</v>
      </c>
      <c r="N57" s="131"/>
      <c r="O57" s="131"/>
      <c r="P57" s="131"/>
      <c r="Q57" s="189">
        <v>1</v>
      </c>
      <c r="R57" s="131"/>
      <c r="S57" s="131"/>
      <c r="T57" s="131"/>
      <c r="U57" s="131"/>
      <c r="V57" s="131"/>
      <c r="W57" s="131"/>
      <c r="X57" s="131"/>
      <c r="Y57" s="131"/>
      <c r="Z57" s="372">
        <v>0.84</v>
      </c>
      <c r="AA57" s="279" t="s">
        <v>543</v>
      </c>
      <c r="AB57" s="279" t="s">
        <v>562</v>
      </c>
      <c r="AC57" s="92"/>
      <c r="AD57" s="340" t="s">
        <v>614</v>
      </c>
      <c r="AE57" s="341">
        <v>0.84</v>
      </c>
      <c r="AF57" s="342" t="s">
        <v>615</v>
      </c>
      <c r="AG57" s="250"/>
      <c r="AH57" s="136"/>
      <c r="AI57" s="136"/>
      <c r="AJ57" s="137"/>
      <c r="AK57" s="137"/>
      <c r="AL57" s="188"/>
      <c r="AM57" s="133"/>
      <c r="AN57" s="132"/>
      <c r="AO57" s="144"/>
      <c r="AP57" s="445"/>
      <c r="AQ57" s="445"/>
      <c r="AR57" s="138"/>
      <c r="AS57" s="168"/>
      <c r="AT57" s="445"/>
      <c r="AU57" s="133"/>
      <c r="AV57" s="147"/>
      <c r="AW57" s="133"/>
    </row>
    <row r="58" spans="1:49" ht="140.25" customHeight="1" x14ac:dyDescent="0.3">
      <c r="A58" s="450"/>
      <c r="B58" s="130" t="s">
        <v>530</v>
      </c>
      <c r="C58" s="38" t="s">
        <v>78</v>
      </c>
      <c r="D58" s="453"/>
      <c r="E58" s="42" t="s">
        <v>315</v>
      </c>
      <c r="F58" s="38" t="s">
        <v>377</v>
      </c>
      <c r="G58" s="52">
        <f t="shared" si="5"/>
        <v>2</v>
      </c>
      <c r="H58" s="38" t="s">
        <v>124</v>
      </c>
      <c r="I58" s="38" t="s">
        <v>287</v>
      </c>
      <c r="J58" s="38" t="s">
        <v>80</v>
      </c>
      <c r="K58" s="38" t="s">
        <v>155</v>
      </c>
      <c r="L58" s="38" t="s">
        <v>415</v>
      </c>
      <c r="M58" s="51" t="s">
        <v>444</v>
      </c>
      <c r="N58" s="87"/>
      <c r="O58" s="87"/>
      <c r="P58" s="87"/>
      <c r="Q58" s="89"/>
      <c r="R58" s="87"/>
      <c r="S58" s="106">
        <v>1</v>
      </c>
      <c r="T58" s="106"/>
      <c r="U58" s="106"/>
      <c r="V58" s="106">
        <v>1</v>
      </c>
      <c r="W58" s="106"/>
      <c r="X58" s="106"/>
      <c r="Y58" s="106"/>
      <c r="Z58" s="274"/>
      <c r="AA58" s="273" t="s">
        <v>503</v>
      </c>
      <c r="AB58" s="273" t="s">
        <v>504</v>
      </c>
      <c r="AC58" s="92"/>
      <c r="AD58" s="343" t="s">
        <v>503</v>
      </c>
      <c r="AE58" s="341" t="s">
        <v>575</v>
      </c>
      <c r="AF58" s="344" t="s">
        <v>616</v>
      </c>
      <c r="AG58" s="250"/>
      <c r="AH58" s="136"/>
      <c r="AI58" s="136"/>
      <c r="AJ58" s="137"/>
      <c r="AK58" s="137"/>
      <c r="AL58" s="188"/>
      <c r="AM58" s="133"/>
      <c r="AN58" s="132"/>
      <c r="AO58" s="144"/>
      <c r="AP58" s="445"/>
      <c r="AQ58" s="445"/>
      <c r="AR58" s="138"/>
      <c r="AS58" s="168"/>
      <c r="AT58" s="445"/>
      <c r="AU58" s="133"/>
      <c r="AV58" s="147"/>
      <c r="AW58" s="133"/>
    </row>
    <row r="59" spans="1:49" ht="166.5" customHeight="1" x14ac:dyDescent="0.3">
      <c r="A59" s="450"/>
      <c r="B59" s="130" t="s">
        <v>530</v>
      </c>
      <c r="C59" s="38" t="s">
        <v>78</v>
      </c>
      <c r="D59" s="453"/>
      <c r="E59" s="42" t="s">
        <v>485</v>
      </c>
      <c r="F59" s="38" t="s">
        <v>392</v>
      </c>
      <c r="G59" s="52">
        <f t="shared" si="5"/>
        <v>1</v>
      </c>
      <c r="H59" s="38" t="s">
        <v>124</v>
      </c>
      <c r="I59" s="38" t="s">
        <v>287</v>
      </c>
      <c r="J59" s="38" t="s">
        <v>80</v>
      </c>
      <c r="K59" s="38" t="s">
        <v>185</v>
      </c>
      <c r="L59" s="38" t="s">
        <v>393</v>
      </c>
      <c r="M59" s="51" t="s">
        <v>444</v>
      </c>
      <c r="N59" s="107"/>
      <c r="O59" s="107"/>
      <c r="P59" s="107"/>
      <c r="Q59" s="107">
        <v>1</v>
      </c>
      <c r="R59" s="107"/>
      <c r="S59" s="108"/>
      <c r="T59" s="108"/>
      <c r="U59" s="108"/>
      <c r="V59" s="108"/>
      <c r="W59" s="108"/>
      <c r="X59" s="108"/>
      <c r="Y59" s="108"/>
      <c r="Z59" s="283">
        <v>1</v>
      </c>
      <c r="AA59" s="281" t="s">
        <v>559</v>
      </c>
      <c r="AB59" s="273" t="s">
        <v>501</v>
      </c>
      <c r="AC59" s="92"/>
      <c r="AD59" s="345" t="s">
        <v>559</v>
      </c>
      <c r="AE59" s="341">
        <v>1</v>
      </c>
      <c r="AF59" s="344"/>
      <c r="AG59" s="250"/>
      <c r="AH59" s="136"/>
      <c r="AI59" s="136"/>
      <c r="AJ59" s="137"/>
      <c r="AK59" s="137"/>
      <c r="AL59" s="188"/>
      <c r="AM59" s="133"/>
      <c r="AN59" s="132"/>
      <c r="AO59" s="144"/>
      <c r="AP59" s="445"/>
      <c r="AQ59" s="445"/>
      <c r="AR59" s="138"/>
      <c r="AS59" s="168"/>
      <c r="AT59" s="445"/>
      <c r="AU59" s="133"/>
      <c r="AV59" s="147"/>
      <c r="AW59" s="133"/>
    </row>
    <row r="60" spans="1:49" ht="140.25" customHeight="1" x14ac:dyDescent="0.3">
      <c r="A60" s="450"/>
      <c r="B60" s="130" t="s">
        <v>530</v>
      </c>
      <c r="C60" s="38" t="s">
        <v>78</v>
      </c>
      <c r="D60" s="453"/>
      <c r="E60" s="42" t="s">
        <v>394</v>
      </c>
      <c r="F60" s="38" t="s">
        <v>395</v>
      </c>
      <c r="G60" s="52">
        <f t="shared" si="5"/>
        <v>1</v>
      </c>
      <c r="H60" s="38" t="s">
        <v>124</v>
      </c>
      <c r="I60" s="38" t="s">
        <v>287</v>
      </c>
      <c r="J60" s="38" t="s">
        <v>80</v>
      </c>
      <c r="K60" s="38" t="s">
        <v>185</v>
      </c>
      <c r="L60" s="38" t="s">
        <v>393</v>
      </c>
      <c r="M60" s="51" t="s">
        <v>443</v>
      </c>
      <c r="N60" s="107"/>
      <c r="O60" s="107"/>
      <c r="P60" s="107"/>
      <c r="Q60" s="107"/>
      <c r="R60" s="107">
        <v>1</v>
      </c>
      <c r="S60" s="108"/>
      <c r="T60" s="108"/>
      <c r="U60" s="108"/>
      <c r="V60" s="108"/>
      <c r="W60" s="108"/>
      <c r="X60" s="108"/>
      <c r="Y60" s="108"/>
      <c r="Z60" s="274"/>
      <c r="AA60" s="273" t="s">
        <v>503</v>
      </c>
      <c r="AB60" s="273" t="s">
        <v>504</v>
      </c>
      <c r="AC60" s="92"/>
      <c r="AD60" s="343" t="s">
        <v>503</v>
      </c>
      <c r="AE60" s="341" t="s">
        <v>575</v>
      </c>
      <c r="AF60" s="344"/>
      <c r="AG60" s="250"/>
      <c r="AH60" s="136"/>
      <c r="AI60" s="136"/>
      <c r="AJ60" s="137"/>
      <c r="AK60" s="137"/>
      <c r="AL60" s="188"/>
      <c r="AM60" s="133"/>
      <c r="AN60" s="132"/>
      <c r="AO60" s="144"/>
      <c r="AP60" s="445"/>
      <c r="AQ60" s="445"/>
      <c r="AR60" s="138"/>
      <c r="AS60" s="168"/>
      <c r="AT60" s="445"/>
      <c r="AU60" s="133"/>
      <c r="AV60" s="147"/>
      <c r="AW60" s="133"/>
    </row>
    <row r="61" spans="1:49" ht="143.25" customHeight="1" x14ac:dyDescent="0.3">
      <c r="A61" s="450"/>
      <c r="B61" s="130" t="s">
        <v>530</v>
      </c>
      <c r="C61" s="38" t="s">
        <v>78</v>
      </c>
      <c r="D61" s="453"/>
      <c r="E61" s="42" t="s">
        <v>516</v>
      </c>
      <c r="F61" s="38" t="s">
        <v>322</v>
      </c>
      <c r="G61" s="52">
        <f t="shared" si="5"/>
        <v>2</v>
      </c>
      <c r="H61" s="38" t="s">
        <v>385</v>
      </c>
      <c r="I61" s="38" t="s">
        <v>287</v>
      </c>
      <c r="J61" s="38" t="s">
        <v>80</v>
      </c>
      <c r="K61" s="38" t="s">
        <v>160</v>
      </c>
      <c r="L61" s="38" t="s">
        <v>65</v>
      </c>
      <c r="M61" s="51" t="s">
        <v>443</v>
      </c>
      <c r="N61" s="131"/>
      <c r="O61" s="131"/>
      <c r="P61" s="131"/>
      <c r="Q61" s="131">
        <v>1</v>
      </c>
      <c r="R61" s="131"/>
      <c r="S61" s="131"/>
      <c r="T61" s="131"/>
      <c r="U61" s="131"/>
      <c r="V61" s="131"/>
      <c r="W61" s="131">
        <v>1</v>
      </c>
      <c r="X61" s="131"/>
      <c r="Y61" s="131"/>
      <c r="Z61" s="276">
        <v>0</v>
      </c>
      <c r="AA61" s="275" t="s">
        <v>519</v>
      </c>
      <c r="AB61" s="273" t="s">
        <v>538</v>
      </c>
      <c r="AC61" s="92"/>
      <c r="AD61" s="331" t="s">
        <v>519</v>
      </c>
      <c r="AE61" s="341">
        <v>0</v>
      </c>
      <c r="AF61" s="344"/>
      <c r="AG61" s="250"/>
      <c r="AH61" s="136"/>
      <c r="AI61" s="136"/>
      <c r="AJ61" s="137"/>
      <c r="AK61" s="137"/>
      <c r="AL61" s="188"/>
      <c r="AM61" s="133"/>
      <c r="AN61" s="132"/>
      <c r="AO61" s="144"/>
      <c r="AP61" s="445"/>
      <c r="AQ61" s="445"/>
      <c r="AR61" s="138"/>
      <c r="AS61" s="168"/>
      <c r="AT61" s="445"/>
      <c r="AU61" s="133"/>
      <c r="AV61" s="147"/>
      <c r="AW61" s="133"/>
    </row>
    <row r="62" spans="1:49" s="155" customFormat="1" ht="138" customHeight="1" x14ac:dyDescent="0.3">
      <c r="A62" s="450"/>
      <c r="B62" s="130" t="s">
        <v>530</v>
      </c>
      <c r="C62" s="38" t="s">
        <v>78</v>
      </c>
      <c r="D62" s="454"/>
      <c r="E62" s="42" t="s">
        <v>577</v>
      </c>
      <c r="F62" s="38" t="s">
        <v>181</v>
      </c>
      <c r="G62" s="43">
        <f t="shared" si="5"/>
        <v>1</v>
      </c>
      <c r="H62" s="38" t="s">
        <v>323</v>
      </c>
      <c r="I62" s="38" t="s">
        <v>254</v>
      </c>
      <c r="J62" s="38" t="s">
        <v>80</v>
      </c>
      <c r="K62" s="38" t="s">
        <v>160</v>
      </c>
      <c r="L62" s="38" t="s">
        <v>65</v>
      </c>
      <c r="M62" s="51" t="s">
        <v>443</v>
      </c>
      <c r="N62" s="96"/>
      <c r="O62" s="96"/>
      <c r="P62" s="96"/>
      <c r="Q62" s="95"/>
      <c r="R62" s="96"/>
      <c r="S62" s="96"/>
      <c r="T62" s="96"/>
      <c r="U62" s="96"/>
      <c r="V62" s="95"/>
      <c r="W62" s="96"/>
      <c r="X62" s="96"/>
      <c r="Y62" s="95">
        <v>1</v>
      </c>
      <c r="Z62" s="282"/>
      <c r="AA62" s="273" t="s">
        <v>503</v>
      </c>
      <c r="AB62" s="273" t="s">
        <v>504</v>
      </c>
      <c r="AC62" s="92"/>
      <c r="AD62" s="346" t="s">
        <v>617</v>
      </c>
      <c r="AE62" s="341" t="s">
        <v>575</v>
      </c>
      <c r="AF62" s="334" t="s">
        <v>618</v>
      </c>
      <c r="AG62" s="286"/>
      <c r="AH62" s="135"/>
      <c r="AI62" s="191"/>
      <c r="AJ62" s="151"/>
      <c r="AK62" s="151"/>
      <c r="AL62" s="134"/>
      <c r="AM62" s="133"/>
      <c r="AN62" s="190"/>
      <c r="AO62" s="135"/>
      <c r="AP62" s="168"/>
      <c r="AQ62" s="192"/>
      <c r="AR62" s="152"/>
      <c r="AS62" s="168"/>
      <c r="AT62" s="168"/>
      <c r="AU62" s="133"/>
      <c r="AV62" s="192"/>
      <c r="AW62" s="133"/>
    </row>
    <row r="63" spans="1:49" ht="112.5" customHeight="1" x14ac:dyDescent="0.3">
      <c r="A63" s="450"/>
      <c r="B63" s="130" t="s">
        <v>530</v>
      </c>
      <c r="C63" s="38" t="s">
        <v>82</v>
      </c>
      <c r="D63" s="452" t="s">
        <v>82</v>
      </c>
      <c r="E63" s="42" t="s">
        <v>276</v>
      </c>
      <c r="F63" s="38" t="s">
        <v>461</v>
      </c>
      <c r="G63" s="38">
        <f t="shared" ref="G63:G69" si="6">+SUM(N63:Y63)</f>
        <v>1</v>
      </c>
      <c r="H63" s="38" t="s">
        <v>462</v>
      </c>
      <c r="I63" s="38" t="s">
        <v>254</v>
      </c>
      <c r="J63" s="38" t="s">
        <v>80</v>
      </c>
      <c r="K63" s="38" t="s">
        <v>182</v>
      </c>
      <c r="L63" s="38" t="s">
        <v>83</v>
      </c>
      <c r="M63" s="38" t="s">
        <v>443</v>
      </c>
      <c r="N63" s="131"/>
      <c r="O63" s="131"/>
      <c r="P63" s="131"/>
      <c r="Q63" s="131"/>
      <c r="R63" s="131"/>
      <c r="S63" s="131"/>
      <c r="T63" s="131">
        <v>1</v>
      </c>
      <c r="U63" s="131"/>
      <c r="V63" s="131"/>
      <c r="W63" s="95"/>
      <c r="X63" s="131"/>
      <c r="Y63" s="131"/>
      <c r="Z63" s="282"/>
      <c r="AA63" s="273" t="s">
        <v>517</v>
      </c>
      <c r="AB63" s="273" t="s">
        <v>504</v>
      </c>
      <c r="AC63" s="92"/>
      <c r="AD63" s="343" t="s">
        <v>503</v>
      </c>
      <c r="AE63" s="341" t="s">
        <v>575</v>
      </c>
      <c r="AF63" s="347" t="s">
        <v>517</v>
      </c>
      <c r="AG63" s="317"/>
      <c r="AH63" s="194"/>
      <c r="AI63" s="136"/>
      <c r="AJ63" s="137"/>
      <c r="AK63" s="137"/>
      <c r="AL63" s="193"/>
      <c r="AM63" s="133"/>
      <c r="AN63" s="132"/>
      <c r="AO63" s="194"/>
      <c r="AP63" s="194"/>
      <c r="AQ63" s="194"/>
      <c r="AR63" s="138"/>
      <c r="AS63" s="138"/>
      <c r="AT63" s="147"/>
      <c r="AU63" s="133"/>
      <c r="AV63" s="148"/>
      <c r="AW63" s="133"/>
    </row>
    <row r="64" spans="1:49" ht="152.25" customHeight="1" x14ac:dyDescent="0.3">
      <c r="A64" s="450"/>
      <c r="B64" s="130" t="s">
        <v>530</v>
      </c>
      <c r="C64" s="38" t="s">
        <v>82</v>
      </c>
      <c r="D64" s="453"/>
      <c r="E64" s="42" t="s">
        <v>486</v>
      </c>
      <c r="F64" s="38" t="s">
        <v>378</v>
      </c>
      <c r="G64" s="38">
        <f>SUM(N64:Y64)</f>
        <v>1</v>
      </c>
      <c r="H64" s="38" t="s">
        <v>324</v>
      </c>
      <c r="I64" s="38" t="s">
        <v>254</v>
      </c>
      <c r="J64" s="38" t="s">
        <v>413</v>
      </c>
      <c r="K64" s="38" t="s">
        <v>185</v>
      </c>
      <c r="L64" s="38" t="s">
        <v>143</v>
      </c>
      <c r="M64" s="38" t="s">
        <v>443</v>
      </c>
      <c r="N64" s="87"/>
      <c r="O64" s="87"/>
      <c r="P64" s="87">
        <v>1</v>
      </c>
      <c r="Q64" s="89"/>
      <c r="R64" s="87"/>
      <c r="S64" s="106"/>
      <c r="T64" s="109"/>
      <c r="U64" s="106"/>
      <c r="V64" s="106"/>
      <c r="W64" s="106"/>
      <c r="X64" s="106"/>
      <c r="Y64" s="106"/>
      <c r="Z64" s="276">
        <v>1</v>
      </c>
      <c r="AA64" s="273" t="s">
        <v>518</v>
      </c>
      <c r="AB64" s="273" t="s">
        <v>501</v>
      </c>
      <c r="AC64" s="92"/>
      <c r="AD64" s="343" t="s">
        <v>619</v>
      </c>
      <c r="AE64" s="341">
        <v>1</v>
      </c>
      <c r="AF64" s="347"/>
      <c r="AG64" s="307"/>
      <c r="AH64" s="176"/>
      <c r="AI64" s="176"/>
      <c r="AJ64" s="137"/>
      <c r="AK64" s="137"/>
      <c r="AL64" s="134"/>
      <c r="AM64" s="133"/>
      <c r="AN64" s="141"/>
      <c r="AO64" s="136"/>
      <c r="AP64" s="445"/>
      <c r="AQ64" s="136"/>
      <c r="AR64" s="138"/>
      <c r="AS64" s="445"/>
      <c r="AT64" s="445"/>
      <c r="AU64" s="133"/>
      <c r="AV64" s="136"/>
      <c r="AW64" s="133"/>
    </row>
    <row r="65" spans="1:49" s="196" customFormat="1" ht="157.5" customHeight="1" x14ac:dyDescent="0.35">
      <c r="A65" s="450"/>
      <c r="B65" s="130" t="s">
        <v>530</v>
      </c>
      <c r="C65" s="38" t="s">
        <v>82</v>
      </c>
      <c r="D65" s="453"/>
      <c r="E65" s="42" t="s">
        <v>487</v>
      </c>
      <c r="F65" s="38" t="s">
        <v>84</v>
      </c>
      <c r="G65" s="43">
        <f>SUM(N65:Y65)</f>
        <v>1</v>
      </c>
      <c r="H65" s="38" t="s">
        <v>463</v>
      </c>
      <c r="I65" s="38" t="s">
        <v>254</v>
      </c>
      <c r="J65" s="38" t="s">
        <v>413</v>
      </c>
      <c r="K65" s="38" t="s">
        <v>185</v>
      </c>
      <c r="L65" s="38" t="s">
        <v>143</v>
      </c>
      <c r="M65" s="38" t="s">
        <v>443</v>
      </c>
      <c r="N65" s="94"/>
      <c r="O65" s="94"/>
      <c r="P65" s="94"/>
      <c r="Q65" s="110">
        <v>0.5</v>
      </c>
      <c r="R65" s="94"/>
      <c r="S65" s="94"/>
      <c r="T65" s="110">
        <v>0.5</v>
      </c>
      <c r="U65" s="111"/>
      <c r="V65" s="94"/>
      <c r="W65" s="94"/>
      <c r="X65" s="94"/>
      <c r="Y65" s="94"/>
      <c r="Z65" s="388">
        <v>0</v>
      </c>
      <c r="AA65" s="275" t="s">
        <v>519</v>
      </c>
      <c r="AB65" s="273" t="s">
        <v>563</v>
      </c>
      <c r="AC65" s="92"/>
      <c r="AD65" s="331" t="s">
        <v>519</v>
      </c>
      <c r="AE65" s="341">
        <v>0</v>
      </c>
      <c r="AF65" s="347" t="s">
        <v>620</v>
      </c>
      <c r="AG65" s="318"/>
      <c r="AH65" s="140"/>
      <c r="AI65" s="135"/>
      <c r="AJ65" s="135"/>
      <c r="AK65" s="195"/>
      <c r="AL65" s="134"/>
      <c r="AM65" s="133"/>
      <c r="AN65" s="134"/>
      <c r="AO65" s="191"/>
      <c r="AP65" s="177"/>
      <c r="AQ65" s="168"/>
      <c r="AR65" s="168"/>
      <c r="AS65" s="152"/>
      <c r="AT65" s="177"/>
      <c r="AU65" s="133"/>
      <c r="AV65" s="168"/>
      <c r="AW65" s="133"/>
    </row>
    <row r="66" spans="1:49" s="196" customFormat="1" ht="176.25" customHeight="1" x14ac:dyDescent="0.35">
      <c r="A66" s="450"/>
      <c r="B66" s="130" t="s">
        <v>530</v>
      </c>
      <c r="C66" s="38" t="s">
        <v>82</v>
      </c>
      <c r="D66" s="453"/>
      <c r="E66" s="42" t="s">
        <v>387</v>
      </c>
      <c r="F66" s="38" t="s">
        <v>388</v>
      </c>
      <c r="G66" s="53">
        <f>SUM(N66:Y66)</f>
        <v>5</v>
      </c>
      <c r="H66" s="38" t="s">
        <v>389</v>
      </c>
      <c r="I66" s="38" t="s">
        <v>254</v>
      </c>
      <c r="J66" s="38" t="s">
        <v>413</v>
      </c>
      <c r="K66" s="38" t="s">
        <v>185</v>
      </c>
      <c r="L66" s="38" t="s">
        <v>143</v>
      </c>
      <c r="M66" s="51" t="s">
        <v>443</v>
      </c>
      <c r="N66" s="107"/>
      <c r="O66" s="107"/>
      <c r="P66" s="107">
        <v>1</v>
      </c>
      <c r="Q66" s="107"/>
      <c r="R66" s="107">
        <v>1</v>
      </c>
      <c r="S66" s="108"/>
      <c r="T66" s="108">
        <v>1</v>
      </c>
      <c r="U66" s="108"/>
      <c r="V66" s="108">
        <v>1</v>
      </c>
      <c r="W66" s="108"/>
      <c r="X66" s="108"/>
      <c r="Y66" s="108">
        <v>1</v>
      </c>
      <c r="Z66" s="373">
        <v>1</v>
      </c>
      <c r="AA66" s="275" t="s">
        <v>520</v>
      </c>
      <c r="AB66" s="273" t="s">
        <v>501</v>
      </c>
      <c r="AC66" s="92"/>
      <c r="AD66" s="331" t="s">
        <v>520</v>
      </c>
      <c r="AE66" s="341">
        <v>1</v>
      </c>
      <c r="AF66" s="334"/>
      <c r="AG66" s="318"/>
      <c r="AH66" s="140"/>
      <c r="AI66" s="135"/>
      <c r="AJ66" s="135"/>
      <c r="AK66" s="195"/>
      <c r="AL66" s="134"/>
      <c r="AM66" s="133"/>
      <c r="AN66" s="134"/>
      <c r="AO66" s="191"/>
      <c r="AP66" s="177"/>
      <c r="AQ66" s="168"/>
      <c r="AR66" s="168"/>
      <c r="AS66" s="152"/>
      <c r="AT66" s="177"/>
      <c r="AU66" s="133"/>
      <c r="AV66" s="168"/>
      <c r="AW66" s="133"/>
    </row>
    <row r="67" spans="1:49" s="196" customFormat="1" ht="141.75" customHeight="1" x14ac:dyDescent="0.35">
      <c r="A67" s="450"/>
      <c r="B67" s="130" t="s">
        <v>530</v>
      </c>
      <c r="C67" s="38" t="s">
        <v>82</v>
      </c>
      <c r="D67" s="453"/>
      <c r="E67" s="42" t="s">
        <v>318</v>
      </c>
      <c r="F67" s="38" t="s">
        <v>379</v>
      </c>
      <c r="G67" s="38">
        <f>SUM(N67:Y67)</f>
        <v>1</v>
      </c>
      <c r="H67" s="38" t="s">
        <v>324</v>
      </c>
      <c r="I67" s="38" t="s">
        <v>254</v>
      </c>
      <c r="J67" s="38" t="s">
        <v>413</v>
      </c>
      <c r="K67" s="38" t="s">
        <v>256</v>
      </c>
      <c r="L67" s="38" t="s">
        <v>280</v>
      </c>
      <c r="M67" s="38" t="s">
        <v>443</v>
      </c>
      <c r="N67" s="96"/>
      <c r="O67" s="96"/>
      <c r="P67" s="197">
        <v>1</v>
      </c>
      <c r="Q67" s="96"/>
      <c r="R67" s="96"/>
      <c r="S67" s="95"/>
      <c r="T67" s="95"/>
      <c r="U67" s="96"/>
      <c r="V67" s="96"/>
      <c r="W67" s="96"/>
      <c r="X67" s="96"/>
      <c r="Y67" s="96"/>
      <c r="Z67" s="374">
        <v>1</v>
      </c>
      <c r="AA67" s="278" t="s">
        <v>522</v>
      </c>
      <c r="AB67" s="273" t="s">
        <v>501</v>
      </c>
      <c r="AC67" s="92"/>
      <c r="AD67" s="340" t="s">
        <v>621</v>
      </c>
      <c r="AE67" s="341">
        <v>1</v>
      </c>
      <c r="AF67" s="334"/>
      <c r="AG67" s="318"/>
      <c r="AH67" s="140"/>
      <c r="AI67" s="135"/>
      <c r="AJ67" s="135"/>
      <c r="AK67" s="195"/>
      <c r="AL67" s="134"/>
      <c r="AM67" s="133"/>
      <c r="AN67" s="134"/>
      <c r="AO67" s="191"/>
      <c r="AP67" s="177"/>
      <c r="AQ67" s="168"/>
      <c r="AR67" s="168"/>
      <c r="AS67" s="152"/>
      <c r="AT67" s="177"/>
      <c r="AU67" s="133"/>
      <c r="AV67" s="168"/>
      <c r="AW67" s="133"/>
    </row>
    <row r="68" spans="1:49" s="155" customFormat="1" ht="137.25" customHeight="1" thickBot="1" x14ac:dyDescent="0.35">
      <c r="A68" s="451"/>
      <c r="B68" s="263" t="s">
        <v>530</v>
      </c>
      <c r="C68" s="264" t="s">
        <v>82</v>
      </c>
      <c r="D68" s="455"/>
      <c r="E68" s="312" t="s">
        <v>277</v>
      </c>
      <c r="F68" s="310" t="s">
        <v>84</v>
      </c>
      <c r="G68" s="310">
        <f t="shared" si="6"/>
        <v>1</v>
      </c>
      <c r="H68" s="310" t="s">
        <v>464</v>
      </c>
      <c r="I68" s="310" t="s">
        <v>254</v>
      </c>
      <c r="J68" s="310" t="s">
        <v>413</v>
      </c>
      <c r="K68" s="310" t="s">
        <v>256</v>
      </c>
      <c r="L68" s="310" t="s">
        <v>280</v>
      </c>
      <c r="M68" s="329" t="s">
        <v>443</v>
      </c>
      <c r="N68" s="323"/>
      <c r="O68" s="323"/>
      <c r="P68" s="323"/>
      <c r="Q68" s="324">
        <v>1</v>
      </c>
      <c r="R68" s="323"/>
      <c r="S68" s="323"/>
      <c r="T68" s="323"/>
      <c r="U68" s="323"/>
      <c r="V68" s="323"/>
      <c r="W68" s="323"/>
      <c r="X68" s="323"/>
      <c r="Y68" s="323"/>
      <c r="Z68" s="375">
        <v>0</v>
      </c>
      <c r="AA68" s="370" t="s">
        <v>523</v>
      </c>
      <c r="AB68" s="370" t="s">
        <v>521</v>
      </c>
      <c r="AC68" s="267"/>
      <c r="AD68" s="348" t="s">
        <v>583</v>
      </c>
      <c r="AE68" s="349">
        <v>0.5</v>
      </c>
      <c r="AF68" s="350" t="s">
        <v>622</v>
      </c>
      <c r="AG68" s="287"/>
      <c r="AH68" s="169"/>
      <c r="AI68" s="169"/>
      <c r="AJ68" s="151"/>
      <c r="AK68" s="151"/>
      <c r="AL68" s="44"/>
      <c r="AM68" s="178"/>
      <c r="AN68" s="270"/>
      <c r="AO68" s="135"/>
      <c r="AP68" s="168"/>
      <c r="AQ68" s="135"/>
      <c r="AR68" s="152"/>
      <c r="AS68" s="168"/>
      <c r="AT68" s="168"/>
      <c r="AU68" s="178"/>
      <c r="AV68" s="135"/>
      <c r="AW68" s="178"/>
    </row>
    <row r="69" spans="1:49" ht="112.5" customHeight="1" thickBot="1" x14ac:dyDescent="0.35">
      <c r="A69" s="431" t="s">
        <v>286</v>
      </c>
      <c r="B69" s="432" t="s">
        <v>286</v>
      </c>
      <c r="C69" s="433" t="s">
        <v>85</v>
      </c>
      <c r="D69" s="434" t="s">
        <v>85</v>
      </c>
      <c r="E69" s="435" t="s">
        <v>468</v>
      </c>
      <c r="F69" s="433" t="s">
        <v>255</v>
      </c>
      <c r="G69" s="433">
        <f t="shared" si="6"/>
        <v>1</v>
      </c>
      <c r="H69" s="433" t="s">
        <v>178</v>
      </c>
      <c r="I69" s="433" t="s">
        <v>254</v>
      </c>
      <c r="J69" s="433" t="s">
        <v>413</v>
      </c>
      <c r="K69" s="433" t="s">
        <v>175</v>
      </c>
      <c r="L69" s="433" t="s">
        <v>86</v>
      </c>
      <c r="M69" s="433" t="s">
        <v>443</v>
      </c>
      <c r="N69" s="436"/>
      <c r="O69" s="436"/>
      <c r="P69" s="437"/>
      <c r="Q69" s="436"/>
      <c r="R69" s="437"/>
      <c r="S69" s="438">
        <v>1</v>
      </c>
      <c r="T69" s="439"/>
      <c r="U69" s="439"/>
      <c r="V69" s="439"/>
      <c r="W69" s="439"/>
      <c r="X69" s="439"/>
      <c r="Y69" s="439"/>
      <c r="Z69" s="440"/>
      <c r="AA69" s="441" t="s">
        <v>503</v>
      </c>
      <c r="AB69" s="441" t="s">
        <v>504</v>
      </c>
      <c r="AC69" s="442"/>
      <c r="AD69" s="441" t="s">
        <v>503</v>
      </c>
      <c r="AE69" s="443" t="s">
        <v>575</v>
      </c>
      <c r="AF69" s="444"/>
      <c r="AG69" s="250"/>
      <c r="AH69" s="136"/>
      <c r="AI69" s="136"/>
      <c r="AJ69" s="137"/>
      <c r="AK69" s="137"/>
      <c r="AL69" s="132"/>
      <c r="AM69" s="133"/>
      <c r="AN69" s="141"/>
      <c r="AO69" s="136"/>
      <c r="AP69" s="136"/>
      <c r="AQ69" s="136"/>
      <c r="AR69" s="136"/>
      <c r="AS69" s="138"/>
      <c r="AT69" s="145"/>
      <c r="AU69" s="133"/>
      <c r="AV69" s="148"/>
      <c r="AW69" s="133"/>
    </row>
    <row r="71" spans="1:49" ht="34.5" customHeight="1" x14ac:dyDescent="0.3">
      <c r="AF71" s="447"/>
      <c r="AG71" s="425"/>
      <c r="AH71" s="425"/>
      <c r="AI71" s="425"/>
      <c r="AJ71" s="425"/>
      <c r="AK71" s="425"/>
      <c r="AL71" s="426"/>
      <c r="AM71" s="427"/>
      <c r="AN71" s="426"/>
      <c r="AO71" s="426"/>
      <c r="AP71" s="426"/>
      <c r="AQ71" s="426"/>
      <c r="AR71" s="426"/>
      <c r="AS71" s="426"/>
      <c r="AT71" s="426"/>
      <c r="AU71" s="426"/>
      <c r="AV71" s="426"/>
      <c r="AW71" s="426"/>
    </row>
    <row r="72" spans="1:49" ht="24" customHeight="1" x14ac:dyDescent="0.3">
      <c r="AF72" s="447"/>
      <c r="AG72" s="425"/>
      <c r="AH72" s="425"/>
      <c r="AI72" s="425"/>
      <c r="AJ72" s="425"/>
      <c r="AK72" s="425"/>
      <c r="AL72" s="426"/>
      <c r="AM72" s="427"/>
      <c r="AN72" s="426"/>
      <c r="AO72" s="426"/>
      <c r="AP72" s="426"/>
      <c r="AQ72" s="426"/>
      <c r="AR72" s="426"/>
      <c r="AS72" s="426"/>
      <c r="AT72" s="426"/>
      <c r="AU72" s="426"/>
      <c r="AV72" s="426"/>
      <c r="AW72" s="426"/>
    </row>
    <row r="73" spans="1:49" ht="32.25" customHeight="1" x14ac:dyDescent="0.3">
      <c r="AF73" s="448"/>
      <c r="AG73" s="425"/>
      <c r="AH73" s="425"/>
      <c r="AI73" s="425"/>
      <c r="AJ73" s="425"/>
      <c r="AK73" s="425"/>
      <c r="AL73" s="426"/>
      <c r="AM73" s="427"/>
      <c r="AN73" s="426"/>
      <c r="AO73" s="426"/>
      <c r="AP73" s="426"/>
      <c r="AQ73" s="426"/>
      <c r="AR73" s="426"/>
      <c r="AS73" s="426"/>
      <c r="AT73" s="426"/>
      <c r="AU73" s="426"/>
      <c r="AV73" s="426"/>
      <c r="AW73" s="426"/>
    </row>
    <row r="74" spans="1:49" ht="48.75" customHeight="1" x14ac:dyDescent="0.3">
      <c r="AF74" s="448"/>
      <c r="AG74" s="425"/>
      <c r="AH74" s="425"/>
      <c r="AI74" s="425"/>
      <c r="AJ74" s="425"/>
      <c r="AK74" s="425"/>
      <c r="AL74" s="426"/>
      <c r="AM74" s="427"/>
      <c r="AN74" s="426"/>
      <c r="AO74" s="426"/>
      <c r="AP74" s="426"/>
      <c r="AQ74" s="426"/>
      <c r="AR74" s="426"/>
      <c r="AS74" s="426"/>
      <c r="AT74" s="426"/>
      <c r="AU74" s="426"/>
      <c r="AV74" s="426"/>
      <c r="AW74" s="426"/>
    </row>
    <row r="75" spans="1:49" ht="32.25" customHeight="1" x14ac:dyDescent="0.3">
      <c r="AF75" s="446"/>
      <c r="AG75" s="425"/>
      <c r="AH75" s="425"/>
      <c r="AI75" s="425"/>
      <c r="AJ75" s="425"/>
      <c r="AK75" s="425"/>
      <c r="AL75" s="426"/>
      <c r="AM75" s="427"/>
      <c r="AN75" s="426"/>
      <c r="AO75" s="426"/>
      <c r="AP75" s="426"/>
      <c r="AQ75" s="426"/>
      <c r="AR75" s="426"/>
      <c r="AS75" s="426"/>
      <c r="AT75" s="426"/>
      <c r="AU75" s="426"/>
      <c r="AV75" s="426"/>
      <c r="AW75" s="426"/>
    </row>
    <row r="76" spans="1:49" ht="32.25" customHeight="1" x14ac:dyDescent="0.3">
      <c r="AF76" s="446"/>
      <c r="AG76" s="425"/>
      <c r="AH76" s="425"/>
      <c r="AI76" s="425"/>
      <c r="AJ76" s="425"/>
      <c r="AK76" s="425"/>
      <c r="AL76" s="426"/>
      <c r="AM76" s="427"/>
      <c r="AN76" s="426"/>
      <c r="AO76" s="426"/>
      <c r="AP76" s="426"/>
      <c r="AQ76" s="426"/>
      <c r="AR76" s="426"/>
      <c r="AS76" s="426"/>
      <c r="AT76" s="426"/>
      <c r="AU76" s="426"/>
      <c r="AV76" s="426"/>
      <c r="AW76" s="426"/>
    </row>
    <row r="77" spans="1:49" ht="32.25" customHeight="1" x14ac:dyDescent="0.3">
      <c r="AF77" s="446"/>
      <c r="AG77" s="425"/>
      <c r="AH77" s="425"/>
      <c r="AI77" s="425"/>
      <c r="AJ77" s="425"/>
      <c r="AK77" s="425"/>
      <c r="AL77" s="426"/>
      <c r="AM77" s="427"/>
      <c r="AN77" s="426"/>
      <c r="AO77" s="426"/>
      <c r="AP77" s="426"/>
      <c r="AQ77" s="426"/>
      <c r="AR77" s="426"/>
      <c r="AS77" s="426"/>
      <c r="AT77" s="426"/>
      <c r="AU77" s="426"/>
      <c r="AV77" s="426"/>
      <c r="AW77" s="426"/>
    </row>
    <row r="78" spans="1:49" ht="32.25" customHeight="1" x14ac:dyDescent="0.3">
      <c r="AF78" s="446"/>
      <c r="AG78" s="425"/>
      <c r="AH78" s="425"/>
      <c r="AI78" s="425"/>
      <c r="AJ78" s="425"/>
      <c r="AK78" s="425"/>
      <c r="AL78" s="426"/>
      <c r="AM78" s="427"/>
      <c r="AN78" s="426"/>
      <c r="AO78" s="426"/>
      <c r="AP78" s="426"/>
      <c r="AQ78" s="426"/>
      <c r="AR78" s="426"/>
      <c r="AS78" s="426"/>
      <c r="AT78" s="426"/>
      <c r="AU78" s="426"/>
      <c r="AV78" s="426"/>
      <c r="AW78" s="426"/>
    </row>
    <row r="79" spans="1:49" ht="32.25" customHeight="1" x14ac:dyDescent="0.3">
      <c r="AF79" s="446"/>
      <c r="AG79" s="425"/>
      <c r="AH79" s="425"/>
      <c r="AI79" s="425"/>
      <c r="AJ79" s="425"/>
      <c r="AK79" s="425"/>
      <c r="AL79" s="426"/>
      <c r="AM79" s="427"/>
      <c r="AN79" s="426"/>
      <c r="AO79" s="426"/>
      <c r="AP79" s="426"/>
      <c r="AQ79" s="426"/>
      <c r="AR79" s="426"/>
      <c r="AS79" s="426"/>
      <c r="AT79" s="426"/>
      <c r="AU79" s="426"/>
      <c r="AV79" s="426"/>
      <c r="AW79" s="426"/>
    </row>
    <row r="80" spans="1:49" ht="47.25" customHeight="1" x14ac:dyDescent="0.3">
      <c r="AF80" s="446"/>
      <c r="AG80" s="425"/>
      <c r="AH80" s="425"/>
      <c r="AI80" s="425"/>
      <c r="AJ80" s="425"/>
      <c r="AK80" s="425"/>
      <c r="AL80" s="426"/>
      <c r="AM80" s="427"/>
      <c r="AN80" s="426"/>
      <c r="AO80" s="426"/>
      <c r="AP80" s="426"/>
      <c r="AQ80" s="426"/>
      <c r="AR80" s="426"/>
      <c r="AS80" s="426"/>
      <c r="AT80" s="426"/>
      <c r="AU80" s="426"/>
      <c r="AV80" s="426"/>
      <c r="AW80" s="426"/>
    </row>
    <row r="81" spans="32:49" s="123" customFormat="1" ht="32.25" customHeight="1" x14ac:dyDescent="0.3">
      <c r="AF81" s="446"/>
      <c r="AG81" s="425"/>
      <c r="AH81" s="425"/>
      <c r="AI81" s="425"/>
      <c r="AJ81" s="425"/>
      <c r="AK81" s="425"/>
      <c r="AL81" s="426"/>
      <c r="AM81" s="427"/>
      <c r="AN81" s="426"/>
      <c r="AO81" s="426"/>
      <c r="AP81" s="426"/>
      <c r="AQ81" s="426"/>
      <c r="AR81" s="426"/>
      <c r="AS81" s="426"/>
      <c r="AT81" s="426"/>
      <c r="AU81" s="426"/>
      <c r="AV81" s="426"/>
      <c r="AW81" s="426"/>
    </row>
    <row r="82" spans="32:49" s="123" customFormat="1" ht="60.75" customHeight="1" x14ac:dyDescent="0.3">
      <c r="AF82" s="446"/>
      <c r="AG82" s="425"/>
      <c r="AH82" s="425"/>
      <c r="AI82" s="425"/>
      <c r="AJ82" s="425"/>
      <c r="AK82" s="425"/>
      <c r="AL82" s="426"/>
      <c r="AM82" s="427"/>
      <c r="AN82" s="426"/>
      <c r="AO82" s="426"/>
      <c r="AP82" s="426"/>
      <c r="AQ82" s="426"/>
      <c r="AR82" s="426"/>
      <c r="AS82" s="426"/>
      <c r="AT82" s="426"/>
      <c r="AU82" s="426"/>
      <c r="AV82" s="426"/>
      <c r="AW82" s="426"/>
    </row>
    <row r="83" spans="32:49" ht="35.25" customHeight="1" x14ac:dyDescent="0.3">
      <c r="AF83" s="447"/>
      <c r="AG83" s="425"/>
      <c r="AH83" s="425"/>
      <c r="AI83" s="425"/>
      <c r="AJ83" s="425"/>
      <c r="AK83" s="425"/>
      <c r="AL83" s="426"/>
      <c r="AM83" s="427"/>
      <c r="AN83" s="426"/>
      <c r="AO83" s="426"/>
      <c r="AP83" s="426"/>
      <c r="AQ83" s="426"/>
      <c r="AR83" s="426"/>
      <c r="AS83" s="426"/>
      <c r="AT83" s="426"/>
      <c r="AU83" s="426"/>
      <c r="AV83" s="426"/>
      <c r="AW83" s="426"/>
    </row>
    <row r="84" spans="32:49" ht="20.25" customHeight="1" x14ac:dyDescent="0.3">
      <c r="AF84" s="447"/>
      <c r="AG84" s="425"/>
      <c r="AH84" s="425"/>
      <c r="AI84" s="425"/>
      <c r="AJ84" s="425"/>
      <c r="AK84" s="425"/>
      <c r="AL84" s="426"/>
      <c r="AM84" s="427"/>
      <c r="AN84" s="426"/>
      <c r="AO84" s="426"/>
      <c r="AP84" s="426"/>
      <c r="AQ84" s="426"/>
      <c r="AR84" s="426"/>
      <c r="AS84" s="426"/>
      <c r="AT84" s="426"/>
      <c r="AU84" s="426"/>
      <c r="AV84" s="426"/>
      <c r="AW84" s="426"/>
    </row>
  </sheetData>
  <autoFilter ref="A12:AW69">
    <filterColumn colId="13" showButton="0"/>
    <filterColumn colId="14" showButton="0"/>
    <filterColumn colId="15" showButton="0"/>
    <filterColumn colId="17" showButton="0"/>
    <filterColumn colId="18" showButton="0"/>
    <filterColumn colId="19" showButton="0"/>
    <filterColumn colId="21" showButton="0"/>
    <filterColumn colId="22" showButton="0"/>
    <filterColumn colId="23" showButton="0"/>
    <filterColumn colId="25" showButton="0"/>
    <filterColumn colId="26" showButton="0"/>
    <filterColumn colId="29" showButton="0"/>
    <filterColumn colId="30" showButton="0"/>
    <filterColumn colId="32" showButton="0"/>
    <filterColumn colId="33" showButton="0"/>
    <filterColumn colId="34" showButton="0"/>
    <filterColumn colId="37" showButton="0"/>
    <filterColumn colId="38" showButton="0"/>
    <filterColumn colId="40" showButton="0"/>
    <filterColumn colId="41" showButton="0"/>
    <filterColumn colId="42" showButton="0"/>
    <filterColumn colId="43" showButton="0"/>
    <filterColumn colId="45" showButton="0"/>
    <filterColumn colId="46" showButton="0"/>
  </autoFilter>
  <mergeCells count="59">
    <mergeCell ref="B2:C6"/>
    <mergeCell ref="D2:D6"/>
    <mergeCell ref="E2:L6"/>
    <mergeCell ref="M2:N3"/>
    <mergeCell ref="M4:N5"/>
    <mergeCell ref="M6:N6"/>
    <mergeCell ref="M12:M13"/>
    <mergeCell ref="D8:N8"/>
    <mergeCell ref="D9:N9"/>
    <mergeCell ref="D10:N10"/>
    <mergeCell ref="A12:A13"/>
    <mergeCell ref="B12:B13"/>
    <mergeCell ref="C12:C13"/>
    <mergeCell ref="D12:D13"/>
    <mergeCell ref="E12:E13"/>
    <mergeCell ref="F12:F13"/>
    <mergeCell ref="G12:G13"/>
    <mergeCell ref="H12:H13"/>
    <mergeCell ref="I12:I13"/>
    <mergeCell ref="J12:J13"/>
    <mergeCell ref="K12:K13"/>
    <mergeCell ref="L12:L13"/>
    <mergeCell ref="AW12:AW13"/>
    <mergeCell ref="N12:Q12"/>
    <mergeCell ref="R12:U12"/>
    <mergeCell ref="V12:Y12"/>
    <mergeCell ref="Z12:AB12"/>
    <mergeCell ref="AC12:AC13"/>
    <mergeCell ref="AD12:AF12"/>
    <mergeCell ref="AG12:AJ12"/>
    <mergeCell ref="AK12:AK13"/>
    <mergeCell ref="AL12:AN12"/>
    <mergeCell ref="AO12:AS12"/>
    <mergeCell ref="AT12:AV12"/>
    <mergeCell ref="A14:A23"/>
    <mergeCell ref="D17:D19"/>
    <mergeCell ref="D20:D23"/>
    <mergeCell ref="A24:A33"/>
    <mergeCell ref="D24:D27"/>
    <mergeCell ref="D29:D30"/>
    <mergeCell ref="D32:D33"/>
    <mergeCell ref="A56:A68"/>
    <mergeCell ref="D57:D62"/>
    <mergeCell ref="D63:D68"/>
    <mergeCell ref="AF71:AF72"/>
    <mergeCell ref="A34:A38"/>
    <mergeCell ref="D34:D35"/>
    <mergeCell ref="A39:A55"/>
    <mergeCell ref="D39:D40"/>
    <mergeCell ref="D41:D47"/>
    <mergeCell ref="D48:D50"/>
    <mergeCell ref="D51:D53"/>
    <mergeCell ref="D54:D55"/>
    <mergeCell ref="AF81:AF82"/>
    <mergeCell ref="AF83:AF84"/>
    <mergeCell ref="AF77:AF78"/>
    <mergeCell ref="AF79:AF80"/>
    <mergeCell ref="AF73:AF74"/>
    <mergeCell ref="AF75:AF76"/>
  </mergeCells>
  <conditionalFormatting sqref="AM25 AM39:AM44 AM53:AM54 AM69 AM30:AM31 AM62:AM63 AM65 AM56 AM36:AM37 AM34">
    <cfRule type="cellIs" dxfId="425" priority="211" operator="between">
      <formula>0.8</formula>
      <formula>1</formula>
    </cfRule>
    <cfRule type="cellIs" dxfId="424" priority="212" operator="between">
      <formula>0.6</formula>
      <formula>0.7999</formula>
    </cfRule>
    <cfRule type="cellIs" dxfId="423" priority="213" operator="between">
      <formula>0</formula>
      <formula>0.5999</formula>
    </cfRule>
  </conditionalFormatting>
  <conditionalFormatting sqref="AM15:AM17 AM19:AM21 AM23">
    <cfRule type="cellIs" dxfId="422" priority="208" operator="between">
      <formula>0.8</formula>
      <formula>1</formula>
    </cfRule>
    <cfRule type="cellIs" dxfId="421" priority="209" operator="between">
      <formula>0.6</formula>
      <formula>0.7999</formula>
    </cfRule>
    <cfRule type="cellIs" dxfId="420" priority="210" operator="between">
      <formula>0</formula>
      <formula>0.5999</formula>
    </cfRule>
  </conditionalFormatting>
  <conditionalFormatting sqref="AM15:AM17 AM19:AM21 AM23">
    <cfRule type="cellIs" dxfId="419" priority="207" operator="notBetween">
      <formula>0</formula>
      <formula>1</formula>
    </cfRule>
  </conditionalFormatting>
  <conditionalFormatting sqref="AM18">
    <cfRule type="cellIs" dxfId="418" priority="204" operator="between">
      <formula>0.8</formula>
      <formula>1</formula>
    </cfRule>
    <cfRule type="cellIs" dxfId="417" priority="205" operator="between">
      <formula>0.6</formula>
      <formula>0.7999</formula>
    </cfRule>
    <cfRule type="cellIs" dxfId="416" priority="206" operator="between">
      <formula>0</formula>
      <formula>0.5999</formula>
    </cfRule>
  </conditionalFormatting>
  <conditionalFormatting sqref="AM18">
    <cfRule type="cellIs" dxfId="415" priority="203" operator="notBetween">
      <formula>0</formula>
      <formula>1</formula>
    </cfRule>
  </conditionalFormatting>
  <conditionalFormatting sqref="AM68">
    <cfRule type="cellIs" dxfId="414" priority="171" operator="notBetween">
      <formula>0</formula>
      <formula>1</formula>
    </cfRule>
  </conditionalFormatting>
  <conditionalFormatting sqref="AM22">
    <cfRule type="cellIs" dxfId="413" priority="200" operator="between">
      <formula>0.8</formula>
      <formula>1</formula>
    </cfRule>
    <cfRule type="cellIs" dxfId="412" priority="201" operator="between">
      <formula>0.6</formula>
      <formula>0.7999</formula>
    </cfRule>
    <cfRule type="cellIs" dxfId="411" priority="202" operator="between">
      <formula>0</formula>
      <formula>0.5999</formula>
    </cfRule>
  </conditionalFormatting>
  <conditionalFormatting sqref="AM22">
    <cfRule type="cellIs" dxfId="410" priority="199" operator="notBetween">
      <formula>0</formula>
      <formula>1</formula>
    </cfRule>
  </conditionalFormatting>
  <conditionalFormatting sqref="AM52">
    <cfRule type="cellIs" dxfId="409" priority="176" operator="between">
      <formula>0.8</formula>
      <formula>1</formula>
    </cfRule>
    <cfRule type="cellIs" dxfId="408" priority="177" operator="between">
      <formula>0.6</formula>
      <formula>0.7999</formula>
    </cfRule>
    <cfRule type="cellIs" dxfId="407" priority="178" operator="between">
      <formula>0</formula>
      <formula>0.5999</formula>
    </cfRule>
  </conditionalFormatting>
  <conditionalFormatting sqref="AM52">
    <cfRule type="cellIs" dxfId="406" priority="175" operator="notBetween">
      <formula>0</formula>
      <formula>1</formula>
    </cfRule>
  </conditionalFormatting>
  <conditionalFormatting sqref="AM24">
    <cfRule type="cellIs" dxfId="405" priority="196" operator="between">
      <formula>0.8</formula>
      <formula>1</formula>
    </cfRule>
    <cfRule type="cellIs" dxfId="404" priority="197" operator="between">
      <formula>0.6</formula>
      <formula>0.7999</formula>
    </cfRule>
    <cfRule type="cellIs" dxfId="403" priority="198" operator="between">
      <formula>0</formula>
      <formula>0.5999</formula>
    </cfRule>
  </conditionalFormatting>
  <conditionalFormatting sqref="AM24">
    <cfRule type="cellIs" dxfId="402" priority="195" operator="notBetween">
      <formula>0</formula>
      <formula>1</formula>
    </cfRule>
  </conditionalFormatting>
  <conditionalFormatting sqref="AM28:AM29">
    <cfRule type="cellIs" dxfId="401" priority="192" operator="between">
      <formula>0.8</formula>
      <formula>1</formula>
    </cfRule>
    <cfRule type="cellIs" dxfId="400" priority="193" operator="between">
      <formula>0.6</formula>
      <formula>0.7999</formula>
    </cfRule>
    <cfRule type="cellIs" dxfId="399" priority="194" operator="between">
      <formula>0</formula>
      <formula>0.5999</formula>
    </cfRule>
  </conditionalFormatting>
  <conditionalFormatting sqref="AM28:AM29">
    <cfRule type="cellIs" dxfId="398" priority="191" operator="notBetween">
      <formula>0</formula>
      <formula>1</formula>
    </cfRule>
  </conditionalFormatting>
  <conditionalFormatting sqref="AM38">
    <cfRule type="cellIs" dxfId="397" priority="188" operator="between">
      <formula>0.8</formula>
      <formula>1</formula>
    </cfRule>
    <cfRule type="cellIs" dxfId="396" priority="189" operator="between">
      <formula>0.6</formula>
      <formula>0.7999</formula>
    </cfRule>
    <cfRule type="cellIs" dxfId="395" priority="190" operator="between">
      <formula>0</formula>
      <formula>0.5999</formula>
    </cfRule>
  </conditionalFormatting>
  <conditionalFormatting sqref="AM38">
    <cfRule type="cellIs" dxfId="394" priority="187" operator="notBetween">
      <formula>0</formula>
      <formula>1</formula>
    </cfRule>
  </conditionalFormatting>
  <conditionalFormatting sqref="AM45">
    <cfRule type="cellIs" dxfId="393" priority="184" operator="between">
      <formula>0.8</formula>
      <formula>1</formula>
    </cfRule>
    <cfRule type="cellIs" dxfId="392" priority="185" operator="between">
      <formula>0.6</formula>
      <formula>0.7999</formula>
    </cfRule>
    <cfRule type="cellIs" dxfId="391" priority="186" operator="between">
      <formula>0</formula>
      <formula>0.5999</formula>
    </cfRule>
  </conditionalFormatting>
  <conditionalFormatting sqref="AM45">
    <cfRule type="cellIs" dxfId="390" priority="183" operator="notBetween">
      <formula>0</formula>
      <formula>1</formula>
    </cfRule>
  </conditionalFormatting>
  <conditionalFormatting sqref="AM48">
    <cfRule type="cellIs" dxfId="389" priority="180" operator="between">
      <formula>0.8</formula>
      <formula>1</formula>
    </cfRule>
    <cfRule type="cellIs" dxfId="388" priority="181" operator="between">
      <formula>0.6</formula>
      <formula>0.7999</formula>
    </cfRule>
    <cfRule type="cellIs" dxfId="387" priority="182" operator="between">
      <formula>0</formula>
      <formula>0.5999</formula>
    </cfRule>
  </conditionalFormatting>
  <conditionalFormatting sqref="AM48">
    <cfRule type="cellIs" dxfId="386" priority="179" operator="notBetween">
      <formula>0</formula>
      <formula>1</formula>
    </cfRule>
  </conditionalFormatting>
  <conditionalFormatting sqref="AM68">
    <cfRule type="cellIs" dxfId="385" priority="172" operator="between">
      <formula>0.8</formula>
      <formula>1</formula>
    </cfRule>
    <cfRule type="cellIs" dxfId="384" priority="173" operator="between">
      <formula>0.6</formula>
      <formula>0.7999</formula>
    </cfRule>
    <cfRule type="cellIs" dxfId="383" priority="174" operator="between">
      <formula>0</formula>
      <formula>0.5999</formula>
    </cfRule>
  </conditionalFormatting>
  <conditionalFormatting sqref="AU14">
    <cfRule type="cellIs" dxfId="382" priority="168" operator="between">
      <formula>0.8</formula>
      <formula>1</formula>
    </cfRule>
    <cfRule type="cellIs" dxfId="381" priority="169" operator="between">
      <formula>0.6</formula>
      <formula>0.7999</formula>
    </cfRule>
    <cfRule type="cellIs" dxfId="380" priority="170" operator="between">
      <formula>0</formula>
      <formula>0.5999</formula>
    </cfRule>
  </conditionalFormatting>
  <conditionalFormatting sqref="AU14">
    <cfRule type="cellIs" dxfId="379" priority="167" operator="notBetween">
      <formula>0</formula>
      <formula>1</formula>
    </cfRule>
  </conditionalFormatting>
  <conditionalFormatting sqref="AU62:AU63 AU68:AU69 AU65">
    <cfRule type="cellIs" dxfId="378" priority="164" operator="between">
      <formula>0.8</formula>
      <formula>1</formula>
    </cfRule>
    <cfRule type="cellIs" dxfId="377" priority="165" operator="between">
      <formula>0.6</formula>
      <formula>0.7999</formula>
    </cfRule>
    <cfRule type="cellIs" dxfId="376" priority="166" operator="between">
      <formula>0</formula>
      <formula>0.5999</formula>
    </cfRule>
  </conditionalFormatting>
  <conditionalFormatting sqref="AU62:AU63 AU68:AU69 AU65">
    <cfRule type="cellIs" dxfId="375" priority="163" operator="notBetween">
      <formula>0</formula>
      <formula>1</formula>
    </cfRule>
  </conditionalFormatting>
  <conditionalFormatting sqref="AE14">
    <cfRule type="cellIs" dxfId="374" priority="160" operator="between">
      <formula>0.8</formula>
      <formula>1</formula>
    </cfRule>
    <cfRule type="cellIs" dxfId="373" priority="161" operator="between">
      <formula>0.6</formula>
      <formula>0.7999</formula>
    </cfRule>
    <cfRule type="cellIs" dxfId="372" priority="162" operator="between">
      <formula>0</formula>
      <formula>0.5999</formula>
    </cfRule>
  </conditionalFormatting>
  <conditionalFormatting sqref="AE25 AE53:AE54 AE69 AE62:AE63 AE65 AE56 AE36:AE37 AE30:AE31 AE39:AE44">
    <cfRule type="cellIs" dxfId="371" priority="157" operator="between">
      <formula>0.8</formula>
      <formula>1</formula>
    </cfRule>
    <cfRule type="cellIs" dxfId="370" priority="158" operator="between">
      <formula>0.6</formula>
      <formula>0.7999</formula>
    </cfRule>
    <cfRule type="cellIs" dxfId="369" priority="159" operator="between">
      <formula>0</formula>
      <formula>0.5999</formula>
    </cfRule>
  </conditionalFormatting>
  <conditionalFormatting sqref="AE14">
    <cfRule type="cellIs" dxfId="368" priority="156" operator="notBetween">
      <formula>0</formula>
      <formula>1</formula>
    </cfRule>
  </conditionalFormatting>
  <conditionalFormatting sqref="AE15:AE17 AE19:AE21 AE23">
    <cfRule type="cellIs" dxfId="367" priority="153" operator="between">
      <formula>0.8</formula>
      <formula>1</formula>
    </cfRule>
    <cfRule type="cellIs" dxfId="366" priority="154" operator="between">
      <formula>0.6</formula>
      <formula>0.7999</formula>
    </cfRule>
    <cfRule type="cellIs" dxfId="365" priority="155" operator="between">
      <formula>0</formula>
      <formula>0.5999</formula>
    </cfRule>
  </conditionalFormatting>
  <conditionalFormatting sqref="AE15:AE17 AE19:AE21 AE23">
    <cfRule type="cellIs" dxfId="364" priority="152" operator="notBetween">
      <formula>0</formula>
      <formula>1</formula>
    </cfRule>
  </conditionalFormatting>
  <conditionalFormatting sqref="AE18">
    <cfRule type="cellIs" dxfId="363" priority="149" operator="between">
      <formula>0.8</formula>
      <formula>1</formula>
    </cfRule>
    <cfRule type="cellIs" dxfId="362" priority="150" operator="between">
      <formula>0.6</formula>
      <formula>0.7999</formula>
    </cfRule>
    <cfRule type="cellIs" dxfId="361" priority="151" operator="between">
      <formula>0</formula>
      <formula>0.5999</formula>
    </cfRule>
  </conditionalFormatting>
  <conditionalFormatting sqref="AE18">
    <cfRule type="cellIs" dxfId="360" priority="148" operator="notBetween">
      <formula>0</formula>
      <formula>1</formula>
    </cfRule>
  </conditionalFormatting>
  <conditionalFormatting sqref="AE68">
    <cfRule type="cellIs" dxfId="359" priority="120" operator="notBetween">
      <formula>0</formula>
      <formula>1</formula>
    </cfRule>
  </conditionalFormatting>
  <conditionalFormatting sqref="AE22">
    <cfRule type="cellIs" dxfId="358" priority="145" operator="between">
      <formula>0.8</formula>
      <formula>1</formula>
    </cfRule>
    <cfRule type="cellIs" dxfId="357" priority="146" operator="between">
      <formula>0.6</formula>
      <formula>0.7999</formula>
    </cfRule>
    <cfRule type="cellIs" dxfId="356" priority="147" operator="between">
      <formula>0</formula>
      <formula>0.5999</formula>
    </cfRule>
  </conditionalFormatting>
  <conditionalFormatting sqref="AE22">
    <cfRule type="cellIs" dxfId="355" priority="144" operator="notBetween">
      <formula>0</formula>
      <formula>1</formula>
    </cfRule>
  </conditionalFormatting>
  <conditionalFormatting sqref="AE24">
    <cfRule type="cellIs" dxfId="354" priority="141" operator="between">
      <formula>0.8</formula>
      <formula>1</formula>
    </cfRule>
    <cfRule type="cellIs" dxfId="353" priority="142" operator="between">
      <formula>0.6</formula>
      <formula>0.7999</formula>
    </cfRule>
    <cfRule type="cellIs" dxfId="352" priority="143" operator="between">
      <formula>0</formula>
      <formula>0.5999</formula>
    </cfRule>
  </conditionalFormatting>
  <conditionalFormatting sqref="AE24">
    <cfRule type="cellIs" dxfId="351" priority="140" operator="notBetween">
      <formula>0</formula>
      <formula>1</formula>
    </cfRule>
  </conditionalFormatting>
  <conditionalFormatting sqref="AE28:AE29">
    <cfRule type="cellIs" dxfId="350" priority="137" operator="between">
      <formula>0.8</formula>
      <formula>1</formula>
    </cfRule>
    <cfRule type="cellIs" dxfId="349" priority="138" operator="between">
      <formula>0.6</formula>
      <formula>0.7999</formula>
    </cfRule>
    <cfRule type="cellIs" dxfId="348" priority="139" operator="between">
      <formula>0</formula>
      <formula>0.5999</formula>
    </cfRule>
  </conditionalFormatting>
  <conditionalFormatting sqref="AE28:AE29">
    <cfRule type="cellIs" dxfId="347" priority="136" operator="notBetween">
      <formula>0</formula>
      <formula>1</formula>
    </cfRule>
  </conditionalFormatting>
  <conditionalFormatting sqref="AE38">
    <cfRule type="cellIs" dxfId="346" priority="133" operator="between">
      <formula>0.8</formula>
      <formula>1</formula>
    </cfRule>
    <cfRule type="cellIs" dxfId="345" priority="134" operator="between">
      <formula>0.6</formula>
      <formula>0.7999</formula>
    </cfRule>
    <cfRule type="cellIs" dxfId="344" priority="135" operator="between">
      <formula>0</formula>
      <formula>0.5999</formula>
    </cfRule>
  </conditionalFormatting>
  <conditionalFormatting sqref="AE38">
    <cfRule type="cellIs" dxfId="343" priority="132" operator="notBetween">
      <formula>0</formula>
      <formula>1</formula>
    </cfRule>
  </conditionalFormatting>
  <conditionalFormatting sqref="AE45">
    <cfRule type="cellIs" dxfId="342" priority="129" operator="between">
      <formula>0.8</formula>
      <formula>1</formula>
    </cfRule>
    <cfRule type="cellIs" dxfId="341" priority="130" operator="between">
      <formula>0.6</formula>
      <formula>0.7999</formula>
    </cfRule>
    <cfRule type="cellIs" dxfId="340" priority="131" operator="between">
      <formula>0</formula>
      <formula>0.5999</formula>
    </cfRule>
  </conditionalFormatting>
  <conditionalFormatting sqref="AE45">
    <cfRule type="cellIs" dxfId="339" priority="128" operator="notBetween">
      <formula>0</formula>
      <formula>1</formula>
    </cfRule>
  </conditionalFormatting>
  <conditionalFormatting sqref="AE48">
    <cfRule type="cellIs" dxfId="338" priority="125" operator="between">
      <formula>0.8</formula>
      <formula>1</formula>
    </cfRule>
    <cfRule type="cellIs" dxfId="337" priority="126" operator="between">
      <formula>0.6</formula>
      <formula>0.7999</formula>
    </cfRule>
    <cfRule type="cellIs" dxfId="336" priority="127" operator="between">
      <formula>0</formula>
      <formula>0.5999</formula>
    </cfRule>
  </conditionalFormatting>
  <conditionalFormatting sqref="AE48">
    <cfRule type="cellIs" dxfId="335" priority="124" operator="notBetween">
      <formula>0</formula>
      <formula>1</formula>
    </cfRule>
  </conditionalFormatting>
  <conditionalFormatting sqref="AE68">
    <cfRule type="cellIs" dxfId="334" priority="121" operator="between">
      <formula>0.8</formula>
      <formula>1</formula>
    </cfRule>
    <cfRule type="cellIs" dxfId="333" priority="122" operator="between">
      <formula>0.6</formula>
      <formula>0.7999</formula>
    </cfRule>
    <cfRule type="cellIs" dxfId="332" priority="123" operator="between">
      <formula>0</formula>
      <formula>0.5999</formula>
    </cfRule>
  </conditionalFormatting>
  <conditionalFormatting sqref="AM57">
    <cfRule type="cellIs" dxfId="331" priority="117" operator="between">
      <formula>0.8</formula>
      <formula>1</formula>
    </cfRule>
    <cfRule type="cellIs" dxfId="330" priority="118" operator="between">
      <formula>0.6</formula>
      <formula>0.7999</formula>
    </cfRule>
    <cfRule type="cellIs" dxfId="329" priority="119" operator="between">
      <formula>0</formula>
      <formula>0.5999</formula>
    </cfRule>
  </conditionalFormatting>
  <conditionalFormatting sqref="AU57">
    <cfRule type="cellIs" dxfId="328" priority="114" operator="between">
      <formula>0.8</formula>
      <formula>1</formula>
    </cfRule>
    <cfRule type="cellIs" dxfId="327" priority="115" operator="between">
      <formula>0.6</formula>
      <formula>0.7999</formula>
    </cfRule>
    <cfRule type="cellIs" dxfId="326" priority="116" operator="between">
      <formula>0</formula>
      <formula>0.5999</formula>
    </cfRule>
  </conditionalFormatting>
  <conditionalFormatting sqref="AU57">
    <cfRule type="cellIs" dxfId="325" priority="113" operator="notBetween">
      <formula>0</formula>
      <formula>1</formula>
    </cfRule>
  </conditionalFormatting>
  <conditionalFormatting sqref="AE57">
    <cfRule type="cellIs" dxfId="324" priority="110" operator="between">
      <formula>0.8</formula>
      <formula>1</formula>
    </cfRule>
    <cfRule type="cellIs" dxfId="323" priority="111" operator="between">
      <formula>0.6</formula>
      <formula>0.7999</formula>
    </cfRule>
    <cfRule type="cellIs" dxfId="322" priority="112" operator="between">
      <formula>0</formula>
      <formula>0.5999</formula>
    </cfRule>
  </conditionalFormatting>
  <conditionalFormatting sqref="AM61">
    <cfRule type="cellIs" dxfId="321" priority="107" operator="between">
      <formula>0.8</formula>
      <formula>1</formula>
    </cfRule>
    <cfRule type="cellIs" dxfId="320" priority="108" operator="between">
      <formula>0.6</formula>
      <formula>0.7999</formula>
    </cfRule>
    <cfRule type="cellIs" dxfId="319" priority="109" operator="between">
      <formula>0</formula>
      <formula>0.5999</formula>
    </cfRule>
  </conditionalFormatting>
  <conditionalFormatting sqref="AU61">
    <cfRule type="cellIs" dxfId="318" priority="104" operator="between">
      <formula>0.8</formula>
      <formula>1</formula>
    </cfRule>
    <cfRule type="cellIs" dxfId="317" priority="105" operator="between">
      <formula>0.6</formula>
      <formula>0.7999</formula>
    </cfRule>
    <cfRule type="cellIs" dxfId="316" priority="106" operator="between">
      <formula>0</formula>
      <formula>0.5999</formula>
    </cfRule>
  </conditionalFormatting>
  <conditionalFormatting sqref="AU61">
    <cfRule type="cellIs" dxfId="315" priority="103" operator="notBetween">
      <formula>0</formula>
      <formula>1</formula>
    </cfRule>
  </conditionalFormatting>
  <conditionalFormatting sqref="AE61">
    <cfRule type="cellIs" dxfId="314" priority="100" operator="between">
      <formula>0.8</formula>
      <formula>1</formula>
    </cfRule>
    <cfRule type="cellIs" dxfId="313" priority="101" operator="between">
      <formula>0.6</formula>
      <formula>0.7999</formula>
    </cfRule>
    <cfRule type="cellIs" dxfId="312" priority="102" operator="between">
      <formula>0</formula>
      <formula>0.5999</formula>
    </cfRule>
  </conditionalFormatting>
  <conditionalFormatting sqref="AM58">
    <cfRule type="cellIs" dxfId="311" priority="97" operator="between">
      <formula>0.8</formula>
      <formula>1</formula>
    </cfRule>
    <cfRule type="cellIs" dxfId="310" priority="98" operator="between">
      <formula>0.6</formula>
      <formula>0.7999</formula>
    </cfRule>
    <cfRule type="cellIs" dxfId="309" priority="99" operator="between">
      <formula>0</formula>
      <formula>0.5999</formula>
    </cfRule>
  </conditionalFormatting>
  <conditionalFormatting sqref="AU58">
    <cfRule type="cellIs" dxfId="308" priority="94" operator="between">
      <formula>0.8</formula>
      <formula>1</formula>
    </cfRule>
    <cfRule type="cellIs" dxfId="307" priority="95" operator="between">
      <formula>0.6</formula>
      <formula>0.7999</formula>
    </cfRule>
    <cfRule type="cellIs" dxfId="306" priority="96" operator="between">
      <formula>0</formula>
      <formula>0.5999</formula>
    </cfRule>
  </conditionalFormatting>
  <conditionalFormatting sqref="AU58">
    <cfRule type="cellIs" dxfId="305" priority="93" operator="notBetween">
      <formula>0</formula>
      <formula>1</formula>
    </cfRule>
  </conditionalFormatting>
  <conditionalFormatting sqref="AE58">
    <cfRule type="cellIs" dxfId="304" priority="90" operator="between">
      <formula>0.8</formula>
      <formula>1</formula>
    </cfRule>
    <cfRule type="cellIs" dxfId="303" priority="91" operator="between">
      <formula>0.6</formula>
      <formula>0.7999</formula>
    </cfRule>
    <cfRule type="cellIs" dxfId="302" priority="92" operator="between">
      <formula>0</formula>
      <formula>0.5999</formula>
    </cfRule>
  </conditionalFormatting>
  <conditionalFormatting sqref="AM67">
    <cfRule type="cellIs" dxfId="301" priority="87" operator="between">
      <formula>0.8</formula>
      <formula>1</formula>
    </cfRule>
    <cfRule type="cellIs" dxfId="300" priority="88" operator="between">
      <formula>0.6</formula>
      <formula>0.7999</formula>
    </cfRule>
    <cfRule type="cellIs" dxfId="299" priority="89" operator="between">
      <formula>0</formula>
      <formula>0.5999</formula>
    </cfRule>
  </conditionalFormatting>
  <conditionalFormatting sqref="AU67">
    <cfRule type="cellIs" dxfId="298" priority="84" operator="between">
      <formula>0.8</formula>
      <formula>1</formula>
    </cfRule>
    <cfRule type="cellIs" dxfId="297" priority="85" operator="between">
      <formula>0.6</formula>
      <formula>0.7999</formula>
    </cfRule>
    <cfRule type="cellIs" dxfId="296" priority="86" operator="between">
      <formula>0</formula>
      <formula>0.5999</formula>
    </cfRule>
  </conditionalFormatting>
  <conditionalFormatting sqref="AU67">
    <cfRule type="cellIs" dxfId="295" priority="83" operator="notBetween">
      <formula>0</formula>
      <formula>1</formula>
    </cfRule>
  </conditionalFormatting>
  <conditionalFormatting sqref="AE67">
    <cfRule type="cellIs" dxfId="294" priority="80" operator="between">
      <formula>0.8</formula>
      <formula>1</formula>
    </cfRule>
    <cfRule type="cellIs" dxfId="293" priority="81" operator="between">
      <formula>0.6</formula>
      <formula>0.7999</formula>
    </cfRule>
    <cfRule type="cellIs" dxfId="292" priority="82" operator="between">
      <formula>0</formula>
      <formula>0.5999</formula>
    </cfRule>
  </conditionalFormatting>
  <conditionalFormatting sqref="AM64">
    <cfRule type="cellIs" dxfId="291" priority="76" operator="notBetween">
      <formula>0</formula>
      <formula>1</formula>
    </cfRule>
  </conditionalFormatting>
  <conditionalFormatting sqref="AM64">
    <cfRule type="cellIs" dxfId="290" priority="77" operator="between">
      <formula>0.8</formula>
      <formula>1</formula>
    </cfRule>
    <cfRule type="cellIs" dxfId="289" priority="78" operator="between">
      <formula>0.6</formula>
      <formula>0.7999</formula>
    </cfRule>
    <cfRule type="cellIs" dxfId="288" priority="79" operator="between">
      <formula>0</formula>
      <formula>0.5999</formula>
    </cfRule>
  </conditionalFormatting>
  <conditionalFormatting sqref="AU64">
    <cfRule type="cellIs" dxfId="287" priority="73" operator="between">
      <formula>0.8</formula>
      <formula>1</formula>
    </cfRule>
    <cfRule type="cellIs" dxfId="286" priority="74" operator="between">
      <formula>0.6</formula>
      <formula>0.7999</formula>
    </cfRule>
    <cfRule type="cellIs" dxfId="285" priority="75" operator="between">
      <formula>0</formula>
      <formula>0.5999</formula>
    </cfRule>
  </conditionalFormatting>
  <conditionalFormatting sqref="AU64">
    <cfRule type="cellIs" dxfId="284" priority="72" operator="notBetween">
      <formula>0</formula>
      <formula>1</formula>
    </cfRule>
  </conditionalFormatting>
  <conditionalFormatting sqref="AE64">
    <cfRule type="cellIs" dxfId="283" priority="68" operator="notBetween">
      <formula>0</formula>
      <formula>1</formula>
    </cfRule>
  </conditionalFormatting>
  <conditionalFormatting sqref="AE64">
    <cfRule type="cellIs" dxfId="282" priority="69" operator="between">
      <formula>0.8</formula>
      <formula>1</formula>
    </cfRule>
    <cfRule type="cellIs" dxfId="281" priority="70" operator="between">
      <formula>0.6</formula>
      <formula>0.7999</formula>
    </cfRule>
    <cfRule type="cellIs" dxfId="280" priority="71" operator="between">
      <formula>0</formula>
      <formula>0.5999</formula>
    </cfRule>
  </conditionalFormatting>
  <conditionalFormatting sqref="AM66">
    <cfRule type="cellIs" dxfId="279" priority="65" operator="between">
      <formula>0.8</formula>
      <formula>1</formula>
    </cfRule>
    <cfRule type="cellIs" dxfId="278" priority="66" operator="between">
      <formula>0.6</formula>
      <formula>0.7999</formula>
    </cfRule>
    <cfRule type="cellIs" dxfId="277" priority="67" operator="between">
      <formula>0</formula>
      <formula>0.5999</formula>
    </cfRule>
  </conditionalFormatting>
  <conditionalFormatting sqref="AU66">
    <cfRule type="cellIs" dxfId="276" priority="62" operator="between">
      <formula>0.8</formula>
      <formula>1</formula>
    </cfRule>
    <cfRule type="cellIs" dxfId="275" priority="63" operator="between">
      <formula>0.6</formula>
      <formula>0.7999</formula>
    </cfRule>
    <cfRule type="cellIs" dxfId="274" priority="64" operator="between">
      <formula>0</formula>
      <formula>0.5999</formula>
    </cfRule>
  </conditionalFormatting>
  <conditionalFormatting sqref="AU66">
    <cfRule type="cellIs" dxfId="273" priority="61" operator="notBetween">
      <formula>0</formula>
      <formula>1</formula>
    </cfRule>
  </conditionalFormatting>
  <conditionalFormatting sqref="AE66">
    <cfRule type="cellIs" dxfId="272" priority="58" operator="between">
      <formula>0.8</formula>
      <formula>1</formula>
    </cfRule>
    <cfRule type="cellIs" dxfId="271" priority="59" operator="between">
      <formula>0.6</formula>
      <formula>0.7999</formula>
    </cfRule>
    <cfRule type="cellIs" dxfId="270" priority="60" operator="between">
      <formula>0</formula>
      <formula>0.5999</formula>
    </cfRule>
  </conditionalFormatting>
  <conditionalFormatting sqref="AM59">
    <cfRule type="cellIs" dxfId="269" priority="55" operator="between">
      <formula>0.8</formula>
      <formula>1</formula>
    </cfRule>
    <cfRule type="cellIs" dxfId="268" priority="56" operator="between">
      <formula>0.6</formula>
      <formula>0.7999</formula>
    </cfRule>
    <cfRule type="cellIs" dxfId="267" priority="57" operator="between">
      <formula>0</formula>
      <formula>0.5999</formula>
    </cfRule>
  </conditionalFormatting>
  <conditionalFormatting sqref="AU59">
    <cfRule type="cellIs" dxfId="266" priority="52" operator="between">
      <formula>0.8</formula>
      <formula>1</formula>
    </cfRule>
    <cfRule type="cellIs" dxfId="265" priority="53" operator="between">
      <formula>0.6</formula>
      <formula>0.7999</formula>
    </cfRule>
    <cfRule type="cellIs" dxfId="264" priority="54" operator="between">
      <formula>0</formula>
      <formula>0.5999</formula>
    </cfRule>
  </conditionalFormatting>
  <conditionalFormatting sqref="AU59">
    <cfRule type="cellIs" dxfId="263" priority="51" operator="notBetween">
      <formula>0</formula>
      <formula>1</formula>
    </cfRule>
  </conditionalFormatting>
  <conditionalFormatting sqref="AE59">
    <cfRule type="cellIs" dxfId="262" priority="48" operator="between">
      <formula>0.8</formula>
      <formula>1</formula>
    </cfRule>
    <cfRule type="cellIs" dxfId="261" priority="49" operator="between">
      <formula>0.6</formula>
      <formula>0.7999</formula>
    </cfRule>
    <cfRule type="cellIs" dxfId="260" priority="50" operator="between">
      <formula>0</formula>
      <formula>0.5999</formula>
    </cfRule>
  </conditionalFormatting>
  <conditionalFormatting sqref="AM60">
    <cfRule type="cellIs" dxfId="259" priority="45" operator="between">
      <formula>0.8</formula>
      <formula>1</formula>
    </cfRule>
    <cfRule type="cellIs" dxfId="258" priority="46" operator="between">
      <formula>0.6</formula>
      <formula>0.7999</formula>
    </cfRule>
    <cfRule type="cellIs" dxfId="257" priority="47" operator="between">
      <formula>0</formula>
      <formula>0.5999</formula>
    </cfRule>
  </conditionalFormatting>
  <conditionalFormatting sqref="AU60">
    <cfRule type="cellIs" dxfId="256" priority="42" operator="between">
      <formula>0.8</formula>
      <formula>1</formula>
    </cfRule>
    <cfRule type="cellIs" dxfId="255" priority="43" operator="between">
      <formula>0.6</formula>
      <formula>0.7999</formula>
    </cfRule>
    <cfRule type="cellIs" dxfId="254" priority="44" operator="between">
      <formula>0</formula>
      <formula>0.5999</formula>
    </cfRule>
  </conditionalFormatting>
  <conditionalFormatting sqref="AU60">
    <cfRule type="cellIs" dxfId="253" priority="41" operator="notBetween">
      <formula>0</formula>
      <formula>1</formula>
    </cfRule>
  </conditionalFormatting>
  <conditionalFormatting sqref="AE60">
    <cfRule type="cellIs" dxfId="252" priority="38" operator="between">
      <formula>0.8</formula>
      <formula>1</formula>
    </cfRule>
    <cfRule type="cellIs" dxfId="251" priority="39" operator="between">
      <formula>0.6</formula>
      <formula>0.7999</formula>
    </cfRule>
    <cfRule type="cellIs" dxfId="250" priority="40" operator="between">
      <formula>0</formula>
      <formula>0.5999</formula>
    </cfRule>
  </conditionalFormatting>
  <conditionalFormatting sqref="AM35">
    <cfRule type="cellIs" dxfId="249" priority="35" operator="between">
      <formula>0.8</formula>
      <formula>1</formula>
    </cfRule>
    <cfRule type="cellIs" dxfId="248" priority="36" operator="between">
      <formula>0.6</formula>
      <formula>0.7999</formula>
    </cfRule>
    <cfRule type="cellIs" dxfId="247" priority="37" operator="between">
      <formula>0</formula>
      <formula>0.5999</formula>
    </cfRule>
  </conditionalFormatting>
  <conditionalFormatting sqref="AM26">
    <cfRule type="cellIs" dxfId="246" priority="32" operator="between">
      <formula>0.8</formula>
      <formula>1</formula>
    </cfRule>
    <cfRule type="cellIs" dxfId="245" priority="33" operator="between">
      <formula>0.6</formula>
      <formula>0.7999</formula>
    </cfRule>
    <cfRule type="cellIs" dxfId="244" priority="34" operator="between">
      <formula>0</formula>
      <formula>0.5999</formula>
    </cfRule>
  </conditionalFormatting>
  <conditionalFormatting sqref="AM26">
    <cfRule type="cellIs" dxfId="243" priority="31" operator="notBetween">
      <formula>0</formula>
      <formula>1</formula>
    </cfRule>
  </conditionalFormatting>
  <conditionalFormatting sqref="AM27">
    <cfRule type="cellIs" dxfId="242" priority="28" operator="between">
      <formula>0.8</formula>
      <formula>1</formula>
    </cfRule>
    <cfRule type="cellIs" dxfId="241" priority="29" operator="between">
      <formula>0.6</formula>
      <formula>0.7999</formula>
    </cfRule>
    <cfRule type="cellIs" dxfId="240" priority="30" operator="between">
      <formula>0</formula>
      <formula>0.5999</formula>
    </cfRule>
  </conditionalFormatting>
  <conditionalFormatting sqref="AM27">
    <cfRule type="cellIs" dxfId="239" priority="27" operator="notBetween">
      <formula>0</formula>
      <formula>1</formula>
    </cfRule>
  </conditionalFormatting>
  <conditionalFormatting sqref="AM32">
    <cfRule type="cellIs" dxfId="238" priority="24" operator="between">
      <formula>0.8</formula>
      <formula>1</formula>
    </cfRule>
    <cfRule type="cellIs" dxfId="237" priority="25" operator="between">
      <formula>0.6</formula>
      <formula>0.7999</formula>
    </cfRule>
    <cfRule type="cellIs" dxfId="236" priority="26" operator="between">
      <formula>0</formula>
      <formula>0.5999</formula>
    </cfRule>
  </conditionalFormatting>
  <conditionalFormatting sqref="AM33">
    <cfRule type="cellIs" dxfId="235" priority="21" operator="between">
      <formula>0.8</formula>
      <formula>1</formula>
    </cfRule>
    <cfRule type="cellIs" dxfId="234" priority="22" operator="between">
      <formula>0.6</formula>
      <formula>0.7999</formula>
    </cfRule>
    <cfRule type="cellIs" dxfId="233" priority="23" operator="between">
      <formula>0</formula>
      <formula>0.5999</formula>
    </cfRule>
  </conditionalFormatting>
  <conditionalFormatting sqref="AE26">
    <cfRule type="cellIs" dxfId="232" priority="18" operator="between">
      <formula>0.8</formula>
      <formula>1</formula>
    </cfRule>
    <cfRule type="cellIs" dxfId="231" priority="19" operator="between">
      <formula>0.6</formula>
      <formula>0.7999</formula>
    </cfRule>
    <cfRule type="cellIs" dxfId="230" priority="20" operator="between">
      <formula>0</formula>
      <formula>0.5999</formula>
    </cfRule>
  </conditionalFormatting>
  <conditionalFormatting sqref="AE27">
    <cfRule type="cellIs" dxfId="229" priority="15" operator="between">
      <formula>0.8</formula>
      <formula>1</formula>
    </cfRule>
    <cfRule type="cellIs" dxfId="228" priority="16" operator="between">
      <formula>0.6</formula>
      <formula>0.7999</formula>
    </cfRule>
    <cfRule type="cellIs" dxfId="227" priority="17" operator="between">
      <formula>0</formula>
      <formula>0.5999</formula>
    </cfRule>
  </conditionalFormatting>
  <conditionalFormatting sqref="AE32:AE33">
    <cfRule type="cellIs" dxfId="226" priority="12" operator="between">
      <formula>0.8</formula>
      <formula>1</formula>
    </cfRule>
    <cfRule type="cellIs" dxfId="225" priority="13" operator="between">
      <formula>0.6</formula>
      <formula>0.7999</formula>
    </cfRule>
    <cfRule type="cellIs" dxfId="224" priority="14" operator="between">
      <formula>0</formula>
      <formula>0.5999</formula>
    </cfRule>
  </conditionalFormatting>
  <conditionalFormatting sqref="AE34">
    <cfRule type="cellIs" dxfId="223" priority="9" operator="between">
      <formula>0.8</formula>
      <formula>1</formula>
    </cfRule>
    <cfRule type="cellIs" dxfId="222" priority="10" operator="between">
      <formula>0.6</formula>
      <formula>0.7999</formula>
    </cfRule>
    <cfRule type="cellIs" dxfId="221" priority="11" operator="between">
      <formula>0</formula>
      <formula>0.5999</formula>
    </cfRule>
  </conditionalFormatting>
  <conditionalFormatting sqref="AE52">
    <cfRule type="cellIs" dxfId="220" priority="6" operator="between">
      <formula>0.8</formula>
      <formula>1</formula>
    </cfRule>
    <cfRule type="cellIs" dxfId="219" priority="7" operator="between">
      <formula>0.6</formula>
      <formula>0.7999</formula>
    </cfRule>
    <cfRule type="cellIs" dxfId="218" priority="8" operator="between">
      <formula>0</formula>
      <formula>0.5999</formula>
    </cfRule>
  </conditionalFormatting>
  <conditionalFormatting sqref="AE35">
    <cfRule type="cellIs" dxfId="217" priority="3" operator="between">
      <formula>0.8</formula>
      <formula>1</formula>
    </cfRule>
    <cfRule type="cellIs" dxfId="216" priority="4" operator="between">
      <formula>0.6</formula>
      <formula>0.7999</formula>
    </cfRule>
    <cfRule type="cellIs" dxfId="215" priority="5" operator="between">
      <formula>0</formula>
      <formula>0.5999</formula>
    </cfRule>
  </conditionalFormatting>
  <conditionalFormatting sqref="AE35">
    <cfRule type="cellIs" dxfId="214" priority="2" operator="notBetween">
      <formula>0</formula>
      <formula>1</formula>
    </cfRule>
  </conditionalFormatting>
  <conditionalFormatting sqref="AE14:AE69">
    <cfRule type="cellIs" dxfId="213" priority="1" operator="equal">
      <formula>"N/A"</formula>
    </cfRule>
  </conditionalFormatting>
  <printOptions horizontalCentered="1"/>
  <pageMargins left="0.25" right="0.25" top="0.75" bottom="0.75" header="0.3" footer="0.3"/>
  <pageSetup paperSize="5" scale="75" fitToHeight="16" orientation="landscape" horizontalDpi="4294967295" verticalDpi="4294967295" r:id="rId1"/>
  <rowBreaks count="5" manualBreakCount="5">
    <brk id="18" min="1" max="47" man="1"/>
    <brk id="23" min="1" max="47" man="1"/>
    <brk id="29" min="1" max="47" man="1"/>
    <brk id="43" min="1" max="47" man="1"/>
    <brk id="49" min="1" max="47" man="1"/>
  </rowBreaks>
  <colBreaks count="1" manualBreakCount="1">
    <brk id="25" max="68"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DESPLEGABLE!$A$3:$A$8</xm:f>
          </x14:formula1>
          <xm:sqref>M14:M69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93"/>
  <sheetViews>
    <sheetView topLeftCell="A68" zoomScale="42" zoomScaleNormal="55" zoomScaleSheetLayoutView="40" workbookViewId="0">
      <selection activeCell="G85" sqref="G85"/>
    </sheetView>
  </sheetViews>
  <sheetFormatPr baseColWidth="10" defaultColWidth="11.375" defaultRowHeight="18.75" x14ac:dyDescent="0.3"/>
  <cols>
    <col min="1" max="1" width="35.25" style="123" customWidth="1"/>
    <col min="2" max="2" width="42.25" style="123" hidden="1" customWidth="1"/>
    <col min="3" max="3" width="21.75" style="198" hidden="1" customWidth="1"/>
    <col min="4" max="4" width="30.5" style="198" customWidth="1"/>
    <col min="5" max="5" width="28.625" style="122" customWidth="1"/>
    <col min="6" max="6" width="26.75" style="122" customWidth="1"/>
    <col min="7" max="7" width="9.375" style="122" customWidth="1"/>
    <col min="8" max="8" width="21.5" style="122" customWidth="1"/>
    <col min="9" max="9" width="19.125" style="122" customWidth="1"/>
    <col min="10" max="10" width="22.875" style="122" customWidth="1"/>
    <col min="11" max="11" width="17.75" style="122" customWidth="1"/>
    <col min="12" max="12" width="24.75" style="122" customWidth="1"/>
    <col min="13" max="13" width="27.25" style="122" hidden="1" customWidth="1"/>
    <col min="14" max="17" width="11.125" style="122" hidden="1" customWidth="1"/>
    <col min="18" max="25" width="14.625" style="122" hidden="1" customWidth="1"/>
    <col min="26" max="26" width="26.25" style="114" hidden="1" customWidth="1"/>
    <col min="27" max="27" width="33.375" style="118" hidden="1" customWidth="1"/>
    <col min="28" max="28" width="31.875" style="118" hidden="1" customWidth="1"/>
    <col min="29" max="29" width="29.375" style="114" hidden="1" customWidth="1"/>
    <col min="30" max="30" width="41" style="123" customWidth="1"/>
    <col min="31" max="31" width="22.375" style="199" customWidth="1"/>
    <col min="32" max="32" width="68.75" style="123" customWidth="1"/>
    <col min="33" max="33" width="28.5" style="122" hidden="1" customWidth="1"/>
    <col min="34" max="34" width="94.5" style="122" hidden="1" customWidth="1"/>
    <col min="35" max="35" width="82.625" style="122" hidden="1" customWidth="1"/>
    <col min="36" max="36" width="49.875" style="122" hidden="1" customWidth="1"/>
    <col min="37" max="37" width="37.875" style="122" hidden="1" customWidth="1"/>
    <col min="38" max="38" width="41" style="123" hidden="1" customWidth="1"/>
    <col min="39" max="39" width="22.375" style="199" hidden="1" customWidth="1"/>
    <col min="40" max="40" width="44.5" style="123" hidden="1" customWidth="1"/>
    <col min="41" max="41" width="31.625" style="123" hidden="1" customWidth="1"/>
    <col min="42" max="42" width="37.625" style="123" hidden="1" customWidth="1"/>
    <col min="43" max="43" width="33.25" style="123" hidden="1" customWidth="1"/>
    <col min="44" max="44" width="47.875" style="123" hidden="1" customWidth="1"/>
    <col min="45" max="45" width="36.5" style="123" hidden="1" customWidth="1"/>
    <col min="46" max="46" width="40.75" style="123" hidden="1" customWidth="1"/>
    <col min="47" max="47" width="19.625" style="123" hidden="1" customWidth="1"/>
    <col min="48" max="48" width="30.5" style="123" hidden="1" customWidth="1"/>
    <col min="49" max="49" width="52.125" style="123" hidden="1" customWidth="1"/>
    <col min="50" max="50" width="36.5" style="155" customWidth="1"/>
    <col min="51" max="53" width="13.75" style="123" customWidth="1"/>
    <col min="54" max="54" width="13.75" style="123" hidden="1" customWidth="1"/>
    <col min="55" max="55" width="13.75" style="123" customWidth="1"/>
    <col min="56" max="56" width="23.5" style="123" customWidth="1"/>
    <col min="57" max="57" width="14.375" style="123" customWidth="1"/>
    <col min="58" max="58" width="11" style="123" customWidth="1"/>
    <col min="59" max="59" width="35.25" style="123" customWidth="1"/>
    <col min="60" max="60" width="24.375" style="123" customWidth="1"/>
    <col min="61" max="65" width="11" style="123" customWidth="1"/>
    <col min="66" max="16384" width="11.375" style="123"/>
  </cols>
  <sheetData>
    <row r="1" spans="1:50" s="122" customFormat="1" x14ac:dyDescent="0.3">
      <c r="B1" s="119"/>
      <c r="C1" s="119"/>
      <c r="D1" s="119"/>
      <c r="E1" s="119"/>
      <c r="F1" s="120"/>
      <c r="G1" s="119"/>
      <c r="H1" s="121"/>
      <c r="I1" s="119"/>
      <c r="J1" s="119"/>
      <c r="K1" s="119"/>
      <c r="L1" s="119"/>
      <c r="M1" s="119"/>
      <c r="N1" s="119"/>
      <c r="O1" s="119"/>
      <c r="P1" s="119"/>
      <c r="Q1" s="119"/>
      <c r="R1" s="119"/>
      <c r="S1" s="119"/>
      <c r="T1" s="119"/>
      <c r="U1" s="119"/>
      <c r="V1" s="119"/>
      <c r="W1" s="119"/>
      <c r="X1" s="119"/>
      <c r="Y1" s="119"/>
      <c r="Z1" s="112"/>
      <c r="AA1" s="113"/>
      <c r="AB1" s="113"/>
      <c r="AC1" s="112"/>
      <c r="AD1" s="119"/>
      <c r="AE1" s="119"/>
      <c r="AF1" s="119"/>
      <c r="AG1" s="119"/>
      <c r="AH1" s="119"/>
      <c r="AI1" s="119"/>
      <c r="AJ1" s="119"/>
      <c r="AK1" s="119"/>
      <c r="AL1" s="119"/>
      <c r="AM1" s="119"/>
      <c r="AN1" s="119"/>
      <c r="AO1" s="119"/>
      <c r="AP1" s="119"/>
      <c r="AQ1" s="119"/>
      <c r="AR1" s="119"/>
      <c r="AS1" s="119"/>
      <c r="AT1" s="119"/>
      <c r="AU1" s="119"/>
      <c r="AV1" s="119"/>
      <c r="AW1" s="119"/>
      <c r="AX1" s="422"/>
    </row>
    <row r="2" spans="1:50" s="122" customFormat="1" ht="15" customHeight="1" x14ac:dyDescent="0.3">
      <c r="B2" s="482"/>
      <c r="C2" s="483"/>
      <c r="D2" s="488"/>
      <c r="E2" s="491" t="s">
        <v>346</v>
      </c>
      <c r="F2" s="491"/>
      <c r="G2" s="491"/>
      <c r="H2" s="491"/>
      <c r="I2" s="491"/>
      <c r="J2" s="491"/>
      <c r="K2" s="491"/>
      <c r="L2" s="491"/>
      <c r="M2" s="492" t="s">
        <v>87</v>
      </c>
      <c r="N2" s="492"/>
      <c r="O2" s="119"/>
      <c r="P2" s="119"/>
      <c r="Q2" s="119"/>
      <c r="R2" s="119"/>
      <c r="S2" s="119"/>
      <c r="T2" s="119"/>
      <c r="U2" s="119"/>
      <c r="V2" s="119"/>
      <c r="W2" s="119"/>
      <c r="X2" s="119"/>
      <c r="Y2" s="119"/>
      <c r="Z2" s="112"/>
      <c r="AA2" s="113"/>
      <c r="AB2" s="113"/>
      <c r="AC2" s="112"/>
      <c r="AD2" s="119"/>
      <c r="AE2" s="119"/>
      <c r="AF2" s="119"/>
      <c r="AG2" s="119"/>
      <c r="AH2" s="119"/>
      <c r="AI2" s="119"/>
      <c r="AJ2" s="119"/>
      <c r="AK2" s="119"/>
      <c r="AL2" s="119"/>
      <c r="AM2" s="119"/>
      <c r="AN2" s="119"/>
      <c r="AO2" s="119"/>
      <c r="AP2" s="119"/>
      <c r="AQ2" s="119"/>
      <c r="AR2" s="119"/>
      <c r="AS2" s="119"/>
      <c r="AT2" s="119"/>
      <c r="AU2" s="119"/>
      <c r="AV2" s="119"/>
      <c r="AW2" s="119"/>
      <c r="AX2" s="422"/>
    </row>
    <row r="3" spans="1:50" s="122" customFormat="1" x14ac:dyDescent="0.3">
      <c r="B3" s="484"/>
      <c r="C3" s="485"/>
      <c r="D3" s="489"/>
      <c r="E3" s="491"/>
      <c r="F3" s="491"/>
      <c r="G3" s="491"/>
      <c r="H3" s="491"/>
      <c r="I3" s="491"/>
      <c r="J3" s="491"/>
      <c r="K3" s="491"/>
      <c r="L3" s="491"/>
      <c r="M3" s="492"/>
      <c r="N3" s="492"/>
      <c r="O3" s="119"/>
      <c r="P3" s="119"/>
      <c r="Q3" s="119"/>
      <c r="R3" s="119"/>
      <c r="S3" s="119"/>
      <c r="T3" s="119"/>
      <c r="U3" s="119"/>
      <c r="V3" s="119"/>
      <c r="W3" s="119"/>
      <c r="X3" s="119"/>
      <c r="Y3" s="119"/>
      <c r="Z3" s="112"/>
      <c r="AA3" s="113"/>
      <c r="AB3" s="113"/>
      <c r="AC3" s="112"/>
      <c r="AD3" s="119"/>
      <c r="AE3" s="119"/>
      <c r="AF3" s="119"/>
      <c r="AG3" s="119"/>
      <c r="AH3" s="119"/>
      <c r="AI3" s="119"/>
      <c r="AJ3" s="119"/>
      <c r="AK3" s="119"/>
      <c r="AL3" s="119"/>
      <c r="AM3" s="119"/>
      <c r="AN3" s="119"/>
      <c r="AO3" s="119"/>
      <c r="AP3" s="119"/>
      <c r="AQ3" s="119"/>
      <c r="AR3" s="119"/>
      <c r="AS3" s="119"/>
      <c r="AT3" s="119"/>
      <c r="AU3" s="119"/>
      <c r="AV3" s="119"/>
      <c r="AW3" s="119"/>
      <c r="AX3" s="422"/>
    </row>
    <row r="4" spans="1:50" s="122" customFormat="1" x14ac:dyDescent="0.3">
      <c r="B4" s="484"/>
      <c r="C4" s="485"/>
      <c r="D4" s="489"/>
      <c r="E4" s="491"/>
      <c r="F4" s="491"/>
      <c r="G4" s="491"/>
      <c r="H4" s="491"/>
      <c r="I4" s="491"/>
      <c r="J4" s="491"/>
      <c r="K4" s="491"/>
      <c r="L4" s="491"/>
      <c r="M4" s="492" t="s">
        <v>88</v>
      </c>
      <c r="N4" s="492"/>
      <c r="O4" s="119"/>
      <c r="P4" s="119"/>
      <c r="Q4" s="119"/>
      <c r="R4" s="119"/>
      <c r="S4" s="119"/>
      <c r="T4" s="119"/>
      <c r="U4" s="119"/>
      <c r="V4" s="119"/>
      <c r="W4" s="119"/>
      <c r="X4" s="119"/>
      <c r="Y4" s="119"/>
      <c r="Z4" s="112"/>
      <c r="AA4" s="113"/>
      <c r="AB4" s="113"/>
      <c r="AC4" s="112"/>
      <c r="AD4" s="119"/>
      <c r="AE4" s="119"/>
      <c r="AF4" s="119"/>
      <c r="AG4" s="119"/>
      <c r="AH4" s="119"/>
      <c r="AI4" s="119"/>
      <c r="AJ4" s="119"/>
      <c r="AK4" s="119"/>
      <c r="AL4" s="119"/>
      <c r="AM4" s="119"/>
      <c r="AN4" s="119"/>
      <c r="AO4" s="119"/>
      <c r="AP4" s="119"/>
      <c r="AQ4" s="119"/>
      <c r="AR4" s="119"/>
      <c r="AS4" s="119"/>
      <c r="AT4" s="119"/>
      <c r="AU4" s="119"/>
      <c r="AV4" s="119"/>
      <c r="AW4" s="119"/>
      <c r="AX4" s="422"/>
    </row>
    <row r="5" spans="1:50" s="122" customFormat="1" x14ac:dyDescent="0.3">
      <c r="B5" s="484"/>
      <c r="C5" s="485"/>
      <c r="D5" s="489"/>
      <c r="E5" s="491"/>
      <c r="F5" s="491"/>
      <c r="G5" s="491"/>
      <c r="H5" s="491"/>
      <c r="I5" s="491"/>
      <c r="J5" s="491"/>
      <c r="K5" s="491"/>
      <c r="L5" s="491"/>
      <c r="M5" s="492"/>
      <c r="N5" s="492"/>
      <c r="O5" s="119"/>
      <c r="P5" s="119"/>
      <c r="Q5" s="119"/>
      <c r="R5" s="119"/>
      <c r="S5" s="119"/>
      <c r="T5" s="119"/>
      <c r="U5" s="119"/>
      <c r="V5" s="119"/>
      <c r="W5" s="119"/>
      <c r="X5" s="119"/>
      <c r="Y5" s="119"/>
      <c r="Z5" s="112"/>
      <c r="AA5" s="113"/>
      <c r="AB5" s="113"/>
      <c r="AC5" s="112"/>
      <c r="AD5" s="119"/>
      <c r="AE5" s="119"/>
      <c r="AF5" s="119"/>
      <c r="AG5" s="119"/>
      <c r="AH5" s="119"/>
      <c r="AI5" s="119"/>
      <c r="AJ5" s="119"/>
      <c r="AK5" s="119"/>
      <c r="AL5" s="119"/>
      <c r="AM5" s="119"/>
      <c r="AN5" s="119"/>
      <c r="AO5" s="119"/>
      <c r="AP5" s="119"/>
      <c r="AQ5" s="119"/>
      <c r="AR5" s="119"/>
      <c r="AS5" s="119"/>
      <c r="AT5" s="119"/>
      <c r="AU5" s="119"/>
      <c r="AV5" s="119"/>
      <c r="AW5" s="119"/>
      <c r="AX5" s="422"/>
    </row>
    <row r="6" spans="1:50" s="122" customFormat="1" ht="30" customHeight="1" x14ac:dyDescent="0.3">
      <c r="B6" s="486"/>
      <c r="C6" s="487"/>
      <c r="D6" s="490"/>
      <c r="E6" s="491"/>
      <c r="F6" s="491"/>
      <c r="G6" s="491"/>
      <c r="H6" s="491"/>
      <c r="I6" s="491"/>
      <c r="J6" s="491"/>
      <c r="K6" s="491"/>
      <c r="L6" s="491"/>
      <c r="M6" s="492" t="s">
        <v>89</v>
      </c>
      <c r="N6" s="492"/>
      <c r="O6" s="119"/>
      <c r="P6" s="119"/>
      <c r="Q6" s="119"/>
      <c r="R6" s="119"/>
      <c r="S6" s="119"/>
      <c r="T6" s="119"/>
      <c r="U6" s="119"/>
      <c r="V6" s="119"/>
      <c r="W6" s="119"/>
      <c r="X6" s="119"/>
      <c r="Y6" s="119"/>
      <c r="Z6" s="112"/>
      <c r="AA6" s="113"/>
      <c r="AB6" s="113"/>
      <c r="AC6" s="112"/>
      <c r="AD6" s="119"/>
      <c r="AE6" s="119"/>
      <c r="AF6" s="119"/>
      <c r="AG6" s="119"/>
      <c r="AH6" s="119"/>
      <c r="AI6" s="119"/>
      <c r="AJ6" s="119"/>
      <c r="AK6" s="119"/>
      <c r="AL6" s="119"/>
      <c r="AM6" s="119"/>
      <c r="AN6" s="119"/>
      <c r="AO6" s="119"/>
      <c r="AP6" s="119"/>
      <c r="AQ6" s="119"/>
      <c r="AR6" s="119"/>
      <c r="AS6" s="119"/>
      <c r="AT6" s="119"/>
      <c r="AU6" s="119"/>
      <c r="AV6" s="119"/>
      <c r="AW6" s="119"/>
      <c r="AX6" s="422"/>
    </row>
    <row r="7" spans="1:50" s="122" customFormat="1" x14ac:dyDescent="0.3">
      <c r="B7" s="119"/>
      <c r="C7" s="119"/>
      <c r="D7" s="119"/>
      <c r="E7" s="119"/>
      <c r="F7" s="120"/>
      <c r="G7" s="119"/>
      <c r="H7" s="121"/>
      <c r="I7" s="119"/>
      <c r="J7" s="119"/>
      <c r="K7" s="119"/>
      <c r="L7" s="119"/>
      <c r="M7" s="119"/>
      <c r="N7" s="119"/>
      <c r="O7" s="119"/>
      <c r="P7" s="119"/>
      <c r="Q7" s="119"/>
      <c r="R7" s="119"/>
      <c r="S7" s="119"/>
      <c r="T7" s="119"/>
      <c r="U7" s="119"/>
      <c r="V7" s="119"/>
      <c r="W7" s="119"/>
      <c r="X7" s="119"/>
      <c r="Y7" s="119"/>
      <c r="Z7" s="112"/>
      <c r="AA7" s="113"/>
      <c r="AB7" s="113"/>
      <c r="AC7" s="112"/>
      <c r="AD7" s="119"/>
      <c r="AE7" s="119"/>
      <c r="AF7" s="119"/>
      <c r="AG7" s="119"/>
      <c r="AH7" s="119"/>
      <c r="AI7" s="119"/>
      <c r="AJ7" s="119"/>
      <c r="AK7" s="119"/>
      <c r="AL7" s="119"/>
      <c r="AM7" s="119"/>
      <c r="AN7" s="119"/>
      <c r="AO7" s="119"/>
      <c r="AP7" s="119"/>
      <c r="AQ7" s="119"/>
      <c r="AR7" s="119"/>
      <c r="AS7" s="119"/>
      <c r="AT7" s="119"/>
      <c r="AU7" s="119"/>
      <c r="AV7" s="119"/>
      <c r="AW7" s="119"/>
      <c r="AX7" s="422"/>
    </row>
    <row r="8" spans="1:50" ht="22.5" customHeight="1" x14ac:dyDescent="0.3">
      <c r="A8" s="392" t="s">
        <v>247</v>
      </c>
      <c r="B8" s="393"/>
      <c r="D8" s="478" t="s">
        <v>271</v>
      </c>
      <c r="E8" s="478"/>
      <c r="F8" s="478"/>
      <c r="G8" s="478"/>
      <c r="H8" s="478"/>
      <c r="I8" s="478"/>
      <c r="J8" s="478"/>
      <c r="K8" s="478"/>
      <c r="L8" s="478"/>
      <c r="M8" s="478"/>
      <c r="N8" s="478"/>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0"/>
      <c r="AV8" s="390"/>
      <c r="AW8" s="390"/>
      <c r="AX8" s="390"/>
    </row>
    <row r="9" spans="1:50" ht="54" customHeight="1" x14ac:dyDescent="0.3">
      <c r="A9" s="392" t="s">
        <v>248</v>
      </c>
      <c r="B9" s="393"/>
      <c r="D9" s="479" t="s">
        <v>145</v>
      </c>
      <c r="E9" s="479"/>
      <c r="F9" s="479"/>
      <c r="G9" s="479"/>
      <c r="H9" s="479"/>
      <c r="I9" s="479"/>
      <c r="J9" s="479"/>
      <c r="K9" s="479"/>
      <c r="L9" s="479"/>
      <c r="M9" s="479"/>
      <c r="N9" s="479"/>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0"/>
    </row>
    <row r="10" spans="1:50" ht="56.25" customHeight="1" x14ac:dyDescent="0.3">
      <c r="A10" s="392" t="s">
        <v>249</v>
      </c>
      <c r="B10" s="393"/>
      <c r="D10" s="479" t="s">
        <v>0</v>
      </c>
      <c r="E10" s="479"/>
      <c r="F10" s="479"/>
      <c r="G10" s="479"/>
      <c r="H10" s="479"/>
      <c r="I10" s="479"/>
      <c r="J10" s="479"/>
      <c r="K10" s="479"/>
      <c r="L10" s="479"/>
      <c r="M10" s="479"/>
      <c r="N10" s="479"/>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c r="AX10" s="390"/>
    </row>
    <row r="11" spans="1:50" x14ac:dyDescent="0.3">
      <c r="B11" s="124"/>
      <c r="C11" s="121"/>
      <c r="D11" s="121"/>
      <c r="E11" s="119"/>
      <c r="F11" s="119"/>
      <c r="G11" s="119"/>
      <c r="H11" s="119"/>
      <c r="I11" s="119"/>
      <c r="J11" s="119"/>
      <c r="K11" s="119"/>
      <c r="L11" s="119"/>
      <c r="M11" s="119"/>
      <c r="N11" s="119"/>
      <c r="O11" s="119"/>
      <c r="P11" s="119"/>
      <c r="Q11" s="119"/>
      <c r="R11" s="119"/>
      <c r="S11" s="119"/>
      <c r="T11" s="119"/>
      <c r="U11" s="119"/>
      <c r="V11" s="119"/>
      <c r="W11" s="119"/>
      <c r="X11" s="119"/>
      <c r="Y11" s="119"/>
      <c r="Z11" s="115"/>
      <c r="AA11" s="116"/>
      <c r="AB11" s="116"/>
      <c r="AC11" s="117"/>
      <c r="AD11" s="124"/>
      <c r="AE11" s="125"/>
      <c r="AF11" s="124"/>
      <c r="AG11" s="119"/>
      <c r="AH11" s="119"/>
      <c r="AI11" s="119"/>
      <c r="AJ11" s="119"/>
      <c r="AK11" s="119"/>
      <c r="AL11" s="124"/>
      <c r="AM11" s="125"/>
      <c r="AN11" s="124"/>
      <c r="AO11" s="124"/>
      <c r="AP11" s="124"/>
      <c r="AQ11" s="124"/>
      <c r="AR11" s="124"/>
      <c r="AS11" s="124"/>
      <c r="AT11" s="124"/>
      <c r="AU11" s="124"/>
      <c r="AV11" s="124"/>
      <c r="AW11" s="124"/>
      <c r="AX11" s="423"/>
    </row>
    <row r="12" spans="1:50" ht="24" customHeight="1" x14ac:dyDescent="0.3">
      <c r="A12" s="480" t="s">
        <v>259</v>
      </c>
      <c r="B12" s="476" t="s">
        <v>259</v>
      </c>
      <c r="C12" s="476" t="s">
        <v>3</v>
      </c>
      <c r="D12" s="480" t="s">
        <v>3</v>
      </c>
      <c r="E12" s="476" t="s">
        <v>4</v>
      </c>
      <c r="F12" s="476" t="s">
        <v>5</v>
      </c>
      <c r="G12" s="476" t="s">
        <v>6</v>
      </c>
      <c r="H12" s="476" t="s">
        <v>7</v>
      </c>
      <c r="I12" s="476" t="s">
        <v>166</v>
      </c>
      <c r="J12" s="476" t="s">
        <v>167</v>
      </c>
      <c r="K12" s="476" t="s">
        <v>154</v>
      </c>
      <c r="L12" s="476" t="s">
        <v>9</v>
      </c>
      <c r="M12" s="476" t="s">
        <v>441</v>
      </c>
      <c r="N12" s="470" t="s">
        <v>477</v>
      </c>
      <c r="O12" s="470"/>
      <c r="P12" s="470"/>
      <c r="Q12" s="470"/>
      <c r="R12" s="471" t="s">
        <v>478</v>
      </c>
      <c r="S12" s="471"/>
      <c r="T12" s="471"/>
      <c r="U12" s="471"/>
      <c r="V12" s="472" t="s">
        <v>253</v>
      </c>
      <c r="W12" s="472"/>
      <c r="X12" s="472"/>
      <c r="Y12" s="472"/>
      <c r="Z12" s="473" t="s">
        <v>288</v>
      </c>
      <c r="AA12" s="473"/>
      <c r="AB12" s="473"/>
      <c r="AC12" s="474" t="s">
        <v>234</v>
      </c>
      <c r="AD12" s="467" t="s">
        <v>289</v>
      </c>
      <c r="AE12" s="467"/>
      <c r="AF12" s="467"/>
      <c r="AG12" s="465" t="s">
        <v>290</v>
      </c>
      <c r="AH12" s="465"/>
      <c r="AI12" s="465"/>
      <c r="AJ12" s="465"/>
      <c r="AK12" s="466" t="s">
        <v>234</v>
      </c>
      <c r="AL12" s="467" t="s">
        <v>291</v>
      </c>
      <c r="AM12" s="467"/>
      <c r="AN12" s="467"/>
      <c r="AO12" s="468" t="s">
        <v>292</v>
      </c>
      <c r="AP12" s="468"/>
      <c r="AQ12" s="468"/>
      <c r="AR12" s="468"/>
      <c r="AS12" s="468"/>
      <c r="AT12" s="467" t="s">
        <v>293</v>
      </c>
      <c r="AU12" s="467"/>
      <c r="AV12" s="467"/>
      <c r="AW12" s="469" t="s">
        <v>257</v>
      </c>
      <c r="AX12" s="424"/>
    </row>
    <row r="13" spans="1:50" ht="47.25" customHeight="1" thickBot="1" x14ac:dyDescent="0.35">
      <c r="A13" s="481"/>
      <c r="B13" s="477"/>
      <c r="C13" s="477"/>
      <c r="D13" s="481"/>
      <c r="E13" s="477"/>
      <c r="F13" s="477"/>
      <c r="G13" s="477"/>
      <c r="H13" s="477"/>
      <c r="I13" s="477"/>
      <c r="J13" s="477"/>
      <c r="K13" s="477"/>
      <c r="L13" s="477"/>
      <c r="M13" s="477"/>
      <c r="N13" s="255" t="s">
        <v>10</v>
      </c>
      <c r="O13" s="255" t="s">
        <v>11</v>
      </c>
      <c r="P13" s="255" t="s">
        <v>12</v>
      </c>
      <c r="Q13" s="255" t="s">
        <v>13</v>
      </c>
      <c r="R13" s="255" t="s">
        <v>14</v>
      </c>
      <c r="S13" s="255" t="s">
        <v>15</v>
      </c>
      <c r="T13" s="255" t="s">
        <v>16</v>
      </c>
      <c r="U13" s="255" t="s">
        <v>17</v>
      </c>
      <c r="V13" s="255" t="s">
        <v>18</v>
      </c>
      <c r="W13" s="255" t="s">
        <v>19</v>
      </c>
      <c r="X13" s="255" t="s">
        <v>20</v>
      </c>
      <c r="Y13" s="255" t="s">
        <v>21</v>
      </c>
      <c r="Z13" s="256" t="s">
        <v>195</v>
      </c>
      <c r="AA13" s="256" t="s">
        <v>193</v>
      </c>
      <c r="AB13" s="256" t="s">
        <v>194</v>
      </c>
      <c r="AC13" s="475"/>
      <c r="AD13" s="257" t="s">
        <v>244</v>
      </c>
      <c r="AE13" s="257" t="s">
        <v>245</v>
      </c>
      <c r="AF13" s="257" t="s">
        <v>246</v>
      </c>
      <c r="AG13" s="127" t="s">
        <v>230</v>
      </c>
      <c r="AH13" s="127" t="s">
        <v>231</v>
      </c>
      <c r="AI13" s="127" t="s">
        <v>232</v>
      </c>
      <c r="AJ13" s="127" t="s">
        <v>233</v>
      </c>
      <c r="AK13" s="466"/>
      <c r="AL13" s="126" t="s">
        <v>244</v>
      </c>
      <c r="AM13" s="126" t="s">
        <v>245</v>
      </c>
      <c r="AN13" s="126" t="s">
        <v>246</v>
      </c>
      <c r="AO13" s="128" t="s">
        <v>252</v>
      </c>
      <c r="AP13" s="128" t="s">
        <v>251</v>
      </c>
      <c r="AQ13" s="128" t="s">
        <v>250</v>
      </c>
      <c r="AR13" s="128" t="s">
        <v>233</v>
      </c>
      <c r="AS13" s="128" t="s">
        <v>234</v>
      </c>
      <c r="AT13" s="129" t="s">
        <v>244</v>
      </c>
      <c r="AU13" s="129" t="s">
        <v>245</v>
      </c>
      <c r="AV13" s="129" t="s">
        <v>246</v>
      </c>
      <c r="AW13" s="469"/>
      <c r="AX13" s="424"/>
    </row>
    <row r="14" spans="1:50" s="187" customFormat="1" ht="195.75" customHeight="1" x14ac:dyDescent="0.3">
      <c r="A14" s="450" t="s">
        <v>566</v>
      </c>
      <c r="B14" s="258" t="s">
        <v>526</v>
      </c>
      <c r="C14" s="259" t="s">
        <v>22</v>
      </c>
      <c r="D14" s="268" t="s">
        <v>567</v>
      </c>
      <c r="E14" s="395" t="s">
        <v>449</v>
      </c>
      <c r="F14" s="395" t="s">
        <v>152</v>
      </c>
      <c r="G14" s="395">
        <f>+SUM(N14:Y14)</f>
        <v>1</v>
      </c>
      <c r="H14" s="395" t="s">
        <v>153</v>
      </c>
      <c r="I14" s="395" t="s">
        <v>280</v>
      </c>
      <c r="J14" s="395" t="s">
        <v>168</v>
      </c>
      <c r="K14" s="395" t="s">
        <v>187</v>
      </c>
      <c r="L14" s="395" t="s">
        <v>281</v>
      </c>
      <c r="M14" s="395" t="s">
        <v>443</v>
      </c>
      <c r="N14" s="260"/>
      <c r="O14" s="261"/>
      <c r="P14" s="260"/>
      <c r="Q14" s="261">
        <v>1</v>
      </c>
      <c r="R14" s="261"/>
      <c r="S14" s="261"/>
      <c r="T14" s="261"/>
      <c r="U14" s="261"/>
      <c r="V14" s="261"/>
      <c r="W14" s="261"/>
      <c r="X14" s="261"/>
      <c r="Y14" s="261"/>
      <c r="Z14" s="355">
        <v>1</v>
      </c>
      <c r="AA14" s="351" t="s">
        <v>493</v>
      </c>
      <c r="AB14" s="351" t="s">
        <v>494</v>
      </c>
      <c r="AC14" s="262"/>
      <c r="AD14" s="351" t="s">
        <v>493</v>
      </c>
      <c r="AE14" s="338">
        <v>1</v>
      </c>
      <c r="AF14" s="333" t="s">
        <v>596</v>
      </c>
      <c r="AG14" s="249">
        <v>0</v>
      </c>
      <c r="AH14" s="184" t="s">
        <v>209</v>
      </c>
      <c r="AI14" s="184" t="s">
        <v>240</v>
      </c>
      <c r="AJ14" s="185"/>
      <c r="AK14" s="185"/>
      <c r="AL14" s="173"/>
      <c r="AM14" s="170"/>
      <c r="AN14" s="49"/>
      <c r="AO14" s="184"/>
      <c r="AP14" s="184"/>
      <c r="AQ14" s="184"/>
      <c r="AR14" s="186"/>
      <c r="AS14" s="173"/>
      <c r="AT14" s="235"/>
      <c r="AU14" s="170"/>
      <c r="AV14" s="236"/>
      <c r="AW14" s="170"/>
      <c r="AX14" s="421"/>
    </row>
    <row r="15" spans="1:50" ht="168.75" customHeight="1" x14ac:dyDescent="0.3">
      <c r="A15" s="450"/>
      <c r="B15" s="130" t="s">
        <v>526</v>
      </c>
      <c r="C15" s="38" t="s">
        <v>23</v>
      </c>
      <c r="D15" s="237" t="s">
        <v>569</v>
      </c>
      <c r="E15" s="42" t="s">
        <v>24</v>
      </c>
      <c r="F15" s="38" t="s">
        <v>25</v>
      </c>
      <c r="G15" s="38">
        <f>+SUM(N15:Y15)</f>
        <v>1</v>
      </c>
      <c r="H15" s="38" t="s">
        <v>450</v>
      </c>
      <c r="I15" s="38" t="s">
        <v>280</v>
      </c>
      <c r="J15" s="38" t="s">
        <v>169</v>
      </c>
      <c r="K15" s="38" t="s">
        <v>186</v>
      </c>
      <c r="L15" s="38" t="s">
        <v>451</v>
      </c>
      <c r="M15" s="38" t="s">
        <v>445</v>
      </c>
      <c r="N15" s="96">
        <v>1</v>
      </c>
      <c r="O15" s="96"/>
      <c r="P15" s="96"/>
      <c r="Q15" s="96"/>
      <c r="R15" s="96"/>
      <c r="S15" s="96"/>
      <c r="T15" s="96"/>
      <c r="U15" s="96"/>
      <c r="V15" s="96"/>
      <c r="W15" s="96"/>
      <c r="X15" s="96"/>
      <c r="Y15" s="96"/>
      <c r="Z15" s="280">
        <v>1</v>
      </c>
      <c r="AA15" s="279" t="s">
        <v>495</v>
      </c>
      <c r="AB15" s="279" t="s">
        <v>494</v>
      </c>
      <c r="AC15" s="92"/>
      <c r="AD15" s="279" t="s">
        <v>495</v>
      </c>
      <c r="AE15" s="341">
        <v>1</v>
      </c>
      <c r="AF15" s="335"/>
      <c r="AG15" s="250"/>
      <c r="AH15" s="136"/>
      <c r="AI15" s="136"/>
      <c r="AJ15" s="137"/>
      <c r="AK15" s="136"/>
      <c r="AL15" s="132"/>
      <c r="AM15" s="133"/>
      <c r="AN15" s="141"/>
      <c r="AO15" s="136"/>
      <c r="AP15" s="136"/>
      <c r="AQ15" s="136"/>
      <c r="AR15" s="138"/>
      <c r="AS15" s="139"/>
      <c r="AT15" s="131"/>
      <c r="AU15" s="133"/>
      <c r="AV15" s="136"/>
      <c r="AW15" s="133"/>
      <c r="AX15" s="421"/>
    </row>
    <row r="16" spans="1:50" ht="158.25" customHeight="1" x14ac:dyDescent="0.3">
      <c r="A16" s="450"/>
      <c r="B16" s="130" t="s">
        <v>526</v>
      </c>
      <c r="C16" s="38" t="s">
        <v>23</v>
      </c>
      <c r="D16" s="237" t="s">
        <v>568</v>
      </c>
      <c r="E16" s="42" t="s">
        <v>24</v>
      </c>
      <c r="F16" s="38" t="s">
        <v>452</v>
      </c>
      <c r="G16" s="43">
        <f t="shared" ref="G16:G22" si="0">SUM(N16:Y16)</f>
        <v>1</v>
      </c>
      <c r="H16" s="38" t="s">
        <v>453</v>
      </c>
      <c r="I16" s="38" t="s">
        <v>280</v>
      </c>
      <c r="J16" s="38" t="s">
        <v>169</v>
      </c>
      <c r="K16" s="38" t="s">
        <v>186</v>
      </c>
      <c r="L16" s="38" t="s">
        <v>451</v>
      </c>
      <c r="M16" s="38" t="s">
        <v>445</v>
      </c>
      <c r="N16" s="142">
        <f>18/18</f>
        <v>1</v>
      </c>
      <c r="O16" s="96"/>
      <c r="P16" s="95"/>
      <c r="Q16" s="95"/>
      <c r="R16" s="96"/>
      <c r="S16" s="96"/>
      <c r="T16" s="96"/>
      <c r="U16" s="96"/>
      <c r="V16" s="95"/>
      <c r="W16" s="96"/>
      <c r="X16" s="96"/>
      <c r="Y16" s="96"/>
      <c r="Z16" s="277">
        <v>1</v>
      </c>
      <c r="AA16" s="279" t="s">
        <v>496</v>
      </c>
      <c r="AB16" s="279" t="s">
        <v>494</v>
      </c>
      <c r="AC16" s="92"/>
      <c r="AD16" s="279" t="s">
        <v>496</v>
      </c>
      <c r="AE16" s="341">
        <v>1</v>
      </c>
      <c r="AF16" s="334"/>
      <c r="AG16" s="251"/>
      <c r="AH16" s="90"/>
      <c r="AI16" s="136"/>
      <c r="AJ16" s="137"/>
      <c r="AK16" s="137"/>
      <c r="AL16" s="143"/>
      <c r="AM16" s="133"/>
      <c r="AN16" s="134"/>
      <c r="AO16" s="144"/>
      <c r="AP16" s="144"/>
      <c r="AQ16" s="144"/>
      <c r="AR16" s="138"/>
      <c r="AS16" s="139"/>
      <c r="AT16" s="145"/>
      <c r="AU16" s="133"/>
      <c r="AV16" s="143"/>
      <c r="AW16" s="133"/>
      <c r="AX16" s="421"/>
    </row>
    <row r="17" spans="1:50" ht="130.5" customHeight="1" x14ac:dyDescent="0.3">
      <c r="A17" s="450"/>
      <c r="B17" s="130" t="s">
        <v>526</v>
      </c>
      <c r="C17" s="38" t="s">
        <v>23</v>
      </c>
      <c r="D17" s="452" t="s">
        <v>570</v>
      </c>
      <c r="E17" s="42" t="s">
        <v>417</v>
      </c>
      <c r="F17" s="38" t="s">
        <v>27</v>
      </c>
      <c r="G17" s="43">
        <f t="shared" si="0"/>
        <v>1</v>
      </c>
      <c r="H17" s="38" t="s">
        <v>146</v>
      </c>
      <c r="I17" s="38" t="s">
        <v>280</v>
      </c>
      <c r="J17" s="38" t="s">
        <v>169</v>
      </c>
      <c r="K17" s="38" t="s">
        <v>186</v>
      </c>
      <c r="L17" s="38" t="s">
        <v>451</v>
      </c>
      <c r="M17" s="38" t="s">
        <v>443</v>
      </c>
      <c r="N17" s="142">
        <f>18/18</f>
        <v>1</v>
      </c>
      <c r="O17" s="96"/>
      <c r="P17" s="95"/>
      <c r="Q17" s="95"/>
      <c r="R17" s="96"/>
      <c r="S17" s="96"/>
      <c r="T17" s="96"/>
      <c r="U17" s="96"/>
      <c r="V17" s="95"/>
      <c r="W17" s="96"/>
      <c r="X17" s="96"/>
      <c r="Y17" s="96"/>
      <c r="Z17" s="274">
        <f>18/18</f>
        <v>1</v>
      </c>
      <c r="AA17" s="279" t="s">
        <v>524</v>
      </c>
      <c r="AB17" s="279" t="s">
        <v>494</v>
      </c>
      <c r="AC17" s="92"/>
      <c r="AD17" s="279" t="s">
        <v>524</v>
      </c>
      <c r="AE17" s="341">
        <v>1</v>
      </c>
      <c r="AF17" s="334"/>
      <c r="AG17" s="251"/>
      <c r="AH17" s="90"/>
      <c r="AI17" s="136"/>
      <c r="AJ17" s="137"/>
      <c r="AK17" s="137"/>
      <c r="AL17" s="143"/>
      <c r="AM17" s="133"/>
      <c r="AN17" s="134"/>
      <c r="AO17" s="144"/>
      <c r="AP17" s="144"/>
      <c r="AQ17" s="144"/>
      <c r="AR17" s="138"/>
      <c r="AS17" s="139"/>
      <c r="AT17" s="145"/>
      <c r="AU17" s="133"/>
      <c r="AV17" s="143"/>
      <c r="AW17" s="133"/>
      <c r="AX17" s="421"/>
    </row>
    <row r="18" spans="1:50" ht="149.25" customHeight="1" x14ac:dyDescent="0.3">
      <c r="A18" s="450"/>
      <c r="B18" s="130" t="s">
        <v>526</v>
      </c>
      <c r="C18" s="38" t="s">
        <v>23</v>
      </c>
      <c r="D18" s="453"/>
      <c r="E18" s="42" t="s">
        <v>26</v>
      </c>
      <c r="F18" s="38" t="s">
        <v>454</v>
      </c>
      <c r="G18" s="43">
        <f t="shared" si="0"/>
        <v>1</v>
      </c>
      <c r="H18" s="38" t="s">
        <v>214</v>
      </c>
      <c r="I18" s="38" t="s">
        <v>280</v>
      </c>
      <c r="J18" s="38" t="s">
        <v>169</v>
      </c>
      <c r="K18" s="38" t="s">
        <v>186</v>
      </c>
      <c r="L18" s="38" t="s">
        <v>451</v>
      </c>
      <c r="M18" s="38" t="s">
        <v>443</v>
      </c>
      <c r="N18" s="142">
        <f>18/18</f>
        <v>1</v>
      </c>
      <c r="O18" s="96"/>
      <c r="P18" s="95"/>
      <c r="Q18" s="95"/>
      <c r="R18" s="96"/>
      <c r="S18" s="96"/>
      <c r="T18" s="96"/>
      <c r="U18" s="96"/>
      <c r="V18" s="95"/>
      <c r="W18" s="96"/>
      <c r="X18" s="96"/>
      <c r="Y18" s="96"/>
      <c r="Z18" s="274">
        <f>18/18</f>
        <v>1</v>
      </c>
      <c r="AA18" s="279" t="s">
        <v>525</v>
      </c>
      <c r="AB18" s="279" t="s">
        <v>494</v>
      </c>
      <c r="AC18" s="92"/>
      <c r="AD18" s="279" t="s">
        <v>525</v>
      </c>
      <c r="AE18" s="341">
        <v>1</v>
      </c>
      <c r="AF18" s="334"/>
      <c r="AG18" s="251"/>
      <c r="AH18" s="90"/>
      <c r="AI18" s="136"/>
      <c r="AJ18" s="137"/>
      <c r="AK18" s="137"/>
      <c r="AL18" s="146"/>
      <c r="AM18" s="133"/>
      <c r="AN18" s="134"/>
      <c r="AO18" s="144"/>
      <c r="AP18" s="144"/>
      <c r="AQ18" s="144"/>
      <c r="AR18" s="138"/>
      <c r="AS18" s="139"/>
      <c r="AT18" s="147"/>
      <c r="AU18" s="133"/>
      <c r="AV18" s="49"/>
      <c r="AW18" s="133"/>
      <c r="AX18" s="421"/>
    </row>
    <row r="19" spans="1:50" ht="135" customHeight="1" x14ac:dyDescent="0.3">
      <c r="A19" s="450"/>
      <c r="B19" s="130" t="s">
        <v>526</v>
      </c>
      <c r="C19" s="38" t="s">
        <v>23</v>
      </c>
      <c r="D19" s="454"/>
      <c r="E19" s="42" t="s">
        <v>192</v>
      </c>
      <c r="F19" s="38" t="s">
        <v>28</v>
      </c>
      <c r="G19" s="43">
        <f t="shared" si="0"/>
        <v>1</v>
      </c>
      <c r="H19" s="38" t="s">
        <v>29</v>
      </c>
      <c r="I19" s="38" t="s">
        <v>280</v>
      </c>
      <c r="J19" s="38" t="s">
        <v>169</v>
      </c>
      <c r="K19" s="38" t="s">
        <v>187</v>
      </c>
      <c r="L19" s="38" t="s">
        <v>281</v>
      </c>
      <c r="M19" s="38" t="s">
        <v>443</v>
      </c>
      <c r="N19" s="95">
        <v>1</v>
      </c>
      <c r="O19" s="96"/>
      <c r="P19" s="96"/>
      <c r="Q19" s="96"/>
      <c r="R19" s="96"/>
      <c r="S19" s="96"/>
      <c r="T19" s="96"/>
      <c r="U19" s="96"/>
      <c r="V19" s="96"/>
      <c r="W19" s="96"/>
      <c r="X19" s="96"/>
      <c r="Y19" s="96"/>
      <c r="Z19" s="274">
        <f>18/18</f>
        <v>1</v>
      </c>
      <c r="AA19" s="279" t="s">
        <v>497</v>
      </c>
      <c r="AB19" s="279" t="s">
        <v>494</v>
      </c>
      <c r="AC19" s="92"/>
      <c r="AD19" s="279" t="s">
        <v>497</v>
      </c>
      <c r="AE19" s="341">
        <v>1</v>
      </c>
      <c r="AF19" s="334"/>
      <c r="AG19" s="251"/>
      <c r="AH19" s="90"/>
      <c r="AI19" s="136"/>
      <c r="AJ19" s="137"/>
      <c r="AK19" s="137"/>
      <c r="AL19" s="143"/>
      <c r="AM19" s="133"/>
      <c r="AN19" s="134"/>
      <c r="AO19" s="144"/>
      <c r="AP19" s="144"/>
      <c r="AQ19" s="144"/>
      <c r="AR19" s="138"/>
      <c r="AS19" s="139"/>
      <c r="AT19" s="147"/>
      <c r="AU19" s="133"/>
      <c r="AV19" s="143"/>
      <c r="AW19" s="133"/>
      <c r="AX19" s="421"/>
    </row>
    <row r="20" spans="1:50" ht="187.5" customHeight="1" x14ac:dyDescent="0.3">
      <c r="A20" s="450"/>
      <c r="B20" s="130" t="s">
        <v>526</v>
      </c>
      <c r="C20" s="38" t="s">
        <v>30</v>
      </c>
      <c r="D20" s="452" t="s">
        <v>571</v>
      </c>
      <c r="E20" s="42" t="s">
        <v>31</v>
      </c>
      <c r="F20" s="38" t="s">
        <v>278</v>
      </c>
      <c r="G20" s="38">
        <f t="shared" si="0"/>
        <v>2</v>
      </c>
      <c r="H20" s="38" t="s">
        <v>32</v>
      </c>
      <c r="I20" s="38" t="s">
        <v>280</v>
      </c>
      <c r="J20" s="38" t="s">
        <v>168</v>
      </c>
      <c r="K20" s="38" t="s">
        <v>187</v>
      </c>
      <c r="L20" s="38" t="s">
        <v>281</v>
      </c>
      <c r="M20" s="38" t="s">
        <v>445</v>
      </c>
      <c r="N20" s="96">
        <v>2</v>
      </c>
      <c r="O20" s="96"/>
      <c r="P20" s="96"/>
      <c r="Q20" s="96"/>
      <c r="R20" s="96"/>
      <c r="S20" s="96"/>
      <c r="T20" s="96"/>
      <c r="U20" s="96"/>
      <c r="V20" s="96"/>
      <c r="W20" s="96"/>
      <c r="X20" s="96"/>
      <c r="Y20" s="96"/>
      <c r="Z20" s="276">
        <v>2</v>
      </c>
      <c r="AA20" s="279" t="s">
        <v>498</v>
      </c>
      <c r="AB20" s="279" t="s">
        <v>494</v>
      </c>
      <c r="AC20" s="92"/>
      <c r="AD20" s="279" t="s">
        <v>498</v>
      </c>
      <c r="AE20" s="341">
        <v>1</v>
      </c>
      <c r="AF20" s="344"/>
      <c r="AG20" s="250"/>
      <c r="AH20" s="136"/>
      <c r="AI20" s="136"/>
      <c r="AJ20" s="137"/>
      <c r="AK20" s="137"/>
      <c r="AL20" s="132"/>
      <c r="AM20" s="133"/>
      <c r="AN20" s="136"/>
      <c r="AO20" s="136"/>
      <c r="AP20" s="136"/>
      <c r="AQ20" s="136"/>
      <c r="AR20" s="138"/>
      <c r="AS20" s="138"/>
      <c r="AT20" s="136"/>
      <c r="AU20" s="133"/>
      <c r="AV20" s="148"/>
      <c r="AW20" s="133"/>
      <c r="AX20" s="421"/>
    </row>
    <row r="21" spans="1:50" ht="165.75" customHeight="1" x14ac:dyDescent="0.3">
      <c r="A21" s="450"/>
      <c r="B21" s="130" t="s">
        <v>526</v>
      </c>
      <c r="C21" s="38" t="s">
        <v>30</v>
      </c>
      <c r="D21" s="453"/>
      <c r="E21" s="42" t="s">
        <v>33</v>
      </c>
      <c r="F21" s="42" t="s">
        <v>147</v>
      </c>
      <c r="G21" s="42">
        <f t="shared" si="0"/>
        <v>1</v>
      </c>
      <c r="H21" s="42" t="s">
        <v>34</v>
      </c>
      <c r="I21" s="42" t="s">
        <v>280</v>
      </c>
      <c r="J21" s="42" t="s">
        <v>80</v>
      </c>
      <c r="K21" s="42" t="s">
        <v>160</v>
      </c>
      <c r="L21" s="42" t="s">
        <v>65</v>
      </c>
      <c r="M21" s="42" t="s">
        <v>443</v>
      </c>
      <c r="N21" s="37">
        <v>1</v>
      </c>
      <c r="O21" s="37"/>
      <c r="P21" s="37"/>
      <c r="Q21" s="37"/>
      <c r="R21" s="37"/>
      <c r="S21" s="37"/>
      <c r="T21" s="37"/>
      <c r="U21" s="37"/>
      <c r="V21" s="37"/>
      <c r="W21" s="37"/>
      <c r="X21" s="37"/>
      <c r="Y21" s="37"/>
      <c r="Z21" s="280">
        <v>1</v>
      </c>
      <c r="AA21" s="279" t="s">
        <v>499</v>
      </c>
      <c r="AB21" s="279" t="s">
        <v>494</v>
      </c>
      <c r="AC21" s="92"/>
      <c r="AD21" s="279" t="s">
        <v>597</v>
      </c>
      <c r="AE21" s="341">
        <v>1</v>
      </c>
      <c r="AF21" s="353" t="s">
        <v>584</v>
      </c>
      <c r="AG21" s="252"/>
      <c r="AH21" s="88"/>
      <c r="AI21" s="88"/>
      <c r="AJ21" s="137"/>
      <c r="AK21" s="137"/>
      <c r="AL21" s="134"/>
      <c r="AM21" s="133"/>
      <c r="AN21" s="134"/>
      <c r="AO21" s="88"/>
      <c r="AP21" s="149"/>
      <c r="AQ21" s="93"/>
      <c r="AR21" s="138"/>
      <c r="AS21" s="139"/>
      <c r="AT21" s="149"/>
      <c r="AU21" s="133"/>
      <c r="AV21" s="148"/>
      <c r="AW21" s="133"/>
      <c r="AX21" s="421"/>
    </row>
    <row r="22" spans="1:50" s="155" customFormat="1" ht="249.75" customHeight="1" x14ac:dyDescent="0.3">
      <c r="A22" s="450"/>
      <c r="B22" s="130" t="s">
        <v>526</v>
      </c>
      <c r="C22" s="38" t="s">
        <v>35</v>
      </c>
      <c r="D22" s="453"/>
      <c r="E22" s="42" t="s">
        <v>170</v>
      </c>
      <c r="F22" s="42" t="s">
        <v>36</v>
      </c>
      <c r="G22" s="42">
        <f t="shared" si="0"/>
        <v>1.6659999999999999</v>
      </c>
      <c r="H22" s="42" t="s">
        <v>215</v>
      </c>
      <c r="I22" s="42" t="s">
        <v>280</v>
      </c>
      <c r="J22" s="42" t="s">
        <v>169</v>
      </c>
      <c r="K22" s="42" t="s">
        <v>186</v>
      </c>
      <c r="L22" s="42" t="s">
        <v>451</v>
      </c>
      <c r="M22" s="42" t="s">
        <v>443</v>
      </c>
      <c r="N22" s="37"/>
      <c r="O22" s="37"/>
      <c r="P22" s="150"/>
      <c r="Q22" s="150">
        <v>1</v>
      </c>
      <c r="R22" s="183"/>
      <c r="S22" s="37"/>
      <c r="T22" s="37"/>
      <c r="U22" s="150">
        <v>0.33300000000000002</v>
      </c>
      <c r="V22" s="37"/>
      <c r="W22" s="37"/>
      <c r="X22" s="37"/>
      <c r="Y22" s="150">
        <v>0.33300000000000002</v>
      </c>
      <c r="Z22" s="357">
        <v>0.33300000000000002</v>
      </c>
      <c r="AA22" s="279" t="s">
        <v>500</v>
      </c>
      <c r="AB22" s="279" t="s">
        <v>494</v>
      </c>
      <c r="AC22" s="92"/>
      <c r="AD22" s="279" t="s">
        <v>500</v>
      </c>
      <c r="AE22" s="341">
        <v>1</v>
      </c>
      <c r="AF22" s="334"/>
      <c r="AG22" s="253"/>
      <c r="AH22" s="37"/>
      <c r="AI22" s="37"/>
      <c r="AJ22" s="151"/>
      <c r="AK22" s="151"/>
      <c r="AL22" s="44"/>
      <c r="AM22" s="133"/>
      <c r="AN22" s="49"/>
      <c r="AO22" s="91"/>
      <c r="AP22" s="37"/>
      <c r="AQ22" s="100"/>
      <c r="AR22" s="152"/>
      <c r="AS22" s="139"/>
      <c r="AT22" s="44"/>
      <c r="AU22" s="153"/>
      <c r="AV22" s="154"/>
      <c r="AW22" s="133"/>
      <c r="AX22" s="421"/>
    </row>
    <row r="23" spans="1:50" s="155" customFormat="1" ht="168.75" customHeight="1" thickBot="1" x14ac:dyDescent="0.35">
      <c r="A23" s="450"/>
      <c r="B23" s="290" t="s">
        <v>526</v>
      </c>
      <c r="C23" s="291" t="s">
        <v>37</v>
      </c>
      <c r="D23" s="453"/>
      <c r="E23" s="292" t="s">
        <v>38</v>
      </c>
      <c r="F23" s="292" t="s">
        <v>39</v>
      </c>
      <c r="G23" s="292">
        <f>+SUM(N23:Y23)</f>
        <v>3</v>
      </c>
      <c r="H23" s="292" t="s">
        <v>40</v>
      </c>
      <c r="I23" s="292" t="s">
        <v>280</v>
      </c>
      <c r="J23" s="292" t="s">
        <v>41</v>
      </c>
      <c r="K23" s="292" t="s">
        <v>190</v>
      </c>
      <c r="L23" s="292" t="s">
        <v>41</v>
      </c>
      <c r="M23" s="292" t="s">
        <v>443</v>
      </c>
      <c r="N23" s="293"/>
      <c r="O23" s="293"/>
      <c r="P23" s="293"/>
      <c r="Q23" s="293">
        <v>1</v>
      </c>
      <c r="R23" s="293"/>
      <c r="S23" s="293"/>
      <c r="T23" s="293"/>
      <c r="U23" s="293">
        <v>1</v>
      </c>
      <c r="V23" s="293"/>
      <c r="W23" s="293"/>
      <c r="X23" s="293"/>
      <c r="Y23" s="293">
        <v>1</v>
      </c>
      <c r="Z23" s="358">
        <v>1</v>
      </c>
      <c r="AA23" s="352" t="s">
        <v>578</v>
      </c>
      <c r="AB23" s="352" t="s">
        <v>501</v>
      </c>
      <c r="AC23" s="294"/>
      <c r="AD23" s="352" t="s">
        <v>574</v>
      </c>
      <c r="AE23" s="376">
        <v>0.78</v>
      </c>
      <c r="AF23" s="354" t="s">
        <v>598</v>
      </c>
      <c r="AG23" s="254"/>
      <c r="AH23" s="241"/>
      <c r="AI23" s="240"/>
      <c r="AJ23" s="242"/>
      <c r="AK23" s="242"/>
      <c r="AL23" s="243"/>
      <c r="AM23" s="244"/>
      <c r="AN23" s="245"/>
      <c r="AO23" s="246"/>
      <c r="AP23" s="241"/>
      <c r="AQ23" s="241"/>
      <c r="AR23" s="247"/>
      <c r="AS23" s="247"/>
      <c r="AT23" s="241"/>
      <c r="AU23" s="244"/>
      <c r="AV23" s="248"/>
      <c r="AW23" s="244"/>
      <c r="AX23" s="421"/>
    </row>
    <row r="24" spans="1:50" s="155" customFormat="1" ht="96" customHeight="1" x14ac:dyDescent="0.3">
      <c r="A24" s="462" t="s">
        <v>265</v>
      </c>
      <c r="B24" s="295" t="s">
        <v>527</v>
      </c>
      <c r="C24" s="296" t="s">
        <v>42</v>
      </c>
      <c r="D24" s="457" t="s">
        <v>42</v>
      </c>
      <c r="E24" s="297" t="s">
        <v>424</v>
      </c>
      <c r="F24" s="296" t="s">
        <v>439</v>
      </c>
      <c r="G24" s="298">
        <f t="shared" ref="G24:G29" si="1">SUM(N24:Y24)</f>
        <v>1</v>
      </c>
      <c r="H24" s="296" t="s">
        <v>148</v>
      </c>
      <c r="I24" s="296" t="s">
        <v>43</v>
      </c>
      <c r="J24" s="296" t="s">
        <v>43</v>
      </c>
      <c r="K24" s="296" t="s">
        <v>282</v>
      </c>
      <c r="L24" s="296" t="s">
        <v>471</v>
      </c>
      <c r="M24" s="296" t="s">
        <v>445</v>
      </c>
      <c r="N24" s="299"/>
      <c r="O24" s="300"/>
      <c r="P24" s="300"/>
      <c r="Q24" s="384">
        <v>0.5</v>
      </c>
      <c r="R24" s="385"/>
      <c r="S24" s="385"/>
      <c r="T24" s="385"/>
      <c r="U24" s="385"/>
      <c r="V24" s="385"/>
      <c r="W24" s="385"/>
      <c r="X24" s="385"/>
      <c r="Y24" s="384">
        <v>0.5</v>
      </c>
      <c r="Z24" s="386">
        <v>0.5</v>
      </c>
      <c r="AA24" s="359" t="s">
        <v>502</v>
      </c>
      <c r="AB24" s="360" t="s">
        <v>501</v>
      </c>
      <c r="AC24" s="356"/>
      <c r="AD24" s="359" t="s">
        <v>599</v>
      </c>
      <c r="AE24" s="338">
        <v>1</v>
      </c>
      <c r="AF24" s="377"/>
      <c r="AG24" s="285"/>
      <c r="AH24" s="160"/>
      <c r="AI24" s="161"/>
      <c r="AJ24" s="162"/>
      <c r="AK24" s="162"/>
      <c r="AL24" s="157"/>
      <c r="AM24" s="158"/>
      <c r="AN24" s="159"/>
      <c r="AO24" s="163"/>
      <c r="AP24" s="163"/>
      <c r="AQ24" s="163"/>
      <c r="AR24" s="164"/>
      <c r="AS24" s="164"/>
      <c r="AT24" s="163"/>
      <c r="AU24" s="165"/>
      <c r="AV24" s="166"/>
      <c r="AW24" s="158"/>
      <c r="AX24" s="421"/>
    </row>
    <row r="25" spans="1:50" s="155" customFormat="1" ht="165" customHeight="1" x14ac:dyDescent="0.3">
      <c r="A25" s="463"/>
      <c r="B25" s="156" t="s">
        <v>527</v>
      </c>
      <c r="C25" s="37" t="s">
        <v>42</v>
      </c>
      <c r="D25" s="460"/>
      <c r="E25" s="44" t="s">
        <v>426</v>
      </c>
      <c r="F25" s="37" t="s">
        <v>347</v>
      </c>
      <c r="G25" s="45">
        <f t="shared" si="1"/>
        <v>1</v>
      </c>
      <c r="H25" s="37" t="s">
        <v>348</v>
      </c>
      <c r="I25" s="37" t="s">
        <v>43</v>
      </c>
      <c r="J25" s="37" t="s">
        <v>43</v>
      </c>
      <c r="K25" s="37" t="s">
        <v>282</v>
      </c>
      <c r="L25" s="37" t="s">
        <v>471</v>
      </c>
      <c r="M25" s="37" t="s">
        <v>443</v>
      </c>
      <c r="N25" s="96"/>
      <c r="O25" s="96"/>
      <c r="P25" s="107"/>
      <c r="Q25" s="96"/>
      <c r="R25" s="97">
        <v>0.5</v>
      </c>
      <c r="S25" s="96"/>
      <c r="T25" s="96"/>
      <c r="U25" s="96"/>
      <c r="V25" s="95">
        <v>0.5</v>
      </c>
      <c r="W25" s="96"/>
      <c r="X25" s="96"/>
      <c r="Y25" s="96"/>
      <c r="Z25" s="276"/>
      <c r="AA25" s="275" t="s">
        <v>503</v>
      </c>
      <c r="AB25" s="273" t="s">
        <v>504</v>
      </c>
      <c r="AC25" s="239"/>
      <c r="AD25" s="275" t="s">
        <v>503</v>
      </c>
      <c r="AE25" s="341" t="s">
        <v>575</v>
      </c>
      <c r="AF25" s="344"/>
      <c r="AG25" s="286"/>
      <c r="AH25" s="135"/>
      <c r="AI25" s="135"/>
      <c r="AJ25" s="151"/>
      <c r="AK25" s="151"/>
      <c r="AL25" s="132"/>
      <c r="AM25" s="133"/>
      <c r="AN25" s="132"/>
      <c r="AO25" s="167"/>
      <c r="AP25" s="168"/>
      <c r="AQ25" s="168"/>
      <c r="AR25" s="152"/>
      <c r="AS25" s="152"/>
      <c r="AT25" s="168"/>
      <c r="AU25" s="133"/>
      <c r="AV25" s="168"/>
      <c r="AW25" s="133"/>
      <c r="AX25" s="421"/>
    </row>
    <row r="26" spans="1:50" s="155" customFormat="1" ht="148.5" customHeight="1" x14ac:dyDescent="0.3">
      <c r="A26" s="463"/>
      <c r="B26" s="156" t="s">
        <v>527</v>
      </c>
      <c r="C26" s="37" t="s">
        <v>42</v>
      </c>
      <c r="D26" s="460"/>
      <c r="E26" s="44" t="s">
        <v>425</v>
      </c>
      <c r="F26" s="37" t="s">
        <v>429</v>
      </c>
      <c r="G26" s="45">
        <f t="shared" si="1"/>
        <v>1</v>
      </c>
      <c r="H26" s="37" t="s">
        <v>428</v>
      </c>
      <c r="I26" s="37" t="s">
        <v>43</v>
      </c>
      <c r="J26" s="37" t="s">
        <v>43</v>
      </c>
      <c r="K26" s="37" t="s">
        <v>282</v>
      </c>
      <c r="L26" s="37" t="s">
        <v>471</v>
      </c>
      <c r="M26" s="37" t="s">
        <v>443</v>
      </c>
      <c r="N26" s="91"/>
      <c r="O26" s="95"/>
      <c r="P26" s="95"/>
      <c r="Q26" s="96"/>
      <c r="R26" s="96"/>
      <c r="S26" s="95">
        <v>0.5</v>
      </c>
      <c r="T26" s="96"/>
      <c r="U26" s="96"/>
      <c r="V26" s="96"/>
      <c r="W26" s="96"/>
      <c r="X26" s="95">
        <v>0.5</v>
      </c>
      <c r="Y26" s="96"/>
      <c r="Z26" s="274"/>
      <c r="AA26" s="275" t="s">
        <v>503</v>
      </c>
      <c r="AB26" s="273" t="s">
        <v>504</v>
      </c>
      <c r="AC26" s="239"/>
      <c r="AD26" s="275" t="s">
        <v>503</v>
      </c>
      <c r="AE26" s="341" t="s">
        <v>575</v>
      </c>
      <c r="AF26" s="335"/>
      <c r="AG26" s="285"/>
      <c r="AH26" s="160"/>
      <c r="AI26" s="161"/>
      <c r="AJ26" s="162"/>
      <c r="AK26" s="162"/>
      <c r="AL26" s="157"/>
      <c r="AM26" s="158"/>
      <c r="AN26" s="159"/>
      <c r="AO26" s="163"/>
      <c r="AP26" s="163"/>
      <c r="AQ26" s="163"/>
      <c r="AR26" s="164"/>
      <c r="AS26" s="164"/>
      <c r="AT26" s="163"/>
      <c r="AU26" s="165"/>
      <c r="AV26" s="166"/>
      <c r="AW26" s="158"/>
      <c r="AX26" s="421"/>
    </row>
    <row r="27" spans="1:50" s="155" customFormat="1" ht="159.75" customHeight="1" x14ac:dyDescent="0.3">
      <c r="A27" s="463"/>
      <c r="B27" s="156" t="s">
        <v>527</v>
      </c>
      <c r="C27" s="37" t="s">
        <v>42</v>
      </c>
      <c r="D27" s="458"/>
      <c r="E27" s="44" t="s">
        <v>482</v>
      </c>
      <c r="F27" s="94" t="s">
        <v>491</v>
      </c>
      <c r="G27" s="45">
        <f t="shared" si="1"/>
        <v>1</v>
      </c>
      <c r="H27" s="37" t="s">
        <v>430</v>
      </c>
      <c r="I27" s="37" t="s">
        <v>43</v>
      </c>
      <c r="J27" s="37" t="s">
        <v>43</v>
      </c>
      <c r="K27" s="37" t="s">
        <v>282</v>
      </c>
      <c r="L27" s="37" t="s">
        <v>471</v>
      </c>
      <c r="M27" s="37" t="s">
        <v>443</v>
      </c>
      <c r="N27" s="91"/>
      <c r="O27" s="95"/>
      <c r="P27" s="95"/>
      <c r="Q27" s="96"/>
      <c r="R27" s="96"/>
      <c r="S27" s="96"/>
      <c r="T27" s="95">
        <v>0.5</v>
      </c>
      <c r="U27" s="96"/>
      <c r="V27" s="96"/>
      <c r="W27" s="96"/>
      <c r="X27" s="96"/>
      <c r="Y27" s="95">
        <v>0.5</v>
      </c>
      <c r="Z27" s="274"/>
      <c r="AA27" s="275" t="s">
        <v>503</v>
      </c>
      <c r="AB27" s="273" t="s">
        <v>504</v>
      </c>
      <c r="AC27" s="239"/>
      <c r="AD27" s="275" t="s">
        <v>503</v>
      </c>
      <c r="AE27" s="341" t="s">
        <v>575</v>
      </c>
      <c r="AF27" s="335"/>
      <c r="AG27" s="285"/>
      <c r="AH27" s="160"/>
      <c r="AI27" s="161"/>
      <c r="AJ27" s="162"/>
      <c r="AK27" s="162"/>
      <c r="AL27" s="157"/>
      <c r="AM27" s="158"/>
      <c r="AN27" s="159"/>
      <c r="AO27" s="163"/>
      <c r="AP27" s="163"/>
      <c r="AQ27" s="163"/>
      <c r="AR27" s="164"/>
      <c r="AS27" s="164"/>
      <c r="AT27" s="163"/>
      <c r="AU27" s="165"/>
      <c r="AV27" s="166"/>
      <c r="AW27" s="158"/>
      <c r="AX27" s="421"/>
    </row>
    <row r="28" spans="1:50" s="155" customFormat="1" ht="137.25" customHeight="1" x14ac:dyDescent="0.3">
      <c r="A28" s="463"/>
      <c r="B28" s="156" t="s">
        <v>527</v>
      </c>
      <c r="C28" s="37" t="s">
        <v>44</v>
      </c>
      <c r="D28" s="216" t="s">
        <v>44</v>
      </c>
      <c r="E28" s="44" t="s">
        <v>427</v>
      </c>
      <c r="F28" s="37" t="s">
        <v>150</v>
      </c>
      <c r="G28" s="45">
        <f t="shared" si="1"/>
        <v>1</v>
      </c>
      <c r="H28" s="37" t="s">
        <v>149</v>
      </c>
      <c r="I28" s="37" t="s">
        <v>43</v>
      </c>
      <c r="J28" s="37" t="s">
        <v>43</v>
      </c>
      <c r="K28" s="37" t="s">
        <v>282</v>
      </c>
      <c r="L28" s="37" t="s">
        <v>471</v>
      </c>
      <c r="M28" s="37" t="s">
        <v>445</v>
      </c>
      <c r="N28" s="95">
        <v>0.5</v>
      </c>
      <c r="O28" s="96"/>
      <c r="P28" s="183"/>
      <c r="Q28" s="96"/>
      <c r="R28" s="95"/>
      <c r="S28" s="96"/>
      <c r="T28" s="96"/>
      <c r="U28" s="96"/>
      <c r="V28" s="95">
        <v>0.5</v>
      </c>
      <c r="W28" s="96"/>
      <c r="X28" s="96"/>
      <c r="Y28" s="96"/>
      <c r="Z28" s="361">
        <v>0.5</v>
      </c>
      <c r="AA28" s="279" t="s">
        <v>505</v>
      </c>
      <c r="AB28" s="273" t="s">
        <v>501</v>
      </c>
      <c r="AC28" s="239"/>
      <c r="AD28" s="279" t="s">
        <v>579</v>
      </c>
      <c r="AE28" s="341">
        <v>1</v>
      </c>
      <c r="AF28" s="335"/>
      <c r="AG28" s="287"/>
      <c r="AH28" s="169"/>
      <c r="AI28" s="169"/>
      <c r="AJ28" s="151"/>
      <c r="AK28" s="151"/>
      <c r="AL28" s="132"/>
      <c r="AM28" s="133"/>
      <c r="AN28" s="141"/>
      <c r="AO28" s="167"/>
      <c r="AP28" s="168"/>
      <c r="AQ28" s="168"/>
      <c r="AR28" s="152"/>
      <c r="AS28" s="168"/>
      <c r="AT28" s="168"/>
      <c r="AU28" s="170"/>
      <c r="AV28" s="171"/>
      <c r="AW28" s="170"/>
      <c r="AX28" s="421"/>
    </row>
    <row r="29" spans="1:50" s="155" customFormat="1" ht="191.25" customHeight="1" x14ac:dyDescent="0.3">
      <c r="A29" s="463"/>
      <c r="B29" s="156" t="s">
        <v>527</v>
      </c>
      <c r="C29" s="37" t="s">
        <v>45</v>
      </c>
      <c r="D29" s="459" t="s">
        <v>45</v>
      </c>
      <c r="E29" s="44" t="s">
        <v>46</v>
      </c>
      <c r="F29" s="37" t="s">
        <v>47</v>
      </c>
      <c r="G29" s="37">
        <f t="shared" si="1"/>
        <v>3</v>
      </c>
      <c r="H29" s="37" t="s">
        <v>455</v>
      </c>
      <c r="I29" s="37" t="s">
        <v>43</v>
      </c>
      <c r="J29" s="37" t="s">
        <v>43</v>
      </c>
      <c r="K29" s="37" t="s">
        <v>282</v>
      </c>
      <c r="L29" s="37" t="s">
        <v>471</v>
      </c>
      <c r="M29" s="37" t="s">
        <v>443</v>
      </c>
      <c r="N29" s="96">
        <v>1</v>
      </c>
      <c r="O29" s="96"/>
      <c r="P29" s="96"/>
      <c r="Q29" s="96">
        <v>1</v>
      </c>
      <c r="R29" s="96"/>
      <c r="S29" s="96"/>
      <c r="T29" s="96"/>
      <c r="U29" s="96"/>
      <c r="V29" s="96"/>
      <c r="W29" s="96"/>
      <c r="X29" s="96"/>
      <c r="Y29" s="96">
        <v>1</v>
      </c>
      <c r="Z29" s="271">
        <v>1</v>
      </c>
      <c r="AA29" s="272" t="s">
        <v>506</v>
      </c>
      <c r="AB29" s="273" t="s">
        <v>561</v>
      </c>
      <c r="AC29" s="239"/>
      <c r="AD29" s="378" t="s">
        <v>600</v>
      </c>
      <c r="AE29" s="341">
        <v>0.5</v>
      </c>
      <c r="AF29" s="334" t="s">
        <v>601</v>
      </c>
      <c r="AG29" s="286"/>
      <c r="AH29" s="135"/>
      <c r="AI29" s="135"/>
      <c r="AJ29" s="151"/>
      <c r="AK29" s="151"/>
      <c r="AL29" s="132"/>
      <c r="AM29" s="133"/>
      <c r="AN29" s="141"/>
      <c r="AO29" s="135"/>
      <c r="AP29" s="168"/>
      <c r="AQ29" s="135"/>
      <c r="AR29" s="152"/>
      <c r="AS29" s="168"/>
      <c r="AT29" s="172"/>
      <c r="AU29" s="133"/>
      <c r="AV29" s="173"/>
      <c r="AW29" s="133"/>
      <c r="AX29" s="421"/>
    </row>
    <row r="30" spans="1:50" s="155" customFormat="1" ht="144.75" customHeight="1" x14ac:dyDescent="0.3">
      <c r="A30" s="463"/>
      <c r="B30" s="156" t="s">
        <v>527</v>
      </c>
      <c r="C30" s="37" t="s">
        <v>45</v>
      </c>
      <c r="D30" s="458"/>
      <c r="E30" s="44" t="s">
        <v>48</v>
      </c>
      <c r="F30" s="37" t="s">
        <v>279</v>
      </c>
      <c r="G30" s="45">
        <f>SUM(N30:AV30)</f>
        <v>1</v>
      </c>
      <c r="H30" s="37" t="s">
        <v>49</v>
      </c>
      <c r="I30" s="37" t="s">
        <v>43</v>
      </c>
      <c r="J30" s="37" t="s">
        <v>43</v>
      </c>
      <c r="K30" s="37" t="s">
        <v>352</v>
      </c>
      <c r="L30" s="37" t="s">
        <v>338</v>
      </c>
      <c r="M30" s="37" t="s">
        <v>443</v>
      </c>
      <c r="N30" s="95"/>
      <c r="O30" s="96"/>
      <c r="P30" s="95"/>
      <c r="Q30" s="95"/>
      <c r="R30" s="96"/>
      <c r="S30" s="95">
        <v>1</v>
      </c>
      <c r="T30" s="96"/>
      <c r="U30" s="95"/>
      <c r="V30" s="96"/>
      <c r="W30" s="95"/>
      <c r="X30" s="96"/>
      <c r="Y30" s="95"/>
      <c r="Z30" s="274"/>
      <c r="AA30" s="275" t="s">
        <v>503</v>
      </c>
      <c r="AB30" s="273" t="s">
        <v>504</v>
      </c>
      <c r="AC30" s="239"/>
      <c r="AD30" s="275" t="s">
        <v>503</v>
      </c>
      <c r="AE30" s="341" t="s">
        <v>575</v>
      </c>
      <c r="AF30" s="344"/>
      <c r="AG30" s="288"/>
      <c r="AH30" s="135"/>
      <c r="AI30" s="135"/>
      <c r="AJ30" s="151"/>
      <c r="AK30" s="151"/>
      <c r="AL30" s="132"/>
      <c r="AM30" s="133"/>
      <c r="AN30" s="132"/>
      <c r="AO30" s="167"/>
      <c r="AP30" s="168"/>
      <c r="AQ30" s="168"/>
      <c r="AR30" s="152"/>
      <c r="AS30" s="152"/>
      <c r="AT30" s="172"/>
      <c r="AU30" s="133"/>
      <c r="AV30" s="168"/>
      <c r="AW30" s="133"/>
      <c r="AX30" s="421"/>
    </row>
    <row r="31" spans="1:50" s="155" customFormat="1" ht="100.5" customHeight="1" x14ac:dyDescent="0.3">
      <c r="A31" s="463"/>
      <c r="B31" s="156" t="s">
        <v>527</v>
      </c>
      <c r="C31" s="37" t="s">
        <v>50</v>
      </c>
      <c r="D31" s="216" t="s">
        <v>50</v>
      </c>
      <c r="E31" s="44" t="s">
        <v>51</v>
      </c>
      <c r="F31" s="94" t="s">
        <v>492</v>
      </c>
      <c r="G31" s="45">
        <f>SUM(N31:Y31)</f>
        <v>1</v>
      </c>
      <c r="H31" s="37" t="s">
        <v>151</v>
      </c>
      <c r="I31" s="37" t="s">
        <v>43</v>
      </c>
      <c r="J31" s="37" t="s">
        <v>43</v>
      </c>
      <c r="K31" s="37" t="s">
        <v>282</v>
      </c>
      <c r="L31" s="37" t="s">
        <v>471</v>
      </c>
      <c r="M31" s="37" t="s">
        <v>443</v>
      </c>
      <c r="N31" s="95"/>
      <c r="O31" s="95"/>
      <c r="P31" s="95"/>
      <c r="Q31" s="95"/>
      <c r="R31" s="95"/>
      <c r="S31" s="95"/>
      <c r="T31" s="95"/>
      <c r="U31" s="96"/>
      <c r="V31" s="91">
        <f>4/4</f>
        <v>1</v>
      </c>
      <c r="W31" s="96"/>
      <c r="X31" s="96"/>
      <c r="Y31" s="96"/>
      <c r="Z31" s="274"/>
      <c r="AA31" s="275" t="s">
        <v>503</v>
      </c>
      <c r="AB31" s="273" t="s">
        <v>504</v>
      </c>
      <c r="AC31" s="239"/>
      <c r="AD31" s="275" t="s">
        <v>503</v>
      </c>
      <c r="AE31" s="341" t="s">
        <v>575</v>
      </c>
      <c r="AF31" s="344"/>
      <c r="AG31" s="289"/>
      <c r="AH31" s="37"/>
      <c r="AI31" s="135"/>
      <c r="AJ31" s="151"/>
      <c r="AK31" s="151"/>
      <c r="AL31" s="132"/>
      <c r="AM31" s="133"/>
      <c r="AN31" s="132"/>
      <c r="AO31" s="45"/>
      <c r="AP31" s="44"/>
      <c r="AQ31" s="168"/>
      <c r="AR31" s="152"/>
      <c r="AS31" s="168"/>
      <c r="AT31" s="44"/>
      <c r="AU31" s="170"/>
      <c r="AV31" s="173"/>
      <c r="AW31" s="153"/>
      <c r="AX31" s="421"/>
    </row>
    <row r="32" spans="1:50" s="155" customFormat="1" ht="153.75" customHeight="1" x14ac:dyDescent="0.3">
      <c r="A32" s="463"/>
      <c r="B32" s="156" t="s">
        <v>527</v>
      </c>
      <c r="C32" s="37" t="s">
        <v>431</v>
      </c>
      <c r="D32" s="459" t="s">
        <v>431</v>
      </c>
      <c r="E32" s="44" t="s">
        <v>440</v>
      </c>
      <c r="F32" s="37" t="s">
        <v>432</v>
      </c>
      <c r="G32" s="45">
        <f>SUM(N32:Y32)</f>
        <v>1</v>
      </c>
      <c r="H32" s="37" t="s">
        <v>433</v>
      </c>
      <c r="I32" s="37" t="s">
        <v>43</v>
      </c>
      <c r="J32" s="37" t="s">
        <v>43</v>
      </c>
      <c r="K32" s="37" t="s">
        <v>282</v>
      </c>
      <c r="L32" s="37" t="s">
        <v>471</v>
      </c>
      <c r="M32" s="37" t="s">
        <v>443</v>
      </c>
      <c r="N32" s="95"/>
      <c r="O32" s="95"/>
      <c r="P32" s="95"/>
      <c r="Q32" s="95"/>
      <c r="R32" s="95"/>
      <c r="S32" s="95"/>
      <c r="T32" s="95">
        <v>0.5</v>
      </c>
      <c r="U32" s="96"/>
      <c r="V32" s="91"/>
      <c r="W32" s="96"/>
      <c r="X32" s="96"/>
      <c r="Y32" s="95">
        <v>0.5</v>
      </c>
      <c r="Z32" s="274"/>
      <c r="AA32" s="275" t="s">
        <v>503</v>
      </c>
      <c r="AB32" s="273" t="s">
        <v>504</v>
      </c>
      <c r="AC32" s="239"/>
      <c r="AD32" s="275" t="s">
        <v>503</v>
      </c>
      <c r="AE32" s="341" t="s">
        <v>575</v>
      </c>
      <c r="AF32" s="344"/>
      <c r="AG32" s="289"/>
      <c r="AH32" s="37"/>
      <c r="AI32" s="135"/>
      <c r="AJ32" s="151"/>
      <c r="AK32" s="151"/>
      <c r="AL32" s="132"/>
      <c r="AM32" s="133"/>
      <c r="AN32" s="132"/>
      <c r="AO32" s="45"/>
      <c r="AP32" s="44"/>
      <c r="AQ32" s="168"/>
      <c r="AR32" s="152"/>
      <c r="AS32" s="168"/>
      <c r="AT32" s="44"/>
      <c r="AU32" s="170"/>
      <c r="AV32" s="173"/>
      <c r="AW32" s="153"/>
      <c r="AX32" s="421"/>
    </row>
    <row r="33" spans="1:50" s="155" customFormat="1" ht="153" customHeight="1" thickBot="1" x14ac:dyDescent="0.35">
      <c r="A33" s="464"/>
      <c r="B33" s="263" t="s">
        <v>527</v>
      </c>
      <c r="C33" s="264" t="s">
        <v>431</v>
      </c>
      <c r="D33" s="461"/>
      <c r="E33" s="265" t="s">
        <v>434</v>
      </c>
      <c r="F33" s="264" t="s">
        <v>435</v>
      </c>
      <c r="G33" s="302">
        <f>SUM(N33:Y33)</f>
        <v>2</v>
      </c>
      <c r="H33" s="264" t="s">
        <v>436</v>
      </c>
      <c r="I33" s="264" t="s">
        <v>43</v>
      </c>
      <c r="J33" s="264" t="s">
        <v>43</v>
      </c>
      <c r="K33" s="264" t="s">
        <v>282</v>
      </c>
      <c r="L33" s="264" t="s">
        <v>471</v>
      </c>
      <c r="M33" s="264" t="s">
        <v>443</v>
      </c>
      <c r="N33" s="303"/>
      <c r="O33" s="303"/>
      <c r="P33" s="303"/>
      <c r="Q33" s="303"/>
      <c r="R33" s="303"/>
      <c r="S33" s="303"/>
      <c r="T33" s="303"/>
      <c r="U33" s="266">
        <v>1</v>
      </c>
      <c r="V33" s="304"/>
      <c r="W33" s="305"/>
      <c r="X33" s="305"/>
      <c r="Y33" s="266">
        <v>1</v>
      </c>
      <c r="Z33" s="362"/>
      <c r="AA33" s="363" t="s">
        <v>503</v>
      </c>
      <c r="AB33" s="364" t="s">
        <v>504</v>
      </c>
      <c r="AC33" s="267"/>
      <c r="AD33" s="363" t="s">
        <v>503</v>
      </c>
      <c r="AE33" s="349" t="s">
        <v>575</v>
      </c>
      <c r="AF33" s="379"/>
      <c r="AG33" s="289"/>
      <c r="AH33" s="37"/>
      <c r="AI33" s="135"/>
      <c r="AJ33" s="151"/>
      <c r="AK33" s="151"/>
      <c r="AL33" s="132"/>
      <c r="AM33" s="133"/>
      <c r="AN33" s="132"/>
      <c r="AO33" s="45"/>
      <c r="AP33" s="44"/>
      <c r="AQ33" s="168"/>
      <c r="AR33" s="152"/>
      <c r="AS33" s="168"/>
      <c r="AT33" s="44"/>
      <c r="AU33" s="170"/>
      <c r="AV33" s="173"/>
      <c r="AW33" s="153"/>
      <c r="AX33" s="421"/>
    </row>
    <row r="34" spans="1:50" s="187" customFormat="1" ht="141.75" customHeight="1" x14ac:dyDescent="0.3">
      <c r="A34" s="449" t="s">
        <v>266</v>
      </c>
      <c r="B34" s="258" t="s">
        <v>528</v>
      </c>
      <c r="C34" s="259" t="s">
        <v>422</v>
      </c>
      <c r="D34" s="456" t="s">
        <v>572</v>
      </c>
      <c r="E34" s="387" t="s">
        <v>587</v>
      </c>
      <c r="F34" s="320" t="s">
        <v>53</v>
      </c>
      <c r="G34" s="320">
        <f>+SUM(N34:Y34)</f>
        <v>5</v>
      </c>
      <c r="H34" s="320" t="s">
        <v>54</v>
      </c>
      <c r="I34" s="320" t="s">
        <v>43</v>
      </c>
      <c r="J34" s="320" t="s">
        <v>169</v>
      </c>
      <c r="K34" s="320" t="s">
        <v>191</v>
      </c>
      <c r="L34" s="320" t="s">
        <v>171</v>
      </c>
      <c r="M34" s="320" t="s">
        <v>445</v>
      </c>
      <c r="N34" s="308"/>
      <c r="O34" s="308"/>
      <c r="P34" s="308"/>
      <c r="Q34" s="308"/>
      <c r="R34" s="308">
        <v>2</v>
      </c>
      <c r="S34" s="308"/>
      <c r="T34" s="308">
        <v>3</v>
      </c>
      <c r="U34" s="308"/>
      <c r="V34" s="308"/>
      <c r="W34" s="308"/>
      <c r="X34" s="308"/>
      <c r="Y34" s="308"/>
      <c r="Z34" s="365"/>
      <c r="AA34" s="330" t="s">
        <v>503</v>
      </c>
      <c r="AB34" s="360" t="s">
        <v>504</v>
      </c>
      <c r="AC34" s="262"/>
      <c r="AD34" s="330" t="s">
        <v>503</v>
      </c>
      <c r="AE34" s="338" t="s">
        <v>575</v>
      </c>
      <c r="AF34" s="333"/>
      <c r="AG34" s="249"/>
      <c r="AH34" s="50"/>
      <c r="AI34" s="50"/>
      <c r="AJ34" s="185"/>
      <c r="AK34" s="185"/>
      <c r="AL34" s="49"/>
      <c r="AM34" s="170"/>
      <c r="AN34" s="49"/>
      <c r="AO34" s="184"/>
      <c r="AP34" s="50"/>
      <c r="AQ34" s="50"/>
      <c r="AR34" s="186"/>
      <c r="AS34" s="173"/>
      <c r="AT34" s="50"/>
      <c r="AU34" s="170"/>
      <c r="AV34" s="175"/>
      <c r="AW34" s="170"/>
      <c r="AX34" s="421"/>
    </row>
    <row r="35" spans="1:50" ht="264.75" customHeight="1" x14ac:dyDescent="0.3">
      <c r="A35" s="450"/>
      <c r="B35" s="130" t="s">
        <v>528</v>
      </c>
      <c r="C35" s="38" t="s">
        <v>52</v>
      </c>
      <c r="D35" s="454"/>
      <c r="E35" s="42" t="s">
        <v>317</v>
      </c>
      <c r="F35" s="38" t="s">
        <v>53</v>
      </c>
      <c r="G35" s="38">
        <f>+SUM(N35:Y35)</f>
        <v>130</v>
      </c>
      <c r="H35" s="38" t="s">
        <v>54</v>
      </c>
      <c r="I35" s="38" t="s">
        <v>43</v>
      </c>
      <c r="J35" s="38" t="s">
        <v>169</v>
      </c>
      <c r="K35" s="38" t="s">
        <v>191</v>
      </c>
      <c r="L35" s="38" t="s">
        <v>171</v>
      </c>
      <c r="M35" s="38" t="s">
        <v>443</v>
      </c>
      <c r="N35" s="174">
        <v>3</v>
      </c>
      <c r="O35" s="174">
        <v>12</v>
      </c>
      <c r="P35" s="174">
        <v>10</v>
      </c>
      <c r="Q35" s="174">
        <v>13</v>
      </c>
      <c r="R35" s="174">
        <v>12</v>
      </c>
      <c r="S35" s="174">
        <v>11</v>
      </c>
      <c r="T35" s="174">
        <v>11</v>
      </c>
      <c r="U35" s="174">
        <v>13</v>
      </c>
      <c r="V35" s="174">
        <v>10</v>
      </c>
      <c r="W35" s="174">
        <v>12</v>
      </c>
      <c r="X35" s="174">
        <v>11</v>
      </c>
      <c r="Y35" s="174">
        <v>12</v>
      </c>
      <c r="Z35" s="274">
        <f>35/38</f>
        <v>0.92105263157894735</v>
      </c>
      <c r="AA35" s="273" t="s">
        <v>560</v>
      </c>
      <c r="AB35" s="273"/>
      <c r="AC35" s="92"/>
      <c r="AD35" s="429" t="s">
        <v>580</v>
      </c>
      <c r="AE35" s="341">
        <v>0.92</v>
      </c>
      <c r="AF35" s="334" t="s">
        <v>602</v>
      </c>
      <c r="AG35" s="250"/>
      <c r="AH35" s="88"/>
      <c r="AI35" s="88"/>
      <c r="AJ35" s="137"/>
      <c r="AK35" s="137"/>
      <c r="AL35" s="134"/>
      <c r="AM35" s="133"/>
      <c r="AN35" s="134"/>
      <c r="AO35" s="136"/>
      <c r="AP35" s="88"/>
      <c r="AQ35" s="88"/>
      <c r="AR35" s="138"/>
      <c r="AS35" s="139"/>
      <c r="AT35" s="50"/>
      <c r="AU35" s="170"/>
      <c r="AV35" s="175"/>
      <c r="AW35" s="170"/>
      <c r="AX35" s="421"/>
    </row>
    <row r="36" spans="1:50" ht="200.25" customHeight="1" x14ac:dyDescent="0.3">
      <c r="A36" s="450"/>
      <c r="B36" s="130" t="s">
        <v>528</v>
      </c>
      <c r="C36" s="38" t="s">
        <v>55</v>
      </c>
      <c r="D36" s="215" t="s">
        <v>55</v>
      </c>
      <c r="E36" s="42" t="s">
        <v>172</v>
      </c>
      <c r="F36" s="38" t="s">
        <v>53</v>
      </c>
      <c r="G36" s="38">
        <f t="shared" ref="G36:G38" si="2">+SUM(N36:Y36)</f>
        <v>2</v>
      </c>
      <c r="H36" s="38" t="s">
        <v>56</v>
      </c>
      <c r="I36" s="38" t="s">
        <v>43</v>
      </c>
      <c r="J36" s="38" t="s">
        <v>169</v>
      </c>
      <c r="K36" s="38" t="s">
        <v>191</v>
      </c>
      <c r="L36" s="38" t="s">
        <v>171</v>
      </c>
      <c r="M36" s="38" t="s">
        <v>446</v>
      </c>
      <c r="N36" s="174"/>
      <c r="O36" s="174"/>
      <c r="P36" s="174"/>
      <c r="Q36" s="174">
        <v>1</v>
      </c>
      <c r="R36" s="174"/>
      <c r="S36" s="174"/>
      <c r="T36" s="174">
        <v>1</v>
      </c>
      <c r="U36" s="174"/>
      <c r="V36" s="174"/>
      <c r="W36" s="174"/>
      <c r="X36" s="174"/>
      <c r="Y36" s="174"/>
      <c r="Z36" s="276">
        <v>1</v>
      </c>
      <c r="AA36" s="273" t="s">
        <v>553</v>
      </c>
      <c r="AB36" s="273" t="s">
        <v>501</v>
      </c>
      <c r="AC36" s="92"/>
      <c r="AD36" s="273" t="s">
        <v>603</v>
      </c>
      <c r="AE36" s="341">
        <v>1</v>
      </c>
      <c r="AF36" s="335"/>
      <c r="AG36" s="250"/>
      <c r="AH36" s="136"/>
      <c r="AI36" s="176"/>
      <c r="AJ36" s="137"/>
      <c r="AK36" s="137"/>
      <c r="AL36" s="132"/>
      <c r="AM36" s="133"/>
      <c r="AN36" s="141"/>
      <c r="AO36" s="136"/>
      <c r="AP36" s="139"/>
      <c r="AQ36" s="88"/>
      <c r="AR36" s="138"/>
      <c r="AS36" s="139"/>
      <c r="AT36" s="139"/>
      <c r="AU36" s="133"/>
      <c r="AV36" s="88"/>
      <c r="AW36" s="133"/>
      <c r="AX36" s="421"/>
    </row>
    <row r="37" spans="1:50" ht="198" customHeight="1" x14ac:dyDescent="0.3">
      <c r="A37" s="450"/>
      <c r="B37" s="130" t="s">
        <v>528</v>
      </c>
      <c r="C37" s="38" t="s">
        <v>57</v>
      </c>
      <c r="D37" s="215" t="s">
        <v>57</v>
      </c>
      <c r="E37" s="42" t="s">
        <v>162</v>
      </c>
      <c r="F37" s="38" t="s">
        <v>53</v>
      </c>
      <c r="G37" s="38">
        <f t="shared" si="2"/>
        <v>5</v>
      </c>
      <c r="H37" s="38" t="s">
        <v>58</v>
      </c>
      <c r="I37" s="38" t="s">
        <v>43</v>
      </c>
      <c r="J37" s="38" t="s">
        <v>169</v>
      </c>
      <c r="K37" s="38" t="s">
        <v>191</v>
      </c>
      <c r="L37" s="38" t="s">
        <v>171</v>
      </c>
      <c r="M37" s="38" t="s">
        <v>446</v>
      </c>
      <c r="N37" s="174"/>
      <c r="O37" s="174"/>
      <c r="P37" s="174"/>
      <c r="Q37" s="174"/>
      <c r="R37" s="174">
        <v>2</v>
      </c>
      <c r="S37" s="174"/>
      <c r="T37" s="174"/>
      <c r="U37" s="174"/>
      <c r="V37" s="174">
        <v>1</v>
      </c>
      <c r="W37" s="174">
        <v>2</v>
      </c>
      <c r="X37" s="174"/>
      <c r="Y37" s="174"/>
      <c r="Z37" s="276"/>
      <c r="AA37" s="275" t="s">
        <v>503</v>
      </c>
      <c r="AB37" s="273" t="s">
        <v>504</v>
      </c>
      <c r="AC37" s="92"/>
      <c r="AD37" s="331" t="s">
        <v>503</v>
      </c>
      <c r="AE37" s="341" t="s">
        <v>575</v>
      </c>
      <c r="AF37" s="335"/>
      <c r="AG37" s="250"/>
      <c r="AH37" s="136"/>
      <c r="AI37" s="176"/>
      <c r="AJ37" s="137"/>
      <c r="AK37" s="137"/>
      <c r="AL37" s="132"/>
      <c r="AM37" s="133"/>
      <c r="AN37" s="141"/>
      <c r="AO37" s="136"/>
      <c r="AP37" s="139"/>
      <c r="AQ37" s="136"/>
      <c r="AR37" s="138"/>
      <c r="AS37" s="139"/>
      <c r="AT37" s="139"/>
      <c r="AU37" s="133"/>
      <c r="AV37" s="148"/>
      <c r="AW37" s="133"/>
      <c r="AX37" s="421"/>
    </row>
    <row r="38" spans="1:50" ht="127.5" customHeight="1" thickBot="1" x14ac:dyDescent="0.35">
      <c r="A38" s="451"/>
      <c r="B38" s="309" t="s">
        <v>528</v>
      </c>
      <c r="C38" s="310" t="s">
        <v>59</v>
      </c>
      <c r="D38" s="311" t="s">
        <v>573</v>
      </c>
      <c r="E38" s="312" t="s">
        <v>163</v>
      </c>
      <c r="F38" s="310" t="s">
        <v>53</v>
      </c>
      <c r="G38" s="310">
        <f t="shared" si="2"/>
        <v>10</v>
      </c>
      <c r="H38" s="310" t="s">
        <v>60</v>
      </c>
      <c r="I38" s="310" t="s">
        <v>43</v>
      </c>
      <c r="J38" s="310" t="s">
        <v>169</v>
      </c>
      <c r="K38" s="310" t="s">
        <v>191</v>
      </c>
      <c r="L38" s="310" t="s">
        <v>171</v>
      </c>
      <c r="M38" s="310" t="s">
        <v>446</v>
      </c>
      <c r="N38" s="313"/>
      <c r="O38" s="313"/>
      <c r="P38" s="313">
        <v>1</v>
      </c>
      <c r="Q38" s="313">
        <v>1</v>
      </c>
      <c r="R38" s="313">
        <v>1</v>
      </c>
      <c r="S38" s="313">
        <v>1</v>
      </c>
      <c r="T38" s="313">
        <v>1</v>
      </c>
      <c r="U38" s="313">
        <v>1</v>
      </c>
      <c r="V38" s="313">
        <v>1</v>
      </c>
      <c r="W38" s="313">
        <v>1</v>
      </c>
      <c r="X38" s="313">
        <v>1</v>
      </c>
      <c r="Y38" s="313">
        <v>1</v>
      </c>
      <c r="Z38" s="366">
        <v>0</v>
      </c>
      <c r="AA38" s="363" t="s">
        <v>535</v>
      </c>
      <c r="AB38" s="363" t="s">
        <v>542</v>
      </c>
      <c r="AC38" s="306"/>
      <c r="AD38" s="332" t="s">
        <v>576</v>
      </c>
      <c r="AE38" s="349">
        <v>0</v>
      </c>
      <c r="AF38" s="336"/>
      <c r="AG38" s="307"/>
      <c r="AH38" s="176"/>
      <c r="AI38" s="176"/>
      <c r="AJ38" s="137"/>
      <c r="AK38" s="137"/>
      <c r="AL38" s="134"/>
      <c r="AM38" s="133"/>
      <c r="AN38" s="141"/>
      <c r="AO38" s="136"/>
      <c r="AP38" s="139"/>
      <c r="AQ38" s="136"/>
      <c r="AR38" s="138"/>
      <c r="AS38" s="173"/>
      <c r="AT38" s="139"/>
      <c r="AU38" s="133"/>
      <c r="AV38" s="148"/>
      <c r="AW38" s="133"/>
      <c r="AX38" s="421"/>
    </row>
    <row r="39" spans="1:50" ht="222.75" customHeight="1" x14ac:dyDescent="0.3">
      <c r="A39" s="449" t="s">
        <v>267</v>
      </c>
      <c r="B39" s="295" t="s">
        <v>529</v>
      </c>
      <c r="C39" s="296" t="s">
        <v>173</v>
      </c>
      <c r="D39" s="457" t="s">
        <v>173</v>
      </c>
      <c r="E39" s="297" t="s">
        <v>325</v>
      </c>
      <c r="F39" s="296" t="s">
        <v>62</v>
      </c>
      <c r="G39" s="298">
        <f>SUM(N39:Y39)</f>
        <v>1</v>
      </c>
      <c r="H39" s="296" t="s">
        <v>63</v>
      </c>
      <c r="I39" s="296" t="s">
        <v>283</v>
      </c>
      <c r="J39" s="296" t="s">
        <v>413</v>
      </c>
      <c r="K39" s="296" t="s">
        <v>155</v>
      </c>
      <c r="L39" s="296" t="s">
        <v>283</v>
      </c>
      <c r="M39" s="314" t="s">
        <v>443</v>
      </c>
      <c r="N39" s="315"/>
      <c r="O39" s="316"/>
      <c r="P39" s="315">
        <v>1</v>
      </c>
      <c r="Q39" s="316"/>
      <c r="R39" s="316"/>
      <c r="S39" s="316"/>
      <c r="T39" s="316"/>
      <c r="U39" s="315"/>
      <c r="V39" s="316"/>
      <c r="W39" s="316"/>
      <c r="X39" s="316"/>
      <c r="Y39" s="315"/>
      <c r="Z39" s="367">
        <v>0</v>
      </c>
      <c r="AA39" s="368" t="s">
        <v>581</v>
      </c>
      <c r="AB39" s="351" t="s">
        <v>582</v>
      </c>
      <c r="AC39" s="301"/>
      <c r="AD39" s="337" t="s">
        <v>604</v>
      </c>
      <c r="AE39" s="338">
        <v>0</v>
      </c>
      <c r="AF39" s="380" t="s">
        <v>605</v>
      </c>
      <c r="AG39" s="288"/>
      <c r="AH39" s="135"/>
      <c r="AI39" s="135"/>
      <c r="AJ39" s="137"/>
      <c r="AK39" s="137"/>
      <c r="AL39" s="132"/>
      <c r="AM39" s="133"/>
      <c r="AN39" s="132"/>
      <c r="AO39" s="167"/>
      <c r="AP39" s="168"/>
      <c r="AQ39" s="168"/>
      <c r="AR39" s="138"/>
      <c r="AS39" s="138"/>
      <c r="AT39" s="168"/>
      <c r="AU39" s="133"/>
      <c r="AV39" s="168"/>
      <c r="AW39" s="133"/>
      <c r="AX39" s="421"/>
    </row>
    <row r="40" spans="1:50" ht="210.75" customHeight="1" x14ac:dyDescent="0.3">
      <c r="A40" s="450"/>
      <c r="B40" s="156" t="s">
        <v>529</v>
      </c>
      <c r="C40" s="37" t="s">
        <v>423</v>
      </c>
      <c r="D40" s="458"/>
      <c r="E40" s="44" t="s">
        <v>456</v>
      </c>
      <c r="F40" s="37" t="s">
        <v>437</v>
      </c>
      <c r="G40" s="37">
        <f>SUM(N40:Y40)</f>
        <v>11</v>
      </c>
      <c r="H40" s="37" t="s">
        <v>457</v>
      </c>
      <c r="I40" s="37" t="s">
        <v>283</v>
      </c>
      <c r="J40" s="37" t="s">
        <v>413</v>
      </c>
      <c r="K40" s="37" t="s">
        <v>155</v>
      </c>
      <c r="L40" s="37" t="s">
        <v>283</v>
      </c>
      <c r="M40" s="37" t="s">
        <v>443</v>
      </c>
      <c r="N40" s="87"/>
      <c r="O40" s="87">
        <v>1</v>
      </c>
      <c r="P40" s="87">
        <v>1</v>
      </c>
      <c r="Q40" s="87">
        <v>1</v>
      </c>
      <c r="R40" s="87">
        <v>1</v>
      </c>
      <c r="S40" s="87">
        <v>1</v>
      </c>
      <c r="T40" s="87">
        <v>1</v>
      </c>
      <c r="U40" s="87">
        <v>1</v>
      </c>
      <c r="V40" s="87">
        <v>1</v>
      </c>
      <c r="W40" s="87">
        <v>1</v>
      </c>
      <c r="X40" s="87">
        <v>1</v>
      </c>
      <c r="Y40" s="87">
        <v>1</v>
      </c>
      <c r="Z40" s="280">
        <v>3</v>
      </c>
      <c r="AA40" s="278" t="s">
        <v>507</v>
      </c>
      <c r="AB40" s="279" t="s">
        <v>508</v>
      </c>
      <c r="AC40" s="92"/>
      <c r="AD40" s="340" t="s">
        <v>507</v>
      </c>
      <c r="AE40" s="341">
        <v>1</v>
      </c>
      <c r="AF40" s="342" t="s">
        <v>508</v>
      </c>
      <c r="AG40" s="286"/>
      <c r="AH40" s="135"/>
      <c r="AI40" s="135"/>
      <c r="AJ40" s="137"/>
      <c r="AK40" s="137"/>
      <c r="AL40" s="168"/>
      <c r="AM40" s="133"/>
      <c r="AN40" s="134"/>
      <c r="AO40" s="135"/>
      <c r="AP40" s="168"/>
      <c r="AQ40" s="168"/>
      <c r="AR40" s="138"/>
      <c r="AS40" s="138"/>
      <c r="AT40" s="171"/>
      <c r="AU40" s="133"/>
      <c r="AV40" s="44"/>
      <c r="AW40" s="133"/>
      <c r="AX40" s="421"/>
    </row>
    <row r="41" spans="1:50" s="155" customFormat="1" ht="126.75" customHeight="1" x14ac:dyDescent="0.3">
      <c r="A41" s="450"/>
      <c r="B41" s="156" t="s">
        <v>529</v>
      </c>
      <c r="C41" s="37" t="s">
        <v>64</v>
      </c>
      <c r="D41" s="459" t="s">
        <v>64</v>
      </c>
      <c r="E41" s="44" t="s">
        <v>164</v>
      </c>
      <c r="F41" s="37" t="s">
        <v>156</v>
      </c>
      <c r="G41" s="37">
        <f>SUM(N41:Y41)</f>
        <v>1</v>
      </c>
      <c r="H41" s="37" t="s">
        <v>174</v>
      </c>
      <c r="I41" s="37" t="s">
        <v>283</v>
      </c>
      <c r="J41" s="37" t="s">
        <v>413</v>
      </c>
      <c r="K41" s="37" t="s">
        <v>155</v>
      </c>
      <c r="L41" s="37" t="s">
        <v>283</v>
      </c>
      <c r="M41" s="47" t="s">
        <v>443</v>
      </c>
      <c r="N41" s="87"/>
      <c r="O41" s="98"/>
      <c r="P41" s="98"/>
      <c r="Q41" s="98"/>
      <c r="R41" s="98"/>
      <c r="S41" s="98"/>
      <c r="T41" s="98"/>
      <c r="U41" s="98"/>
      <c r="V41" s="98"/>
      <c r="W41" s="98"/>
      <c r="X41" s="98"/>
      <c r="Y41" s="87">
        <v>1</v>
      </c>
      <c r="Z41" s="276"/>
      <c r="AA41" s="281" t="s">
        <v>536</v>
      </c>
      <c r="AB41" s="273" t="s">
        <v>504</v>
      </c>
      <c r="AC41" s="92"/>
      <c r="AD41" s="345" t="s">
        <v>536</v>
      </c>
      <c r="AE41" s="341" t="s">
        <v>575</v>
      </c>
      <c r="AF41" s="381" t="s">
        <v>606</v>
      </c>
      <c r="AG41" s="286"/>
      <c r="AH41" s="140"/>
      <c r="AI41" s="140"/>
      <c r="AJ41" s="151"/>
      <c r="AK41" s="151"/>
      <c r="AL41" s="177"/>
      <c r="AM41" s="178"/>
      <c r="AN41" s="177"/>
      <c r="AO41" s="135"/>
      <c r="AP41" s="177"/>
      <c r="AQ41" s="177"/>
      <c r="AR41" s="152"/>
      <c r="AS41" s="152"/>
      <c r="AT41" s="177"/>
      <c r="AU41" s="178"/>
      <c r="AV41" s="177"/>
      <c r="AW41" s="178"/>
      <c r="AX41" s="421"/>
    </row>
    <row r="42" spans="1:50" s="155" customFormat="1" ht="131.25" customHeight="1" x14ac:dyDescent="0.3">
      <c r="A42" s="450"/>
      <c r="B42" s="156" t="s">
        <v>529</v>
      </c>
      <c r="C42" s="37" t="s">
        <v>64</v>
      </c>
      <c r="D42" s="460"/>
      <c r="E42" s="44" t="s">
        <v>159</v>
      </c>
      <c r="F42" s="37" t="s">
        <v>157</v>
      </c>
      <c r="G42" s="45">
        <f>SUM(N42:Y42)</f>
        <v>1</v>
      </c>
      <c r="H42" s="37" t="s">
        <v>158</v>
      </c>
      <c r="I42" s="37" t="s">
        <v>283</v>
      </c>
      <c r="J42" s="37" t="s">
        <v>413</v>
      </c>
      <c r="K42" s="37" t="s">
        <v>155</v>
      </c>
      <c r="L42" s="37" t="s">
        <v>283</v>
      </c>
      <c r="M42" s="47" t="s">
        <v>443</v>
      </c>
      <c r="N42" s="99"/>
      <c r="O42" s="99"/>
      <c r="P42" s="99"/>
      <c r="Q42" s="99"/>
      <c r="R42" s="89"/>
      <c r="S42" s="98"/>
      <c r="T42" s="99"/>
      <c r="U42" s="99"/>
      <c r="V42" s="99"/>
      <c r="W42" s="99"/>
      <c r="X42" s="99"/>
      <c r="Y42" s="89">
        <v>1</v>
      </c>
      <c r="Z42" s="276"/>
      <c r="AA42" s="273" t="s">
        <v>503</v>
      </c>
      <c r="AB42" s="273" t="s">
        <v>504</v>
      </c>
      <c r="AC42" s="92"/>
      <c r="AD42" s="343" t="s">
        <v>503</v>
      </c>
      <c r="AE42" s="341" t="s">
        <v>575</v>
      </c>
      <c r="AF42" s="382" t="s">
        <v>607</v>
      </c>
      <c r="AG42" s="286"/>
      <c r="AH42" s="167"/>
      <c r="AI42" s="167"/>
      <c r="AJ42" s="151"/>
      <c r="AK42" s="151"/>
      <c r="AL42" s="179"/>
      <c r="AM42" s="178"/>
      <c r="AN42" s="179"/>
      <c r="AO42" s="135"/>
      <c r="AP42" s="179"/>
      <c r="AQ42" s="179"/>
      <c r="AR42" s="152"/>
      <c r="AS42" s="152"/>
      <c r="AT42" s="179"/>
      <c r="AU42" s="178"/>
      <c r="AV42" s="179"/>
      <c r="AW42" s="178"/>
      <c r="AX42" s="421"/>
    </row>
    <row r="43" spans="1:50" s="155" customFormat="1" ht="134.25" customHeight="1" x14ac:dyDescent="0.3">
      <c r="A43" s="450"/>
      <c r="B43" s="156" t="s">
        <v>529</v>
      </c>
      <c r="C43" s="37" t="s">
        <v>64</v>
      </c>
      <c r="D43" s="460"/>
      <c r="E43" s="44" t="s">
        <v>66</v>
      </c>
      <c r="F43" s="37" t="s">
        <v>67</v>
      </c>
      <c r="G43" s="37">
        <f>SUM(N43:Y43)</f>
        <v>1</v>
      </c>
      <c r="H43" s="37" t="s">
        <v>68</v>
      </c>
      <c r="I43" s="37" t="s">
        <v>283</v>
      </c>
      <c r="J43" s="37" t="s">
        <v>413</v>
      </c>
      <c r="K43" s="37" t="s">
        <v>155</v>
      </c>
      <c r="L43" s="37" t="s">
        <v>283</v>
      </c>
      <c r="M43" s="37" t="s">
        <v>446</v>
      </c>
      <c r="N43" s="87"/>
      <c r="O43" s="87"/>
      <c r="P43" s="87"/>
      <c r="Q43" s="87"/>
      <c r="R43" s="87"/>
      <c r="S43" s="87"/>
      <c r="T43" s="87"/>
      <c r="U43" s="87"/>
      <c r="V43" s="87"/>
      <c r="W43" s="87"/>
      <c r="X43" s="87"/>
      <c r="Y43" s="87">
        <v>1</v>
      </c>
      <c r="Z43" s="276"/>
      <c r="AA43" s="273" t="s">
        <v>503</v>
      </c>
      <c r="AB43" s="273" t="s">
        <v>504</v>
      </c>
      <c r="AC43" s="92"/>
      <c r="AD43" s="343" t="s">
        <v>503</v>
      </c>
      <c r="AE43" s="341" t="s">
        <v>575</v>
      </c>
      <c r="AF43" s="344" t="s">
        <v>608</v>
      </c>
      <c r="AG43" s="286"/>
      <c r="AH43" s="135"/>
      <c r="AI43" s="135"/>
      <c r="AJ43" s="151"/>
      <c r="AK43" s="151"/>
      <c r="AL43" s="168"/>
      <c r="AM43" s="178"/>
      <c r="AN43" s="168"/>
      <c r="AO43" s="135"/>
      <c r="AP43" s="179"/>
      <c r="AQ43" s="168"/>
      <c r="AR43" s="152"/>
      <c r="AS43" s="152"/>
      <c r="AT43" s="100"/>
      <c r="AU43" s="178"/>
      <c r="AV43" s="168"/>
      <c r="AW43" s="178"/>
      <c r="AX43" s="421"/>
    </row>
    <row r="44" spans="1:50" s="155" customFormat="1" ht="183.75" customHeight="1" x14ac:dyDescent="0.3">
      <c r="A44" s="450"/>
      <c r="B44" s="156" t="s">
        <v>529</v>
      </c>
      <c r="C44" s="37" t="s">
        <v>64</v>
      </c>
      <c r="D44" s="460"/>
      <c r="E44" s="44" t="s">
        <v>165</v>
      </c>
      <c r="F44" s="37" t="s">
        <v>537</v>
      </c>
      <c r="G44" s="37">
        <f t="shared" ref="G44:G45" si="3">+SUM(N44:Y44)</f>
        <v>1</v>
      </c>
      <c r="H44" s="37" t="s">
        <v>380</v>
      </c>
      <c r="I44" s="37" t="s">
        <v>283</v>
      </c>
      <c r="J44" s="37" t="s">
        <v>80</v>
      </c>
      <c r="K44" s="37" t="s">
        <v>160</v>
      </c>
      <c r="L44" s="37" t="s">
        <v>438</v>
      </c>
      <c r="M44" s="37" t="s">
        <v>443</v>
      </c>
      <c r="N44" s="180"/>
      <c r="O44" s="180"/>
      <c r="P44" s="180"/>
      <c r="Q44" s="180"/>
      <c r="R44" s="180"/>
      <c r="S44" s="96"/>
      <c r="T44" s="180"/>
      <c r="U44" s="180"/>
      <c r="V44" s="180"/>
      <c r="W44" s="180"/>
      <c r="X44" s="180"/>
      <c r="Y44" s="96">
        <v>1</v>
      </c>
      <c r="Z44" s="282"/>
      <c r="AA44" s="273" t="s">
        <v>503</v>
      </c>
      <c r="AB44" s="273" t="s">
        <v>504</v>
      </c>
      <c r="AC44" s="92"/>
      <c r="AD44" s="343" t="s">
        <v>503</v>
      </c>
      <c r="AE44" s="341" t="s">
        <v>575</v>
      </c>
      <c r="AF44" s="344" t="s">
        <v>609</v>
      </c>
      <c r="AG44" s="286"/>
      <c r="AH44" s="135"/>
      <c r="AI44" s="135"/>
      <c r="AJ44" s="151"/>
      <c r="AK44" s="151"/>
      <c r="AL44" s="168"/>
      <c r="AM44" s="178"/>
      <c r="AN44" s="168"/>
      <c r="AO44" s="135"/>
      <c r="AP44" s="179"/>
      <c r="AQ44" s="168"/>
      <c r="AR44" s="152"/>
      <c r="AS44" s="152"/>
      <c r="AT44" s="37"/>
      <c r="AU44" s="178"/>
      <c r="AV44" s="168"/>
      <c r="AW44" s="178"/>
      <c r="AX44" s="421"/>
    </row>
    <row r="45" spans="1:50" ht="163.5" customHeight="1" x14ac:dyDescent="0.3">
      <c r="A45" s="450"/>
      <c r="B45" s="156" t="s">
        <v>529</v>
      </c>
      <c r="C45" s="37" t="s">
        <v>64</v>
      </c>
      <c r="D45" s="460"/>
      <c r="E45" s="44" t="s">
        <v>465</v>
      </c>
      <c r="F45" s="37" t="s">
        <v>466</v>
      </c>
      <c r="G45" s="37">
        <f t="shared" si="3"/>
        <v>3</v>
      </c>
      <c r="H45" s="37" t="s">
        <v>467</v>
      </c>
      <c r="I45" s="37" t="s">
        <v>283</v>
      </c>
      <c r="J45" s="37" t="s">
        <v>413</v>
      </c>
      <c r="K45" s="37" t="s">
        <v>160</v>
      </c>
      <c r="L45" s="214" t="s">
        <v>283</v>
      </c>
      <c r="M45" s="37" t="s">
        <v>444</v>
      </c>
      <c r="N45" s="96"/>
      <c r="O45" s="96"/>
      <c r="P45" s="96">
        <v>1</v>
      </c>
      <c r="Q45" s="96"/>
      <c r="R45" s="96"/>
      <c r="S45" s="96"/>
      <c r="T45" s="96">
        <v>1</v>
      </c>
      <c r="U45" s="96"/>
      <c r="V45" s="96"/>
      <c r="W45" s="96"/>
      <c r="X45" s="96">
        <v>1</v>
      </c>
      <c r="Y45" s="96"/>
      <c r="Z45" s="283">
        <v>1</v>
      </c>
      <c r="AA45" s="281" t="s">
        <v>559</v>
      </c>
      <c r="AB45" s="273" t="s">
        <v>501</v>
      </c>
      <c r="AC45" s="92"/>
      <c r="AD45" s="345" t="s">
        <v>559</v>
      </c>
      <c r="AE45" s="341">
        <v>1</v>
      </c>
      <c r="AF45" s="335"/>
      <c r="AG45" s="286"/>
      <c r="AH45" s="135"/>
      <c r="AI45" s="135"/>
      <c r="AJ45" s="137"/>
      <c r="AK45" s="137"/>
      <c r="AL45" s="132"/>
      <c r="AM45" s="133"/>
      <c r="AN45" s="141"/>
      <c r="AO45" s="136"/>
      <c r="AP45" s="136"/>
      <c r="AQ45" s="136"/>
      <c r="AR45" s="138"/>
      <c r="AS45" s="138"/>
      <c r="AT45" s="145"/>
      <c r="AU45" s="133"/>
      <c r="AV45" s="148"/>
      <c r="AW45" s="133"/>
      <c r="AX45" s="421"/>
    </row>
    <row r="46" spans="1:50" ht="149.25" customHeight="1" x14ac:dyDescent="0.3">
      <c r="A46" s="450"/>
      <c r="B46" s="156" t="s">
        <v>529</v>
      </c>
      <c r="C46" s="37" t="s">
        <v>64</v>
      </c>
      <c r="D46" s="460"/>
      <c r="E46" s="44" t="s">
        <v>381</v>
      </c>
      <c r="F46" s="37" t="s">
        <v>161</v>
      </c>
      <c r="G46" s="37">
        <f>SUM(N46:Y46)</f>
        <v>11</v>
      </c>
      <c r="H46" s="37" t="s">
        <v>241</v>
      </c>
      <c r="I46" s="37" t="s">
        <v>283</v>
      </c>
      <c r="J46" s="37" t="s">
        <v>413</v>
      </c>
      <c r="K46" s="37" t="s">
        <v>155</v>
      </c>
      <c r="L46" s="37" t="s">
        <v>283</v>
      </c>
      <c r="M46" s="37" t="s">
        <v>443</v>
      </c>
      <c r="N46" s="87"/>
      <c r="O46" s="87">
        <v>1</v>
      </c>
      <c r="P46" s="87">
        <v>1</v>
      </c>
      <c r="Q46" s="87">
        <v>1</v>
      </c>
      <c r="R46" s="87">
        <v>1</v>
      </c>
      <c r="S46" s="87">
        <v>1</v>
      </c>
      <c r="T46" s="87">
        <v>1</v>
      </c>
      <c r="U46" s="87">
        <v>1</v>
      </c>
      <c r="V46" s="87">
        <v>1</v>
      </c>
      <c r="W46" s="87">
        <v>1</v>
      </c>
      <c r="X46" s="87">
        <v>1</v>
      </c>
      <c r="Y46" s="87">
        <v>1</v>
      </c>
      <c r="Z46" s="280">
        <v>3</v>
      </c>
      <c r="AA46" s="278" t="s">
        <v>509</v>
      </c>
      <c r="AB46" s="279" t="s">
        <v>510</v>
      </c>
      <c r="AC46" s="92"/>
      <c r="AD46" s="340" t="s">
        <v>509</v>
      </c>
      <c r="AE46" s="341">
        <v>1</v>
      </c>
      <c r="AF46" s="342" t="s">
        <v>510</v>
      </c>
      <c r="AG46" s="286"/>
      <c r="AH46" s="135"/>
      <c r="AI46" s="135"/>
      <c r="AJ46" s="137"/>
      <c r="AK46" s="137"/>
      <c r="AL46" s="132"/>
      <c r="AM46" s="133"/>
      <c r="AN46" s="132"/>
      <c r="AO46" s="135"/>
      <c r="AP46" s="179"/>
      <c r="AQ46" s="168"/>
      <c r="AR46" s="138"/>
      <c r="AS46" s="138"/>
      <c r="AT46" s="179"/>
      <c r="AU46" s="133"/>
      <c r="AV46" s="168"/>
      <c r="AW46" s="133"/>
      <c r="AX46" s="421"/>
    </row>
    <row r="47" spans="1:50" ht="96.75" customHeight="1" x14ac:dyDescent="0.3">
      <c r="A47" s="450"/>
      <c r="B47" s="156" t="s">
        <v>529</v>
      </c>
      <c r="C47" s="37" t="s">
        <v>64</v>
      </c>
      <c r="D47" s="458"/>
      <c r="E47" s="44" t="s">
        <v>483</v>
      </c>
      <c r="F47" s="37" t="s">
        <v>69</v>
      </c>
      <c r="G47" s="37">
        <f>SUM(N47:Y47)</f>
        <v>1</v>
      </c>
      <c r="H47" s="37" t="s">
        <v>70</v>
      </c>
      <c r="I47" s="37" t="s">
        <v>283</v>
      </c>
      <c r="J47" s="37" t="s">
        <v>413</v>
      </c>
      <c r="K47" s="37" t="s">
        <v>155</v>
      </c>
      <c r="L47" s="37" t="s">
        <v>283</v>
      </c>
      <c r="M47" s="37" t="s">
        <v>445</v>
      </c>
      <c r="N47" s="87"/>
      <c r="O47" s="87"/>
      <c r="P47" s="87"/>
      <c r="Q47" s="87">
        <v>1</v>
      </c>
      <c r="R47" s="87"/>
      <c r="S47" s="87"/>
      <c r="T47" s="87"/>
      <c r="U47" s="87"/>
      <c r="V47" s="87"/>
      <c r="W47" s="87"/>
      <c r="X47" s="87"/>
      <c r="Y47" s="87"/>
      <c r="Z47" s="280">
        <v>1</v>
      </c>
      <c r="AA47" s="278" t="s">
        <v>511</v>
      </c>
      <c r="AB47" s="273" t="s">
        <v>512</v>
      </c>
      <c r="AC47" s="92"/>
      <c r="AD47" s="340" t="s">
        <v>511</v>
      </c>
      <c r="AE47" s="341">
        <v>1</v>
      </c>
      <c r="AF47" s="347"/>
      <c r="AG47" s="286"/>
      <c r="AH47" s="135"/>
      <c r="AI47" s="135"/>
      <c r="AJ47" s="137"/>
      <c r="AK47" s="137"/>
      <c r="AL47" s="132"/>
      <c r="AM47" s="133"/>
      <c r="AN47" s="132"/>
      <c r="AO47" s="135"/>
      <c r="AP47" s="179"/>
      <c r="AQ47" s="168"/>
      <c r="AR47" s="138"/>
      <c r="AS47" s="138"/>
      <c r="AT47" s="179"/>
      <c r="AU47" s="133"/>
      <c r="AV47" s="168"/>
      <c r="AW47" s="133"/>
      <c r="AX47" s="421"/>
    </row>
    <row r="48" spans="1:50" ht="147" customHeight="1" x14ac:dyDescent="0.3">
      <c r="A48" s="450"/>
      <c r="B48" s="156" t="s">
        <v>529</v>
      </c>
      <c r="C48" s="37" t="s">
        <v>71</v>
      </c>
      <c r="D48" s="459" t="s">
        <v>71</v>
      </c>
      <c r="E48" s="44" t="s">
        <v>138</v>
      </c>
      <c r="F48" s="37" t="s">
        <v>72</v>
      </c>
      <c r="G48" s="46">
        <f>SUM(N48:Y48)</f>
        <v>4</v>
      </c>
      <c r="H48" s="37" t="s">
        <v>382</v>
      </c>
      <c r="I48" s="37" t="s">
        <v>283</v>
      </c>
      <c r="J48" s="37" t="s">
        <v>413</v>
      </c>
      <c r="K48" s="37" t="s">
        <v>155</v>
      </c>
      <c r="L48" s="37" t="s">
        <v>283</v>
      </c>
      <c r="M48" s="37" t="s">
        <v>443</v>
      </c>
      <c r="N48" s="87"/>
      <c r="O48" s="87"/>
      <c r="P48" s="87"/>
      <c r="Q48" s="89"/>
      <c r="R48" s="87"/>
      <c r="S48" s="87"/>
      <c r="T48" s="87">
        <v>2</v>
      </c>
      <c r="U48" s="87"/>
      <c r="V48" s="89"/>
      <c r="W48" s="87"/>
      <c r="X48" s="87">
        <v>2</v>
      </c>
      <c r="Y48" s="87"/>
      <c r="Z48" s="280">
        <v>2</v>
      </c>
      <c r="AA48" s="278" t="s">
        <v>539</v>
      </c>
      <c r="AB48" s="273" t="s">
        <v>501</v>
      </c>
      <c r="AC48" s="92"/>
      <c r="AD48" s="340" t="s">
        <v>539</v>
      </c>
      <c r="AE48" s="341">
        <v>1</v>
      </c>
      <c r="AF48" s="334"/>
      <c r="AG48" s="286"/>
      <c r="AH48" s="135"/>
      <c r="AI48" s="135"/>
      <c r="AJ48" s="137"/>
      <c r="AK48" s="137"/>
      <c r="AL48" s="134"/>
      <c r="AM48" s="133"/>
      <c r="AN48" s="141"/>
      <c r="AO48" s="135"/>
      <c r="AP48" s="168"/>
      <c r="AQ48" s="168"/>
      <c r="AR48" s="138"/>
      <c r="AS48" s="138"/>
      <c r="AT48" s="168"/>
      <c r="AU48" s="133"/>
      <c r="AV48" s="168"/>
      <c r="AW48" s="133"/>
      <c r="AX48" s="421"/>
    </row>
    <row r="49" spans="1:50" s="182" customFormat="1" ht="276.75" customHeight="1" x14ac:dyDescent="0.3">
      <c r="A49" s="450"/>
      <c r="B49" s="156" t="s">
        <v>529</v>
      </c>
      <c r="C49" s="37" t="s">
        <v>420</v>
      </c>
      <c r="D49" s="460"/>
      <c r="E49" s="44" t="s">
        <v>383</v>
      </c>
      <c r="F49" s="37" t="s">
        <v>419</v>
      </c>
      <c r="G49" s="37">
        <f t="shared" ref="G49:G54" si="4">+SUM(N49:Y49)</f>
        <v>3</v>
      </c>
      <c r="H49" s="37" t="s">
        <v>458</v>
      </c>
      <c r="I49" s="37" t="s">
        <v>283</v>
      </c>
      <c r="J49" s="37" t="s">
        <v>413</v>
      </c>
      <c r="K49" s="37" t="s">
        <v>155</v>
      </c>
      <c r="L49" s="37" t="s">
        <v>283</v>
      </c>
      <c r="M49" s="37" t="s">
        <v>444</v>
      </c>
      <c r="N49" s="94"/>
      <c r="O49" s="94"/>
      <c r="P49" s="94">
        <v>1</v>
      </c>
      <c r="Q49" s="94"/>
      <c r="R49" s="94"/>
      <c r="S49" s="94"/>
      <c r="T49" s="94">
        <v>1</v>
      </c>
      <c r="U49" s="94"/>
      <c r="V49" s="94"/>
      <c r="W49" s="94"/>
      <c r="X49" s="94">
        <v>1</v>
      </c>
      <c r="Y49" s="94"/>
      <c r="Z49" s="280">
        <v>1</v>
      </c>
      <c r="AA49" s="284" t="s">
        <v>540</v>
      </c>
      <c r="AB49" s="273" t="s">
        <v>501</v>
      </c>
      <c r="AC49" s="92"/>
      <c r="AD49" s="383" t="s">
        <v>610</v>
      </c>
      <c r="AE49" s="341">
        <v>1</v>
      </c>
      <c r="AF49" s="335"/>
      <c r="AG49" s="286"/>
      <c r="AH49" s="135"/>
      <c r="AI49" s="135"/>
      <c r="AJ49" s="137"/>
      <c r="AK49" s="137"/>
      <c r="AL49" s="132"/>
      <c r="AM49" s="133"/>
      <c r="AN49" s="141"/>
      <c r="AO49" s="135"/>
      <c r="AP49" s="168"/>
      <c r="AQ49" s="168"/>
      <c r="AR49" s="138"/>
      <c r="AS49" s="138"/>
      <c r="AT49" s="88"/>
      <c r="AU49" s="133"/>
      <c r="AV49" s="181"/>
      <c r="AW49" s="133"/>
      <c r="AX49" s="421"/>
    </row>
    <row r="50" spans="1:50" s="155" customFormat="1" ht="110.25" customHeight="1" x14ac:dyDescent="0.3">
      <c r="A50" s="450"/>
      <c r="B50" s="156" t="s">
        <v>529</v>
      </c>
      <c r="C50" s="37" t="s">
        <v>71</v>
      </c>
      <c r="D50" s="458"/>
      <c r="E50" s="44" t="s">
        <v>275</v>
      </c>
      <c r="F50" s="37" t="s">
        <v>81</v>
      </c>
      <c r="G50" s="37">
        <f t="shared" si="4"/>
        <v>2</v>
      </c>
      <c r="H50" s="37" t="s">
        <v>177</v>
      </c>
      <c r="I50" s="37" t="s">
        <v>283</v>
      </c>
      <c r="J50" s="37" t="s">
        <v>80</v>
      </c>
      <c r="K50" s="37" t="s">
        <v>175</v>
      </c>
      <c r="L50" s="37" t="s">
        <v>86</v>
      </c>
      <c r="M50" s="37" t="s">
        <v>443</v>
      </c>
      <c r="N50" s="94"/>
      <c r="O50" s="94"/>
      <c r="P50" s="94"/>
      <c r="Q50" s="94"/>
      <c r="R50" s="94"/>
      <c r="S50" s="94">
        <v>1</v>
      </c>
      <c r="T50" s="94"/>
      <c r="U50" s="94"/>
      <c r="V50" s="94"/>
      <c r="W50" s="94"/>
      <c r="X50" s="94"/>
      <c r="Y50" s="94">
        <v>1</v>
      </c>
      <c r="Z50" s="282"/>
      <c r="AA50" s="273" t="s">
        <v>503</v>
      </c>
      <c r="AB50" s="273" t="s">
        <v>504</v>
      </c>
      <c r="AC50" s="92"/>
      <c r="AD50" s="343" t="s">
        <v>503</v>
      </c>
      <c r="AE50" s="341" t="s">
        <v>575</v>
      </c>
      <c r="AF50" s="334" t="s">
        <v>611</v>
      </c>
      <c r="AG50" s="286"/>
      <c r="AH50" s="135"/>
      <c r="AI50" s="135"/>
      <c r="AJ50" s="151"/>
      <c r="AK50" s="151"/>
      <c r="AL50" s="132"/>
      <c r="AM50" s="133"/>
      <c r="AN50" s="141"/>
      <c r="AO50" s="135"/>
      <c r="AP50" s="168"/>
      <c r="AQ50" s="168"/>
      <c r="AR50" s="152"/>
      <c r="AS50" s="168"/>
      <c r="AT50" s="168"/>
      <c r="AU50" s="133"/>
      <c r="AV50" s="183"/>
      <c r="AW50" s="133"/>
      <c r="AX50" s="421"/>
    </row>
    <row r="51" spans="1:50" ht="353.25" customHeight="1" x14ac:dyDescent="0.3">
      <c r="A51" s="450"/>
      <c r="B51" s="156" t="s">
        <v>529</v>
      </c>
      <c r="C51" s="37" t="s">
        <v>73</v>
      </c>
      <c r="D51" s="459" t="s">
        <v>73</v>
      </c>
      <c r="E51" s="44" t="s">
        <v>375</v>
      </c>
      <c r="F51" s="37" t="s">
        <v>374</v>
      </c>
      <c r="G51" s="46">
        <f>+SUM(N51:Y51)</f>
        <v>1</v>
      </c>
      <c r="H51" s="37" t="s">
        <v>384</v>
      </c>
      <c r="I51" s="37" t="s">
        <v>283</v>
      </c>
      <c r="J51" s="37" t="s">
        <v>413</v>
      </c>
      <c r="K51" s="37" t="s">
        <v>155</v>
      </c>
      <c r="L51" s="37" t="s">
        <v>283</v>
      </c>
      <c r="M51" s="48" t="s">
        <v>445</v>
      </c>
      <c r="N51" s="99"/>
      <c r="O51" s="94"/>
      <c r="P51" s="94"/>
      <c r="Q51" s="99"/>
      <c r="R51" s="98">
        <v>1</v>
      </c>
      <c r="S51" s="99"/>
      <c r="T51" s="99"/>
      <c r="U51" s="99"/>
      <c r="V51" s="99"/>
      <c r="W51" s="99"/>
      <c r="X51" s="99"/>
      <c r="Y51" s="99"/>
      <c r="Z51" s="282"/>
      <c r="AA51" s="273" t="s">
        <v>503</v>
      </c>
      <c r="AB51" s="273" t="s">
        <v>504</v>
      </c>
      <c r="AC51" s="92"/>
      <c r="AD51" s="343" t="s">
        <v>503</v>
      </c>
      <c r="AE51" s="341" t="s">
        <v>575</v>
      </c>
      <c r="AF51" s="344" t="s">
        <v>612</v>
      </c>
      <c r="AG51" s="286"/>
      <c r="AH51" s="135"/>
      <c r="AI51" s="135"/>
      <c r="AJ51" s="137"/>
      <c r="AK51" s="137"/>
      <c r="AL51" s="132"/>
      <c r="AM51" s="133"/>
      <c r="AN51" s="132"/>
      <c r="AO51" s="135"/>
      <c r="AP51" s="168"/>
      <c r="AQ51" s="168"/>
      <c r="AR51" s="138"/>
      <c r="AS51" s="139"/>
      <c r="AT51" s="37"/>
      <c r="AU51" s="153"/>
      <c r="AV51" s="175"/>
      <c r="AW51" s="153"/>
      <c r="AX51" s="421"/>
    </row>
    <row r="52" spans="1:50" s="187" customFormat="1" ht="118.5" customHeight="1" x14ac:dyDescent="0.3">
      <c r="A52" s="450"/>
      <c r="B52" s="156" t="s">
        <v>529</v>
      </c>
      <c r="C52" s="37" t="s">
        <v>73</v>
      </c>
      <c r="D52" s="460"/>
      <c r="E52" s="44" t="s">
        <v>459</v>
      </c>
      <c r="F52" s="37" t="s">
        <v>376</v>
      </c>
      <c r="G52" s="37">
        <f t="shared" si="4"/>
        <v>1</v>
      </c>
      <c r="H52" s="37" t="s">
        <v>376</v>
      </c>
      <c r="I52" s="37" t="s">
        <v>283</v>
      </c>
      <c r="J52" s="37" t="s">
        <v>413</v>
      </c>
      <c r="K52" s="37" t="s">
        <v>155</v>
      </c>
      <c r="L52" s="37" t="s">
        <v>414</v>
      </c>
      <c r="M52" s="48" t="s">
        <v>443</v>
      </c>
      <c r="N52" s="101"/>
      <c r="O52" s="101"/>
      <c r="P52" s="101"/>
      <c r="Q52" s="94"/>
      <c r="R52" s="101"/>
      <c r="S52" s="102"/>
      <c r="T52" s="103"/>
      <c r="U52" s="104"/>
      <c r="V52" s="103">
        <v>1</v>
      </c>
      <c r="W52" s="102"/>
      <c r="X52" s="102"/>
      <c r="Y52" s="102"/>
      <c r="Z52" s="282"/>
      <c r="AA52" s="273" t="s">
        <v>503</v>
      </c>
      <c r="AB52" s="273" t="s">
        <v>504</v>
      </c>
      <c r="AC52" s="92"/>
      <c r="AD52" s="343" t="s">
        <v>503</v>
      </c>
      <c r="AE52" s="341" t="s">
        <v>575</v>
      </c>
      <c r="AF52" s="334" t="s">
        <v>613</v>
      </c>
      <c r="AG52" s="249"/>
      <c r="AH52" s="184"/>
      <c r="AI52" s="184"/>
      <c r="AJ52" s="185"/>
      <c r="AK52" s="185"/>
      <c r="AL52" s="134"/>
      <c r="AM52" s="133"/>
      <c r="AN52" s="141"/>
      <c r="AO52" s="135"/>
      <c r="AP52" s="168"/>
      <c r="AQ52" s="168"/>
      <c r="AR52" s="186"/>
      <c r="AS52" s="186"/>
      <c r="AT52" s="168"/>
      <c r="AU52" s="133"/>
      <c r="AV52" s="168"/>
      <c r="AW52" s="133"/>
      <c r="AX52" s="421"/>
    </row>
    <row r="53" spans="1:50" ht="111.75" customHeight="1" x14ac:dyDescent="0.3">
      <c r="A53" s="450"/>
      <c r="B53" s="156" t="s">
        <v>529</v>
      </c>
      <c r="C53" s="37" t="s">
        <v>73</v>
      </c>
      <c r="D53" s="458"/>
      <c r="E53" s="44" t="s">
        <v>74</v>
      </c>
      <c r="F53" s="37" t="s">
        <v>75</v>
      </c>
      <c r="G53" s="37">
        <f t="shared" si="4"/>
        <v>1</v>
      </c>
      <c r="H53" s="37" t="s">
        <v>70</v>
      </c>
      <c r="I53" s="37" t="s">
        <v>283</v>
      </c>
      <c r="J53" s="37" t="s">
        <v>413</v>
      </c>
      <c r="K53" s="37" t="s">
        <v>155</v>
      </c>
      <c r="L53" s="37" t="s">
        <v>415</v>
      </c>
      <c r="M53" s="48" t="s">
        <v>443</v>
      </c>
      <c r="N53" s="101"/>
      <c r="O53" s="94"/>
      <c r="P53" s="94"/>
      <c r="Q53" s="101"/>
      <c r="R53" s="105">
        <v>1</v>
      </c>
      <c r="S53" s="101"/>
      <c r="T53" s="101"/>
      <c r="U53" s="101"/>
      <c r="V53" s="101"/>
      <c r="W53" s="101"/>
      <c r="X53" s="101"/>
      <c r="Y53" s="101"/>
      <c r="Z53" s="280">
        <v>1</v>
      </c>
      <c r="AA53" s="278" t="s">
        <v>513</v>
      </c>
      <c r="AB53" s="279" t="s">
        <v>504</v>
      </c>
      <c r="AC53" s="92"/>
      <c r="AD53" s="340" t="s">
        <v>513</v>
      </c>
      <c r="AE53" s="341">
        <v>1</v>
      </c>
      <c r="AF53" s="344"/>
      <c r="AG53" s="286"/>
      <c r="AH53" s="135"/>
      <c r="AI53" s="135"/>
      <c r="AJ53" s="137"/>
      <c r="AK53" s="137"/>
      <c r="AL53" s="132"/>
      <c r="AM53" s="133"/>
      <c r="AN53" s="132"/>
      <c r="AO53" s="135"/>
      <c r="AP53" s="168"/>
      <c r="AQ53" s="168"/>
      <c r="AR53" s="138"/>
      <c r="AS53" s="138"/>
      <c r="AT53" s="168"/>
      <c r="AU53" s="133"/>
      <c r="AV53" s="168"/>
      <c r="AW53" s="133"/>
      <c r="AX53" s="421"/>
    </row>
    <row r="54" spans="1:50" ht="152.25" customHeight="1" x14ac:dyDescent="0.3">
      <c r="A54" s="450"/>
      <c r="B54" s="156" t="s">
        <v>529</v>
      </c>
      <c r="C54" s="37" t="s">
        <v>76</v>
      </c>
      <c r="D54" s="459" t="s">
        <v>76</v>
      </c>
      <c r="E54" s="44" t="s">
        <v>418</v>
      </c>
      <c r="F54" s="37" t="s">
        <v>77</v>
      </c>
      <c r="G54" s="37">
        <f t="shared" si="4"/>
        <v>1</v>
      </c>
      <c r="H54" s="37" t="s">
        <v>70</v>
      </c>
      <c r="I54" s="37" t="s">
        <v>283</v>
      </c>
      <c r="J54" s="37" t="s">
        <v>413</v>
      </c>
      <c r="K54" s="37" t="s">
        <v>187</v>
      </c>
      <c r="L54" s="37" t="s">
        <v>416</v>
      </c>
      <c r="M54" s="48" t="s">
        <v>445</v>
      </c>
      <c r="N54" s="101"/>
      <c r="O54" s="101"/>
      <c r="P54" s="101"/>
      <c r="Q54" s="101"/>
      <c r="R54" s="101"/>
      <c r="S54" s="101"/>
      <c r="T54" s="94">
        <v>1</v>
      </c>
      <c r="U54" s="101"/>
      <c r="V54" s="101"/>
      <c r="W54" s="101"/>
      <c r="X54" s="101"/>
      <c r="Y54" s="101"/>
      <c r="Z54" s="282"/>
      <c r="AA54" s="273" t="s">
        <v>503</v>
      </c>
      <c r="AB54" s="273" t="s">
        <v>504</v>
      </c>
      <c r="AC54" s="92"/>
      <c r="AD54" s="343" t="s">
        <v>503</v>
      </c>
      <c r="AE54" s="341" t="s">
        <v>575</v>
      </c>
      <c r="AF54" s="344"/>
      <c r="AG54" s="286"/>
      <c r="AH54" s="135"/>
      <c r="AI54" s="135"/>
      <c r="AJ54" s="137"/>
      <c r="AK54" s="137"/>
      <c r="AL54" s="132"/>
      <c r="AM54" s="133"/>
      <c r="AN54" s="132"/>
      <c r="AO54" s="135"/>
      <c r="AP54" s="168"/>
      <c r="AQ54" s="168"/>
      <c r="AR54" s="152"/>
      <c r="AS54" s="168"/>
      <c r="AT54" s="168"/>
      <c r="AU54" s="133"/>
      <c r="AV54" s="168"/>
      <c r="AW54" s="133"/>
      <c r="AX54" s="421"/>
    </row>
    <row r="55" spans="1:50" ht="275.25" customHeight="1" thickBot="1" x14ac:dyDescent="0.35">
      <c r="A55" s="451"/>
      <c r="B55" s="263" t="s">
        <v>529</v>
      </c>
      <c r="C55" s="264" t="s">
        <v>76</v>
      </c>
      <c r="D55" s="461"/>
      <c r="E55" s="265" t="s">
        <v>460</v>
      </c>
      <c r="F55" s="264" t="s">
        <v>179</v>
      </c>
      <c r="G55" s="264">
        <f>+SUM(N55:Y55)</f>
        <v>2</v>
      </c>
      <c r="H55" s="264" t="s">
        <v>421</v>
      </c>
      <c r="I55" s="264" t="s">
        <v>283</v>
      </c>
      <c r="J55" s="264" t="s">
        <v>413</v>
      </c>
      <c r="K55" s="264" t="s">
        <v>155</v>
      </c>
      <c r="L55" s="264" t="s">
        <v>283</v>
      </c>
      <c r="M55" s="264" t="s">
        <v>443</v>
      </c>
      <c r="N55" s="266"/>
      <c r="O55" s="266"/>
      <c r="P55" s="266"/>
      <c r="Q55" s="266"/>
      <c r="R55" s="266"/>
      <c r="S55" s="266">
        <v>1</v>
      </c>
      <c r="T55" s="266"/>
      <c r="U55" s="266"/>
      <c r="V55" s="266"/>
      <c r="W55" s="266"/>
      <c r="X55" s="266"/>
      <c r="Y55" s="266">
        <v>1</v>
      </c>
      <c r="Z55" s="369"/>
      <c r="AA55" s="370" t="s">
        <v>541</v>
      </c>
      <c r="AB55" s="364" t="s">
        <v>504</v>
      </c>
      <c r="AC55" s="306"/>
      <c r="AD55" s="348" t="s">
        <v>541</v>
      </c>
      <c r="AE55" s="349" t="s">
        <v>575</v>
      </c>
      <c r="AF55" s="379"/>
      <c r="AG55" s="286"/>
      <c r="AH55" s="135"/>
      <c r="AI55" s="135"/>
      <c r="AJ55" s="137"/>
      <c r="AK55" s="137"/>
      <c r="AL55" s="132"/>
      <c r="AM55" s="133"/>
      <c r="AN55" s="132"/>
      <c r="AO55" s="135"/>
      <c r="AP55" s="168"/>
      <c r="AQ55" s="168"/>
      <c r="AR55" s="138"/>
      <c r="AS55" s="138"/>
      <c r="AT55" s="168"/>
      <c r="AU55" s="153"/>
      <c r="AV55" s="168"/>
      <c r="AW55" s="133"/>
      <c r="AX55" s="421"/>
    </row>
    <row r="56" spans="1:50" ht="409.6" customHeight="1" x14ac:dyDescent="0.3">
      <c r="A56" s="449" t="s">
        <v>268</v>
      </c>
      <c r="B56" s="319" t="s">
        <v>530</v>
      </c>
      <c r="C56" s="320" t="s">
        <v>285</v>
      </c>
      <c r="D56" s="326" t="s">
        <v>285</v>
      </c>
      <c r="E56" s="325" t="s">
        <v>320</v>
      </c>
      <c r="F56" s="320" t="s">
        <v>321</v>
      </c>
      <c r="G56" s="327">
        <f t="shared" ref="G56:G62" si="5">SUM(N56:Y56)</f>
        <v>1.00003</v>
      </c>
      <c r="H56" s="320" t="s">
        <v>319</v>
      </c>
      <c r="I56" s="320" t="s">
        <v>287</v>
      </c>
      <c r="J56" s="320" t="s">
        <v>413</v>
      </c>
      <c r="K56" s="320" t="s">
        <v>155</v>
      </c>
      <c r="L56" s="320" t="s">
        <v>283</v>
      </c>
      <c r="M56" s="328" t="s">
        <v>443</v>
      </c>
      <c r="N56" s="321">
        <v>8.3330000000000001E-2</v>
      </c>
      <c r="O56" s="321">
        <v>8.3299999999999999E-2</v>
      </c>
      <c r="P56" s="321">
        <v>8.3299999999999999E-2</v>
      </c>
      <c r="Q56" s="321">
        <v>8.3299999999999999E-2</v>
      </c>
      <c r="R56" s="321">
        <v>8.3299999999999999E-2</v>
      </c>
      <c r="S56" s="322">
        <v>8.3299999999999999E-2</v>
      </c>
      <c r="T56" s="322">
        <v>8.3299999999999999E-2</v>
      </c>
      <c r="U56" s="322">
        <v>8.3299999999999999E-2</v>
      </c>
      <c r="V56" s="322">
        <v>8.3400000000000002E-2</v>
      </c>
      <c r="W56" s="322">
        <v>8.3400000000000002E-2</v>
      </c>
      <c r="X56" s="322">
        <v>8.3400000000000002E-2</v>
      </c>
      <c r="Y56" s="322">
        <v>8.3400000000000002E-2</v>
      </c>
      <c r="Z56" s="371">
        <v>0.22389999999999999</v>
      </c>
      <c r="AA56" s="368" t="s">
        <v>514</v>
      </c>
      <c r="AB56" s="351" t="s">
        <v>515</v>
      </c>
      <c r="AC56" s="301"/>
      <c r="AD56" s="430" t="s">
        <v>514</v>
      </c>
      <c r="AE56" s="338">
        <v>0.89</v>
      </c>
      <c r="AF56" s="339" t="s">
        <v>515</v>
      </c>
      <c r="AG56" s="250"/>
      <c r="AH56" s="136"/>
      <c r="AI56" s="136"/>
      <c r="AJ56" s="137"/>
      <c r="AK56" s="137"/>
      <c r="AL56" s="188"/>
      <c r="AM56" s="133"/>
      <c r="AN56" s="132"/>
      <c r="AO56" s="144"/>
      <c r="AP56" s="139"/>
      <c r="AQ56" s="139"/>
      <c r="AR56" s="138"/>
      <c r="AS56" s="168"/>
      <c r="AT56" s="139"/>
      <c r="AU56" s="133"/>
      <c r="AV56" s="147"/>
      <c r="AW56" s="133"/>
      <c r="AX56" s="421"/>
    </row>
    <row r="57" spans="1:50" ht="211.5" customHeight="1" x14ac:dyDescent="0.3">
      <c r="A57" s="450"/>
      <c r="B57" s="130" t="s">
        <v>530</v>
      </c>
      <c r="C57" s="38" t="s">
        <v>78</v>
      </c>
      <c r="D57" s="452" t="s">
        <v>78</v>
      </c>
      <c r="E57" s="42" t="s">
        <v>316</v>
      </c>
      <c r="F57" s="38" t="s">
        <v>79</v>
      </c>
      <c r="G57" s="43">
        <f t="shared" si="5"/>
        <v>1</v>
      </c>
      <c r="H57" s="38" t="s">
        <v>176</v>
      </c>
      <c r="I57" s="38" t="s">
        <v>287</v>
      </c>
      <c r="J57" s="38" t="s">
        <v>80</v>
      </c>
      <c r="K57" s="38" t="s">
        <v>160</v>
      </c>
      <c r="L57" s="38" t="s">
        <v>65</v>
      </c>
      <c r="M57" s="51" t="s">
        <v>443</v>
      </c>
      <c r="N57" s="131"/>
      <c r="O57" s="131"/>
      <c r="P57" s="131"/>
      <c r="Q57" s="189">
        <v>1</v>
      </c>
      <c r="R57" s="131"/>
      <c r="S57" s="131"/>
      <c r="T57" s="131"/>
      <c r="U57" s="131"/>
      <c r="V57" s="131"/>
      <c r="W57" s="131"/>
      <c r="X57" s="131"/>
      <c r="Y57" s="131"/>
      <c r="Z57" s="372">
        <v>0.84</v>
      </c>
      <c r="AA57" s="279" t="s">
        <v>543</v>
      </c>
      <c r="AB57" s="279" t="s">
        <v>562</v>
      </c>
      <c r="AC57" s="92"/>
      <c r="AD57" s="340" t="s">
        <v>614</v>
      </c>
      <c r="AE57" s="341">
        <v>0.84</v>
      </c>
      <c r="AF57" s="342" t="s">
        <v>615</v>
      </c>
      <c r="AG57" s="250"/>
      <c r="AH57" s="136"/>
      <c r="AI57" s="136"/>
      <c r="AJ57" s="137"/>
      <c r="AK57" s="137"/>
      <c r="AL57" s="188"/>
      <c r="AM57" s="133"/>
      <c r="AN57" s="132"/>
      <c r="AO57" s="144"/>
      <c r="AP57" s="139"/>
      <c r="AQ57" s="139"/>
      <c r="AR57" s="138"/>
      <c r="AS57" s="168"/>
      <c r="AT57" s="139"/>
      <c r="AU57" s="133"/>
      <c r="AV57" s="147"/>
      <c r="AW57" s="133"/>
      <c r="AX57" s="421"/>
    </row>
    <row r="58" spans="1:50" ht="140.25" customHeight="1" x14ac:dyDescent="0.3">
      <c r="A58" s="450"/>
      <c r="B58" s="130" t="s">
        <v>530</v>
      </c>
      <c r="C58" s="38" t="s">
        <v>78</v>
      </c>
      <c r="D58" s="453"/>
      <c r="E58" s="42" t="s">
        <v>315</v>
      </c>
      <c r="F58" s="38" t="s">
        <v>377</v>
      </c>
      <c r="G58" s="52">
        <f t="shared" si="5"/>
        <v>2</v>
      </c>
      <c r="H58" s="38" t="s">
        <v>124</v>
      </c>
      <c r="I58" s="38" t="s">
        <v>287</v>
      </c>
      <c r="J58" s="38" t="s">
        <v>80</v>
      </c>
      <c r="K58" s="38" t="s">
        <v>155</v>
      </c>
      <c r="L58" s="38" t="s">
        <v>415</v>
      </c>
      <c r="M58" s="51" t="s">
        <v>444</v>
      </c>
      <c r="N58" s="87"/>
      <c r="O58" s="87"/>
      <c r="P58" s="87"/>
      <c r="Q58" s="89"/>
      <c r="R58" s="87"/>
      <c r="S58" s="106">
        <v>1</v>
      </c>
      <c r="T58" s="106"/>
      <c r="U58" s="106"/>
      <c r="V58" s="106">
        <v>1</v>
      </c>
      <c r="W58" s="106"/>
      <c r="X58" s="106"/>
      <c r="Y58" s="106"/>
      <c r="Z58" s="274"/>
      <c r="AA58" s="273" t="s">
        <v>503</v>
      </c>
      <c r="AB58" s="273" t="s">
        <v>504</v>
      </c>
      <c r="AC58" s="92"/>
      <c r="AD58" s="343" t="s">
        <v>503</v>
      </c>
      <c r="AE58" s="341" t="s">
        <v>575</v>
      </c>
      <c r="AF58" s="344" t="s">
        <v>616</v>
      </c>
      <c r="AG58" s="250"/>
      <c r="AH58" s="136"/>
      <c r="AI58" s="136"/>
      <c r="AJ58" s="137"/>
      <c r="AK58" s="137"/>
      <c r="AL58" s="188"/>
      <c r="AM58" s="133"/>
      <c r="AN58" s="132"/>
      <c r="AO58" s="144"/>
      <c r="AP58" s="139"/>
      <c r="AQ58" s="139"/>
      <c r="AR58" s="138"/>
      <c r="AS58" s="168"/>
      <c r="AT58" s="139"/>
      <c r="AU58" s="133"/>
      <c r="AV58" s="147"/>
      <c r="AW58" s="133"/>
      <c r="AX58" s="421"/>
    </row>
    <row r="59" spans="1:50" ht="166.5" customHeight="1" x14ac:dyDescent="0.3">
      <c r="A59" s="450"/>
      <c r="B59" s="130" t="s">
        <v>530</v>
      </c>
      <c r="C59" s="38" t="s">
        <v>78</v>
      </c>
      <c r="D59" s="453"/>
      <c r="E59" s="42" t="s">
        <v>485</v>
      </c>
      <c r="F59" s="38" t="s">
        <v>392</v>
      </c>
      <c r="G59" s="52">
        <f t="shared" si="5"/>
        <v>1</v>
      </c>
      <c r="H59" s="38" t="s">
        <v>124</v>
      </c>
      <c r="I59" s="38" t="s">
        <v>287</v>
      </c>
      <c r="J59" s="38" t="s">
        <v>80</v>
      </c>
      <c r="K59" s="38" t="s">
        <v>185</v>
      </c>
      <c r="L59" s="38" t="s">
        <v>393</v>
      </c>
      <c r="M59" s="51" t="s">
        <v>444</v>
      </c>
      <c r="N59" s="107"/>
      <c r="O59" s="107"/>
      <c r="P59" s="107"/>
      <c r="Q59" s="107">
        <v>1</v>
      </c>
      <c r="R59" s="107"/>
      <c r="S59" s="108"/>
      <c r="T59" s="108"/>
      <c r="U59" s="108"/>
      <c r="V59" s="108"/>
      <c r="W59" s="108"/>
      <c r="X59" s="108"/>
      <c r="Y59" s="108"/>
      <c r="Z59" s="283">
        <v>1</v>
      </c>
      <c r="AA59" s="281" t="s">
        <v>559</v>
      </c>
      <c r="AB59" s="273" t="s">
        <v>501</v>
      </c>
      <c r="AC59" s="92"/>
      <c r="AD59" s="345" t="s">
        <v>559</v>
      </c>
      <c r="AE59" s="341">
        <v>1</v>
      </c>
      <c r="AF59" s="344"/>
      <c r="AG59" s="250"/>
      <c r="AH59" s="136"/>
      <c r="AI59" s="136"/>
      <c r="AJ59" s="137"/>
      <c r="AK59" s="137"/>
      <c r="AL59" s="188"/>
      <c r="AM59" s="133"/>
      <c r="AN59" s="132"/>
      <c r="AO59" s="144"/>
      <c r="AP59" s="139"/>
      <c r="AQ59" s="139"/>
      <c r="AR59" s="138"/>
      <c r="AS59" s="168"/>
      <c r="AT59" s="139"/>
      <c r="AU59" s="133"/>
      <c r="AV59" s="147"/>
      <c r="AW59" s="133"/>
      <c r="AX59" s="421"/>
    </row>
    <row r="60" spans="1:50" ht="140.25" customHeight="1" x14ac:dyDescent="0.3">
      <c r="A60" s="450"/>
      <c r="B60" s="130" t="s">
        <v>530</v>
      </c>
      <c r="C60" s="38" t="s">
        <v>78</v>
      </c>
      <c r="D60" s="453"/>
      <c r="E60" s="42" t="s">
        <v>394</v>
      </c>
      <c r="F60" s="38" t="s">
        <v>395</v>
      </c>
      <c r="G60" s="52">
        <f t="shared" si="5"/>
        <v>1</v>
      </c>
      <c r="H60" s="38" t="s">
        <v>124</v>
      </c>
      <c r="I60" s="38" t="s">
        <v>287</v>
      </c>
      <c r="J60" s="38" t="s">
        <v>80</v>
      </c>
      <c r="K60" s="38" t="s">
        <v>185</v>
      </c>
      <c r="L60" s="38" t="s">
        <v>393</v>
      </c>
      <c r="M60" s="51" t="s">
        <v>443</v>
      </c>
      <c r="N60" s="107"/>
      <c r="O60" s="107"/>
      <c r="P60" s="107"/>
      <c r="Q60" s="107"/>
      <c r="R60" s="107">
        <v>1</v>
      </c>
      <c r="S60" s="108"/>
      <c r="T60" s="108"/>
      <c r="U60" s="108"/>
      <c r="V60" s="108"/>
      <c r="W60" s="108"/>
      <c r="X60" s="108"/>
      <c r="Y60" s="108"/>
      <c r="Z60" s="274"/>
      <c r="AA60" s="273" t="s">
        <v>503</v>
      </c>
      <c r="AB60" s="273" t="s">
        <v>504</v>
      </c>
      <c r="AC60" s="92"/>
      <c r="AD60" s="343" t="s">
        <v>503</v>
      </c>
      <c r="AE60" s="341" t="s">
        <v>575</v>
      </c>
      <c r="AF60" s="344"/>
      <c r="AG60" s="250"/>
      <c r="AH60" s="136"/>
      <c r="AI60" s="136"/>
      <c r="AJ60" s="137"/>
      <c r="AK60" s="137"/>
      <c r="AL60" s="188"/>
      <c r="AM60" s="133"/>
      <c r="AN60" s="132"/>
      <c r="AO60" s="144"/>
      <c r="AP60" s="139"/>
      <c r="AQ60" s="139"/>
      <c r="AR60" s="138"/>
      <c r="AS60" s="168"/>
      <c r="AT60" s="139"/>
      <c r="AU60" s="133"/>
      <c r="AV60" s="147"/>
      <c r="AW60" s="133"/>
      <c r="AX60" s="421"/>
    </row>
    <row r="61" spans="1:50" ht="143.25" customHeight="1" x14ac:dyDescent="0.3">
      <c r="A61" s="450"/>
      <c r="B61" s="130" t="s">
        <v>530</v>
      </c>
      <c r="C61" s="38" t="s">
        <v>78</v>
      </c>
      <c r="D61" s="453"/>
      <c r="E61" s="42" t="s">
        <v>516</v>
      </c>
      <c r="F61" s="38" t="s">
        <v>322</v>
      </c>
      <c r="G61" s="52">
        <f t="shared" si="5"/>
        <v>2</v>
      </c>
      <c r="H61" s="38" t="s">
        <v>385</v>
      </c>
      <c r="I61" s="38" t="s">
        <v>287</v>
      </c>
      <c r="J61" s="38" t="s">
        <v>80</v>
      </c>
      <c r="K61" s="38" t="s">
        <v>160</v>
      </c>
      <c r="L61" s="38" t="s">
        <v>65</v>
      </c>
      <c r="M61" s="51" t="s">
        <v>443</v>
      </c>
      <c r="N61" s="131"/>
      <c r="O61" s="131"/>
      <c r="P61" s="131"/>
      <c r="Q61" s="131">
        <v>1</v>
      </c>
      <c r="R61" s="131"/>
      <c r="S61" s="131"/>
      <c r="T61" s="131"/>
      <c r="U61" s="131"/>
      <c r="V61" s="131"/>
      <c r="W61" s="131">
        <v>1</v>
      </c>
      <c r="X61" s="131"/>
      <c r="Y61" s="131"/>
      <c r="Z61" s="276">
        <v>0</v>
      </c>
      <c r="AA61" s="275" t="s">
        <v>519</v>
      </c>
      <c r="AB61" s="273" t="s">
        <v>538</v>
      </c>
      <c r="AC61" s="92"/>
      <c r="AD61" s="331" t="s">
        <v>519</v>
      </c>
      <c r="AE61" s="341">
        <v>0</v>
      </c>
      <c r="AF61" s="344"/>
      <c r="AG61" s="250"/>
      <c r="AH61" s="136"/>
      <c r="AI61" s="136"/>
      <c r="AJ61" s="137"/>
      <c r="AK61" s="137"/>
      <c r="AL61" s="188"/>
      <c r="AM61" s="133"/>
      <c r="AN61" s="132"/>
      <c r="AO61" s="144"/>
      <c r="AP61" s="139"/>
      <c r="AQ61" s="139"/>
      <c r="AR61" s="138"/>
      <c r="AS61" s="168"/>
      <c r="AT61" s="139"/>
      <c r="AU61" s="133"/>
      <c r="AV61" s="147"/>
      <c r="AW61" s="133"/>
      <c r="AX61" s="421"/>
    </row>
    <row r="62" spans="1:50" s="155" customFormat="1" ht="138" customHeight="1" x14ac:dyDescent="0.3">
      <c r="A62" s="450"/>
      <c r="B62" s="130" t="s">
        <v>530</v>
      </c>
      <c r="C62" s="38" t="s">
        <v>78</v>
      </c>
      <c r="D62" s="454"/>
      <c r="E62" s="42" t="s">
        <v>577</v>
      </c>
      <c r="F62" s="38" t="s">
        <v>181</v>
      </c>
      <c r="G62" s="43">
        <f t="shared" si="5"/>
        <v>1</v>
      </c>
      <c r="H62" s="38" t="s">
        <v>323</v>
      </c>
      <c r="I62" s="38" t="s">
        <v>254</v>
      </c>
      <c r="J62" s="38" t="s">
        <v>80</v>
      </c>
      <c r="K62" s="38" t="s">
        <v>160</v>
      </c>
      <c r="L62" s="38" t="s">
        <v>65</v>
      </c>
      <c r="M62" s="51" t="s">
        <v>443</v>
      </c>
      <c r="N62" s="96"/>
      <c r="O62" s="96"/>
      <c r="P62" s="96"/>
      <c r="Q62" s="95"/>
      <c r="R62" s="96"/>
      <c r="S62" s="96"/>
      <c r="T62" s="96"/>
      <c r="U62" s="96"/>
      <c r="V62" s="95"/>
      <c r="W62" s="96"/>
      <c r="X62" s="96"/>
      <c r="Y62" s="95">
        <v>1</v>
      </c>
      <c r="Z62" s="282"/>
      <c r="AA62" s="273" t="s">
        <v>503</v>
      </c>
      <c r="AB62" s="273" t="s">
        <v>504</v>
      </c>
      <c r="AC62" s="92"/>
      <c r="AD62" s="346" t="s">
        <v>617</v>
      </c>
      <c r="AE62" s="341" t="s">
        <v>575</v>
      </c>
      <c r="AF62" s="334" t="s">
        <v>618</v>
      </c>
      <c r="AG62" s="286"/>
      <c r="AH62" s="135"/>
      <c r="AI62" s="191"/>
      <c r="AJ62" s="151"/>
      <c r="AK62" s="151"/>
      <c r="AL62" s="134"/>
      <c r="AM62" s="133"/>
      <c r="AN62" s="190"/>
      <c r="AO62" s="135"/>
      <c r="AP62" s="168"/>
      <c r="AQ62" s="192"/>
      <c r="AR62" s="152"/>
      <c r="AS62" s="168"/>
      <c r="AT62" s="168"/>
      <c r="AU62" s="133"/>
      <c r="AV62" s="192"/>
      <c r="AW62" s="133"/>
      <c r="AX62" s="421"/>
    </row>
    <row r="63" spans="1:50" ht="112.5" customHeight="1" x14ac:dyDescent="0.3">
      <c r="A63" s="450"/>
      <c r="B63" s="130" t="s">
        <v>530</v>
      </c>
      <c r="C63" s="38" t="s">
        <v>82</v>
      </c>
      <c r="D63" s="452" t="s">
        <v>82</v>
      </c>
      <c r="E63" s="42" t="s">
        <v>276</v>
      </c>
      <c r="F63" s="38" t="s">
        <v>461</v>
      </c>
      <c r="G63" s="38">
        <f t="shared" ref="G63:G69" si="6">+SUM(N63:Y63)</f>
        <v>1</v>
      </c>
      <c r="H63" s="38" t="s">
        <v>462</v>
      </c>
      <c r="I63" s="38" t="s">
        <v>254</v>
      </c>
      <c r="J63" s="38" t="s">
        <v>80</v>
      </c>
      <c r="K63" s="38" t="s">
        <v>182</v>
      </c>
      <c r="L63" s="38" t="s">
        <v>83</v>
      </c>
      <c r="M63" s="38" t="s">
        <v>443</v>
      </c>
      <c r="N63" s="131"/>
      <c r="O63" s="131"/>
      <c r="P63" s="131"/>
      <c r="Q63" s="131"/>
      <c r="R63" s="131"/>
      <c r="S63" s="131"/>
      <c r="T63" s="131">
        <v>1</v>
      </c>
      <c r="U63" s="131"/>
      <c r="V63" s="131"/>
      <c r="W63" s="95"/>
      <c r="X63" s="131"/>
      <c r="Y63" s="131"/>
      <c r="Z63" s="282"/>
      <c r="AA63" s="273" t="s">
        <v>517</v>
      </c>
      <c r="AB63" s="273" t="s">
        <v>504</v>
      </c>
      <c r="AC63" s="92"/>
      <c r="AD63" s="343" t="s">
        <v>503</v>
      </c>
      <c r="AE63" s="341" t="s">
        <v>575</v>
      </c>
      <c r="AF63" s="347" t="s">
        <v>517</v>
      </c>
      <c r="AG63" s="317"/>
      <c r="AH63" s="194"/>
      <c r="AI63" s="136"/>
      <c r="AJ63" s="137"/>
      <c r="AK63" s="137"/>
      <c r="AL63" s="193"/>
      <c r="AM63" s="133"/>
      <c r="AN63" s="132"/>
      <c r="AO63" s="194"/>
      <c r="AP63" s="194"/>
      <c r="AQ63" s="194"/>
      <c r="AR63" s="138"/>
      <c r="AS63" s="138"/>
      <c r="AT63" s="147"/>
      <c r="AU63" s="133"/>
      <c r="AV63" s="148"/>
      <c r="AW63" s="133"/>
      <c r="AX63" s="421"/>
    </row>
    <row r="64" spans="1:50" ht="152.25" customHeight="1" x14ac:dyDescent="0.3">
      <c r="A64" s="450"/>
      <c r="B64" s="130" t="s">
        <v>530</v>
      </c>
      <c r="C64" s="38" t="s">
        <v>82</v>
      </c>
      <c r="D64" s="453"/>
      <c r="E64" s="42" t="s">
        <v>486</v>
      </c>
      <c r="F64" s="38" t="s">
        <v>378</v>
      </c>
      <c r="G64" s="38">
        <f>SUM(N64:Y64)</f>
        <v>1</v>
      </c>
      <c r="H64" s="38" t="s">
        <v>324</v>
      </c>
      <c r="I64" s="38" t="s">
        <v>254</v>
      </c>
      <c r="J64" s="38" t="s">
        <v>413</v>
      </c>
      <c r="K64" s="38" t="s">
        <v>185</v>
      </c>
      <c r="L64" s="38" t="s">
        <v>143</v>
      </c>
      <c r="M64" s="38" t="s">
        <v>443</v>
      </c>
      <c r="N64" s="87"/>
      <c r="O64" s="87"/>
      <c r="P64" s="87">
        <v>1</v>
      </c>
      <c r="Q64" s="89"/>
      <c r="R64" s="87"/>
      <c r="S64" s="106"/>
      <c r="T64" s="109"/>
      <c r="U64" s="106"/>
      <c r="V64" s="106"/>
      <c r="W64" s="106"/>
      <c r="X64" s="106"/>
      <c r="Y64" s="106"/>
      <c r="Z64" s="276">
        <v>1</v>
      </c>
      <c r="AA64" s="273" t="s">
        <v>518</v>
      </c>
      <c r="AB64" s="273" t="s">
        <v>501</v>
      </c>
      <c r="AC64" s="92"/>
      <c r="AD64" s="343" t="s">
        <v>619</v>
      </c>
      <c r="AE64" s="341">
        <v>1</v>
      </c>
      <c r="AF64" s="347"/>
      <c r="AG64" s="307"/>
      <c r="AH64" s="176"/>
      <c r="AI64" s="176"/>
      <c r="AJ64" s="137"/>
      <c r="AK64" s="137"/>
      <c r="AL64" s="134"/>
      <c r="AM64" s="133"/>
      <c r="AN64" s="141"/>
      <c r="AO64" s="136"/>
      <c r="AP64" s="139"/>
      <c r="AQ64" s="136"/>
      <c r="AR64" s="138"/>
      <c r="AS64" s="139"/>
      <c r="AT64" s="139"/>
      <c r="AU64" s="133"/>
      <c r="AV64" s="136"/>
      <c r="AW64" s="133"/>
      <c r="AX64" s="421"/>
    </row>
    <row r="65" spans="1:56" s="196" customFormat="1" ht="157.5" customHeight="1" x14ac:dyDescent="0.35">
      <c r="A65" s="450"/>
      <c r="B65" s="130" t="s">
        <v>530</v>
      </c>
      <c r="C65" s="38" t="s">
        <v>82</v>
      </c>
      <c r="D65" s="453"/>
      <c r="E65" s="42" t="s">
        <v>487</v>
      </c>
      <c r="F65" s="38" t="s">
        <v>84</v>
      </c>
      <c r="G65" s="43">
        <f>SUM(N65:Y65)</f>
        <v>1</v>
      </c>
      <c r="H65" s="38" t="s">
        <v>463</v>
      </c>
      <c r="I65" s="38" t="s">
        <v>254</v>
      </c>
      <c r="J65" s="38" t="s">
        <v>413</v>
      </c>
      <c r="K65" s="38" t="s">
        <v>185</v>
      </c>
      <c r="L65" s="38" t="s">
        <v>143</v>
      </c>
      <c r="M65" s="38" t="s">
        <v>443</v>
      </c>
      <c r="N65" s="94"/>
      <c r="O65" s="94"/>
      <c r="P65" s="94"/>
      <c r="Q65" s="110">
        <v>0.5</v>
      </c>
      <c r="R65" s="94"/>
      <c r="S65" s="94"/>
      <c r="T65" s="110">
        <v>0.5</v>
      </c>
      <c r="U65" s="111"/>
      <c r="V65" s="94"/>
      <c r="W65" s="94"/>
      <c r="X65" s="94"/>
      <c r="Y65" s="94"/>
      <c r="Z65" s="388">
        <v>0</v>
      </c>
      <c r="AA65" s="275" t="s">
        <v>519</v>
      </c>
      <c r="AB65" s="273" t="s">
        <v>563</v>
      </c>
      <c r="AC65" s="92"/>
      <c r="AD65" s="331" t="s">
        <v>519</v>
      </c>
      <c r="AE65" s="341">
        <v>0</v>
      </c>
      <c r="AF65" s="347" t="s">
        <v>620</v>
      </c>
      <c r="AG65" s="318"/>
      <c r="AH65" s="140"/>
      <c r="AI65" s="135"/>
      <c r="AJ65" s="135"/>
      <c r="AK65" s="195"/>
      <c r="AL65" s="134"/>
      <c r="AM65" s="133"/>
      <c r="AN65" s="134"/>
      <c r="AO65" s="191"/>
      <c r="AP65" s="177"/>
      <c r="AQ65" s="168"/>
      <c r="AR65" s="168"/>
      <c r="AS65" s="152"/>
      <c r="AT65" s="177"/>
      <c r="AU65" s="133"/>
      <c r="AV65" s="168"/>
      <c r="AW65" s="133"/>
      <c r="AX65" s="421"/>
    </row>
    <row r="66" spans="1:56" s="196" customFormat="1" ht="176.25" customHeight="1" x14ac:dyDescent="0.35">
      <c r="A66" s="450"/>
      <c r="B66" s="130" t="s">
        <v>530</v>
      </c>
      <c r="C66" s="38" t="s">
        <v>82</v>
      </c>
      <c r="D66" s="453"/>
      <c r="E66" s="42" t="s">
        <v>387</v>
      </c>
      <c r="F66" s="38" t="s">
        <v>388</v>
      </c>
      <c r="G66" s="53">
        <f>SUM(N66:Y66)</f>
        <v>5</v>
      </c>
      <c r="H66" s="38" t="s">
        <v>389</v>
      </c>
      <c r="I66" s="38" t="s">
        <v>254</v>
      </c>
      <c r="J66" s="38" t="s">
        <v>413</v>
      </c>
      <c r="K66" s="38" t="s">
        <v>185</v>
      </c>
      <c r="L66" s="38" t="s">
        <v>143</v>
      </c>
      <c r="M66" s="51" t="s">
        <v>443</v>
      </c>
      <c r="N66" s="107"/>
      <c r="O66" s="107"/>
      <c r="P66" s="107">
        <v>1</v>
      </c>
      <c r="Q66" s="107"/>
      <c r="R66" s="107">
        <v>1</v>
      </c>
      <c r="S66" s="108"/>
      <c r="T66" s="108">
        <v>1</v>
      </c>
      <c r="U66" s="108"/>
      <c r="V66" s="108">
        <v>1</v>
      </c>
      <c r="W66" s="108"/>
      <c r="X66" s="108"/>
      <c r="Y66" s="108">
        <v>1</v>
      </c>
      <c r="Z66" s="373">
        <v>1</v>
      </c>
      <c r="AA66" s="275" t="s">
        <v>520</v>
      </c>
      <c r="AB66" s="273" t="s">
        <v>501</v>
      </c>
      <c r="AC66" s="92"/>
      <c r="AD66" s="331" t="s">
        <v>520</v>
      </c>
      <c r="AE66" s="341">
        <v>1</v>
      </c>
      <c r="AF66" s="334"/>
      <c r="AG66" s="318"/>
      <c r="AH66" s="140"/>
      <c r="AI66" s="135"/>
      <c r="AJ66" s="135"/>
      <c r="AK66" s="195"/>
      <c r="AL66" s="134"/>
      <c r="AM66" s="133"/>
      <c r="AN66" s="134"/>
      <c r="AO66" s="191"/>
      <c r="AP66" s="177"/>
      <c r="AQ66" s="168"/>
      <c r="AR66" s="168"/>
      <c r="AS66" s="152"/>
      <c r="AT66" s="177"/>
      <c r="AU66" s="133"/>
      <c r="AV66" s="168"/>
      <c r="AW66" s="133"/>
      <c r="AX66" s="421"/>
    </row>
    <row r="67" spans="1:56" s="196" customFormat="1" ht="141.75" customHeight="1" x14ac:dyDescent="0.35">
      <c r="A67" s="450"/>
      <c r="B67" s="130" t="s">
        <v>530</v>
      </c>
      <c r="C67" s="38" t="s">
        <v>82</v>
      </c>
      <c r="D67" s="453"/>
      <c r="E67" s="42" t="s">
        <v>318</v>
      </c>
      <c r="F67" s="38" t="s">
        <v>379</v>
      </c>
      <c r="G67" s="38">
        <f>SUM(N67:Y67)</f>
        <v>1</v>
      </c>
      <c r="H67" s="38" t="s">
        <v>324</v>
      </c>
      <c r="I67" s="38" t="s">
        <v>254</v>
      </c>
      <c r="J67" s="38" t="s">
        <v>413</v>
      </c>
      <c r="K67" s="38" t="s">
        <v>256</v>
      </c>
      <c r="L67" s="38" t="s">
        <v>280</v>
      </c>
      <c r="M67" s="38" t="s">
        <v>443</v>
      </c>
      <c r="N67" s="96"/>
      <c r="O67" s="96"/>
      <c r="P67" s="197">
        <v>1</v>
      </c>
      <c r="Q67" s="96"/>
      <c r="R67" s="96"/>
      <c r="S67" s="95"/>
      <c r="T67" s="95"/>
      <c r="U67" s="96"/>
      <c r="V67" s="96"/>
      <c r="W67" s="96"/>
      <c r="X67" s="96"/>
      <c r="Y67" s="96"/>
      <c r="Z67" s="374">
        <v>1</v>
      </c>
      <c r="AA67" s="278" t="s">
        <v>522</v>
      </c>
      <c r="AB67" s="273" t="s">
        <v>501</v>
      </c>
      <c r="AC67" s="92"/>
      <c r="AD67" s="340" t="s">
        <v>621</v>
      </c>
      <c r="AE67" s="341">
        <v>1</v>
      </c>
      <c r="AF67" s="334"/>
      <c r="AG67" s="318"/>
      <c r="AH67" s="140"/>
      <c r="AI67" s="135"/>
      <c r="AJ67" s="135"/>
      <c r="AK67" s="195"/>
      <c r="AL67" s="134"/>
      <c r="AM67" s="133"/>
      <c r="AN67" s="134"/>
      <c r="AO67" s="191"/>
      <c r="AP67" s="177"/>
      <c r="AQ67" s="168"/>
      <c r="AR67" s="168"/>
      <c r="AS67" s="152"/>
      <c r="AT67" s="177"/>
      <c r="AU67" s="133"/>
      <c r="AV67" s="168"/>
      <c r="AW67" s="133"/>
      <c r="AX67" s="421"/>
    </row>
    <row r="68" spans="1:56" s="155" customFormat="1" ht="137.25" customHeight="1" thickBot="1" x14ac:dyDescent="0.35">
      <c r="A68" s="451"/>
      <c r="B68" s="263" t="s">
        <v>530</v>
      </c>
      <c r="C68" s="264" t="s">
        <v>82</v>
      </c>
      <c r="D68" s="455"/>
      <c r="E68" s="312" t="s">
        <v>277</v>
      </c>
      <c r="F68" s="310" t="s">
        <v>84</v>
      </c>
      <c r="G68" s="310">
        <f t="shared" si="6"/>
        <v>1</v>
      </c>
      <c r="H68" s="310" t="s">
        <v>464</v>
      </c>
      <c r="I68" s="310" t="s">
        <v>254</v>
      </c>
      <c r="J68" s="310" t="s">
        <v>413</v>
      </c>
      <c r="K68" s="310" t="s">
        <v>256</v>
      </c>
      <c r="L68" s="310" t="s">
        <v>280</v>
      </c>
      <c r="M68" s="329" t="s">
        <v>443</v>
      </c>
      <c r="N68" s="323"/>
      <c r="O68" s="323"/>
      <c r="P68" s="323"/>
      <c r="Q68" s="324">
        <v>1</v>
      </c>
      <c r="R68" s="323"/>
      <c r="S68" s="323"/>
      <c r="T68" s="323"/>
      <c r="U68" s="323"/>
      <c r="V68" s="323"/>
      <c r="W68" s="323"/>
      <c r="X68" s="323"/>
      <c r="Y68" s="323"/>
      <c r="Z68" s="375">
        <v>0</v>
      </c>
      <c r="AA68" s="370" t="s">
        <v>523</v>
      </c>
      <c r="AB68" s="370" t="s">
        <v>521</v>
      </c>
      <c r="AC68" s="267"/>
      <c r="AD68" s="348" t="s">
        <v>583</v>
      </c>
      <c r="AE68" s="349">
        <v>0.5</v>
      </c>
      <c r="AF68" s="350" t="s">
        <v>622</v>
      </c>
      <c r="AG68" s="287"/>
      <c r="AH68" s="169"/>
      <c r="AI68" s="169"/>
      <c r="AJ68" s="151"/>
      <c r="AK68" s="151"/>
      <c r="AL68" s="44"/>
      <c r="AM68" s="178"/>
      <c r="AN68" s="238"/>
      <c r="AO68" s="135"/>
      <c r="AP68" s="168"/>
      <c r="AQ68" s="135"/>
      <c r="AR68" s="152"/>
      <c r="AS68" s="168"/>
      <c r="AT68" s="168"/>
      <c r="AU68" s="178"/>
      <c r="AV68" s="135"/>
      <c r="AW68" s="178"/>
      <c r="AX68" s="421"/>
    </row>
    <row r="69" spans="1:56" ht="112.5" customHeight="1" thickBot="1" x14ac:dyDescent="0.35">
      <c r="A69" s="431" t="s">
        <v>286</v>
      </c>
      <c r="B69" s="432" t="s">
        <v>286</v>
      </c>
      <c r="C69" s="433" t="s">
        <v>85</v>
      </c>
      <c r="D69" s="434" t="s">
        <v>85</v>
      </c>
      <c r="E69" s="435" t="s">
        <v>468</v>
      </c>
      <c r="F69" s="433" t="s">
        <v>255</v>
      </c>
      <c r="G69" s="433">
        <f t="shared" si="6"/>
        <v>1</v>
      </c>
      <c r="H69" s="433" t="s">
        <v>178</v>
      </c>
      <c r="I69" s="433" t="s">
        <v>254</v>
      </c>
      <c r="J69" s="433" t="s">
        <v>413</v>
      </c>
      <c r="K69" s="433" t="s">
        <v>175</v>
      </c>
      <c r="L69" s="433" t="s">
        <v>86</v>
      </c>
      <c r="M69" s="433" t="s">
        <v>443</v>
      </c>
      <c r="N69" s="436"/>
      <c r="O69" s="436"/>
      <c r="P69" s="437"/>
      <c r="Q69" s="436"/>
      <c r="R69" s="437"/>
      <c r="S69" s="438">
        <v>1</v>
      </c>
      <c r="T69" s="439"/>
      <c r="U69" s="439"/>
      <c r="V69" s="439"/>
      <c r="W69" s="439"/>
      <c r="X69" s="439"/>
      <c r="Y69" s="439"/>
      <c r="Z69" s="440"/>
      <c r="AA69" s="441" t="s">
        <v>503</v>
      </c>
      <c r="AB69" s="441" t="s">
        <v>504</v>
      </c>
      <c r="AC69" s="442"/>
      <c r="AD69" s="441" t="s">
        <v>503</v>
      </c>
      <c r="AE69" s="443" t="s">
        <v>575</v>
      </c>
      <c r="AF69" s="444"/>
      <c r="AG69" s="250"/>
      <c r="AH69" s="136"/>
      <c r="AI69" s="136"/>
      <c r="AJ69" s="137"/>
      <c r="AK69" s="137"/>
      <c r="AL69" s="132"/>
      <c r="AM69" s="133"/>
      <c r="AN69" s="141"/>
      <c r="AO69" s="136"/>
      <c r="AP69" s="136"/>
      <c r="AQ69" s="136"/>
      <c r="AR69" s="136"/>
      <c r="AS69" s="138"/>
      <c r="AT69" s="145"/>
      <c r="AU69" s="133"/>
      <c r="AV69" s="148"/>
      <c r="AW69" s="133"/>
      <c r="AX69" s="421"/>
    </row>
    <row r="70" spans="1:56" ht="19.5" thickBot="1" x14ac:dyDescent="0.35"/>
    <row r="71" spans="1:56" ht="34.5" customHeight="1" x14ac:dyDescent="0.3">
      <c r="AF71" s="447"/>
      <c r="AG71" s="425"/>
      <c r="AH71" s="425"/>
      <c r="AI71" s="425"/>
      <c r="AJ71" s="425"/>
      <c r="AK71" s="425"/>
      <c r="AL71" s="426"/>
      <c r="AM71" s="427"/>
      <c r="AN71" s="426"/>
      <c r="AO71" s="426"/>
      <c r="AP71" s="426"/>
      <c r="AQ71" s="426"/>
      <c r="AR71" s="426"/>
      <c r="AS71" s="426"/>
      <c r="AT71" s="426"/>
      <c r="AU71" s="426"/>
      <c r="AV71" s="426"/>
      <c r="AW71" s="426"/>
      <c r="AX71" s="502" t="s">
        <v>259</v>
      </c>
      <c r="AY71" s="499" t="s">
        <v>264</v>
      </c>
      <c r="AZ71" s="500"/>
      <c r="BA71" s="500"/>
      <c r="BB71" s="501"/>
      <c r="BC71" s="495" t="s">
        <v>585</v>
      </c>
      <c r="BD71" s="493" t="s">
        <v>586</v>
      </c>
    </row>
    <row r="72" spans="1:56" ht="24" customHeight="1" thickBot="1" x14ac:dyDescent="0.35">
      <c r="AF72" s="447"/>
      <c r="AG72" s="425"/>
      <c r="AH72" s="425"/>
      <c r="AI72" s="425"/>
      <c r="AJ72" s="425"/>
      <c r="AK72" s="425"/>
      <c r="AL72" s="426"/>
      <c r="AM72" s="427"/>
      <c r="AN72" s="426"/>
      <c r="AO72" s="426"/>
      <c r="AP72" s="426"/>
      <c r="AQ72" s="426"/>
      <c r="AR72" s="426"/>
      <c r="AS72" s="426"/>
      <c r="AT72" s="426"/>
      <c r="AU72" s="426"/>
      <c r="AV72" s="426"/>
      <c r="AW72" s="426"/>
      <c r="AX72" s="503"/>
      <c r="AY72" s="398" t="s">
        <v>261</v>
      </c>
      <c r="AZ72" s="399" t="s">
        <v>262</v>
      </c>
      <c r="BA72" s="400" t="s">
        <v>263</v>
      </c>
      <c r="BB72" s="401" t="s">
        <v>575</v>
      </c>
      <c r="BC72" s="496"/>
      <c r="BD72" s="494"/>
    </row>
    <row r="73" spans="1:56" ht="32.25" customHeight="1" x14ac:dyDescent="0.3">
      <c r="AF73" s="448"/>
      <c r="AG73" s="425"/>
      <c r="AH73" s="425"/>
      <c r="AI73" s="425"/>
      <c r="AJ73" s="425"/>
      <c r="AK73" s="425"/>
      <c r="AL73" s="426"/>
      <c r="AM73" s="427"/>
      <c r="AN73" s="426"/>
      <c r="AO73" s="426"/>
      <c r="AP73" s="426"/>
      <c r="AQ73" s="426"/>
      <c r="AR73" s="426"/>
      <c r="AS73" s="426"/>
      <c r="AT73" s="426"/>
      <c r="AU73" s="426"/>
      <c r="AV73" s="426"/>
      <c r="AW73" s="426"/>
      <c r="AX73" s="504" t="s">
        <v>260</v>
      </c>
      <c r="AY73" s="396">
        <f>COUNTIF(AE14:AE23,0)</f>
        <v>0</v>
      </c>
      <c r="AZ73" s="396">
        <v>1</v>
      </c>
      <c r="BA73" s="396">
        <v>9</v>
      </c>
      <c r="BB73" s="396"/>
      <c r="BC73" s="402">
        <f>SUM(AY73:BB73)</f>
        <v>10</v>
      </c>
      <c r="BD73" s="506">
        <f>AVERAGE(AE14:AE23)</f>
        <v>0.97799999999999998</v>
      </c>
    </row>
    <row r="74" spans="1:56" ht="48.75" customHeight="1" x14ac:dyDescent="0.3">
      <c r="AF74" s="448"/>
      <c r="AG74" s="425"/>
      <c r="AH74" s="425"/>
      <c r="AI74" s="425"/>
      <c r="AJ74" s="425"/>
      <c r="AK74" s="425"/>
      <c r="AL74" s="426"/>
      <c r="AM74" s="427"/>
      <c r="AN74" s="426"/>
      <c r="AO74" s="426"/>
      <c r="AP74" s="426"/>
      <c r="AQ74" s="426"/>
      <c r="AR74" s="426"/>
      <c r="AS74" s="426"/>
      <c r="AT74" s="426"/>
      <c r="AU74" s="426"/>
      <c r="AV74" s="426"/>
      <c r="AW74" s="426"/>
      <c r="AX74" s="505"/>
      <c r="AY74" s="389">
        <f>AY73/$BC$73</f>
        <v>0</v>
      </c>
      <c r="AZ74" s="389">
        <f t="shared" ref="AZ74:BA74" si="7">AZ73/$BC$73</f>
        <v>0.1</v>
      </c>
      <c r="BA74" s="389">
        <f t="shared" si="7"/>
        <v>0.9</v>
      </c>
      <c r="BB74" s="389"/>
      <c r="BC74" s="403">
        <f>SUM(AY74:BB74)</f>
        <v>1</v>
      </c>
      <c r="BD74" s="507"/>
    </row>
    <row r="75" spans="1:56" ht="32.25" customHeight="1" x14ac:dyDescent="0.3">
      <c r="AF75" s="446"/>
      <c r="AG75" s="425"/>
      <c r="AH75" s="425"/>
      <c r="AI75" s="425"/>
      <c r="AJ75" s="425"/>
      <c r="AK75" s="425"/>
      <c r="AL75" s="426"/>
      <c r="AM75" s="427"/>
      <c r="AN75" s="426"/>
      <c r="AO75" s="426"/>
      <c r="AP75" s="426"/>
      <c r="AQ75" s="426"/>
      <c r="AR75" s="426"/>
      <c r="AS75" s="426"/>
      <c r="AT75" s="426"/>
      <c r="AU75" s="426"/>
      <c r="AV75" s="426"/>
      <c r="AW75" s="426"/>
      <c r="AX75" s="505" t="s">
        <v>265</v>
      </c>
      <c r="AY75" s="106">
        <v>1</v>
      </c>
      <c r="AZ75" s="106"/>
      <c r="BA75" s="106">
        <v>2</v>
      </c>
      <c r="BB75" s="106">
        <v>7</v>
      </c>
      <c r="BC75" s="404">
        <f>SUM(AY75:BA75)</f>
        <v>3</v>
      </c>
      <c r="BD75" s="508">
        <f>AVERAGE(AE24:AE33)</f>
        <v>0.83333333333333337</v>
      </c>
    </row>
    <row r="76" spans="1:56" ht="32.25" customHeight="1" x14ac:dyDescent="0.3">
      <c r="AF76" s="446"/>
      <c r="AG76" s="425"/>
      <c r="AH76" s="425"/>
      <c r="AI76" s="425"/>
      <c r="AJ76" s="425"/>
      <c r="AK76" s="425"/>
      <c r="AL76" s="426"/>
      <c r="AM76" s="427"/>
      <c r="AN76" s="426"/>
      <c r="AO76" s="426"/>
      <c r="AP76" s="426"/>
      <c r="AQ76" s="426"/>
      <c r="AR76" s="426"/>
      <c r="AS76" s="426"/>
      <c r="AT76" s="426"/>
      <c r="AU76" s="426"/>
      <c r="AV76" s="426"/>
      <c r="AW76" s="426"/>
      <c r="AX76" s="505"/>
      <c r="AY76" s="389">
        <f>AY75/$BC$75</f>
        <v>0.33333333333333331</v>
      </c>
      <c r="AZ76" s="389">
        <f t="shared" ref="AZ76:BA76" si="8">AZ75/$BC$75</f>
        <v>0</v>
      </c>
      <c r="BA76" s="389">
        <f t="shared" si="8"/>
        <v>0.66666666666666663</v>
      </c>
      <c r="BB76" s="389"/>
      <c r="BC76" s="403">
        <f>SUM(AY76:BB76)</f>
        <v>1</v>
      </c>
      <c r="BD76" s="507"/>
    </row>
    <row r="77" spans="1:56" ht="32.25" customHeight="1" x14ac:dyDescent="0.3">
      <c r="AF77" s="446"/>
      <c r="AG77" s="425"/>
      <c r="AH77" s="425"/>
      <c r="AI77" s="425"/>
      <c r="AJ77" s="425"/>
      <c r="AK77" s="425"/>
      <c r="AL77" s="426"/>
      <c r="AM77" s="427"/>
      <c r="AN77" s="426"/>
      <c r="AO77" s="426"/>
      <c r="AP77" s="426"/>
      <c r="AQ77" s="426"/>
      <c r="AR77" s="426"/>
      <c r="AS77" s="426"/>
      <c r="AT77" s="426"/>
      <c r="AU77" s="426"/>
      <c r="AV77" s="426"/>
      <c r="AW77" s="426"/>
      <c r="AX77" s="505" t="s">
        <v>266</v>
      </c>
      <c r="AY77" s="106">
        <v>1</v>
      </c>
      <c r="AZ77" s="106"/>
      <c r="BA77" s="106">
        <v>2</v>
      </c>
      <c r="BB77" s="106">
        <v>2</v>
      </c>
      <c r="BC77" s="404">
        <f>SUM(AY77:BA77)</f>
        <v>3</v>
      </c>
      <c r="BD77" s="508">
        <f>AVERAGE(AE34:AE38)</f>
        <v>0.64</v>
      </c>
    </row>
    <row r="78" spans="1:56" ht="32.25" customHeight="1" x14ac:dyDescent="0.3">
      <c r="AF78" s="446"/>
      <c r="AG78" s="425"/>
      <c r="AH78" s="425"/>
      <c r="AI78" s="425"/>
      <c r="AJ78" s="425"/>
      <c r="AK78" s="425"/>
      <c r="AL78" s="426"/>
      <c r="AM78" s="427"/>
      <c r="AN78" s="426"/>
      <c r="AO78" s="426"/>
      <c r="AP78" s="426"/>
      <c r="AQ78" s="426"/>
      <c r="AR78" s="426"/>
      <c r="AS78" s="426"/>
      <c r="AT78" s="426"/>
      <c r="AU78" s="426"/>
      <c r="AV78" s="426"/>
      <c r="AW78" s="426"/>
      <c r="AX78" s="505"/>
      <c r="AY78" s="389">
        <f>AY77/$BC$77</f>
        <v>0.33333333333333331</v>
      </c>
      <c r="AZ78" s="389">
        <f t="shared" ref="AZ78:BA78" si="9">AZ77/$BC$77</f>
        <v>0</v>
      </c>
      <c r="BA78" s="389">
        <f t="shared" si="9"/>
        <v>0.66666666666666663</v>
      </c>
      <c r="BB78" s="389"/>
      <c r="BC78" s="403">
        <f>SUM(AY78:BB78)</f>
        <v>1</v>
      </c>
      <c r="BD78" s="507"/>
    </row>
    <row r="79" spans="1:56" ht="32.25" customHeight="1" x14ac:dyDescent="0.3">
      <c r="AF79" s="446"/>
      <c r="AG79" s="425"/>
      <c r="AH79" s="425"/>
      <c r="AI79" s="425"/>
      <c r="AJ79" s="425"/>
      <c r="AK79" s="425"/>
      <c r="AL79" s="426"/>
      <c r="AM79" s="427"/>
      <c r="AN79" s="426"/>
      <c r="AO79" s="426"/>
      <c r="AP79" s="426"/>
      <c r="AQ79" s="426"/>
      <c r="AR79" s="426"/>
      <c r="AS79" s="426"/>
      <c r="AT79" s="426"/>
      <c r="AU79" s="426"/>
      <c r="AV79" s="426"/>
      <c r="AW79" s="426"/>
      <c r="AX79" s="505" t="s">
        <v>267</v>
      </c>
      <c r="AY79" s="106">
        <v>1</v>
      </c>
      <c r="AZ79" s="106"/>
      <c r="BA79" s="106">
        <v>7</v>
      </c>
      <c r="BB79" s="106">
        <v>9</v>
      </c>
      <c r="BC79" s="404">
        <f>SUM(AY79:BA79)</f>
        <v>8</v>
      </c>
      <c r="BD79" s="508">
        <f>AVERAGE(AE39:AE55)</f>
        <v>0.875</v>
      </c>
    </row>
    <row r="80" spans="1:56" ht="47.25" customHeight="1" x14ac:dyDescent="0.3">
      <c r="AF80" s="446"/>
      <c r="AG80" s="425"/>
      <c r="AH80" s="425"/>
      <c r="AI80" s="425"/>
      <c r="AJ80" s="425"/>
      <c r="AK80" s="425"/>
      <c r="AL80" s="426"/>
      <c r="AM80" s="427"/>
      <c r="AN80" s="426"/>
      <c r="AO80" s="426"/>
      <c r="AP80" s="426"/>
      <c r="AQ80" s="426"/>
      <c r="AR80" s="426"/>
      <c r="AS80" s="426"/>
      <c r="AT80" s="426"/>
      <c r="AU80" s="426"/>
      <c r="AV80" s="426"/>
      <c r="AW80" s="426"/>
      <c r="AX80" s="505"/>
      <c r="AY80" s="389">
        <f>AY79/$BC$79</f>
        <v>0.125</v>
      </c>
      <c r="AZ80" s="389">
        <f t="shared" ref="AZ80:BA80" si="10">AZ79/$BC$79</f>
        <v>0</v>
      </c>
      <c r="BA80" s="389">
        <f t="shared" si="10"/>
        <v>0.875</v>
      </c>
      <c r="BB80" s="389"/>
      <c r="BC80" s="403">
        <f>SUM(AY80:BB80)</f>
        <v>1</v>
      </c>
      <c r="BD80" s="507"/>
    </row>
    <row r="81" spans="32:56" s="123" customFormat="1" ht="32.25" customHeight="1" x14ac:dyDescent="0.3">
      <c r="AF81" s="446"/>
      <c r="AG81" s="425"/>
      <c r="AH81" s="425"/>
      <c r="AI81" s="425"/>
      <c r="AJ81" s="425"/>
      <c r="AK81" s="425"/>
      <c r="AL81" s="426"/>
      <c r="AM81" s="427"/>
      <c r="AN81" s="426"/>
      <c r="AO81" s="426"/>
      <c r="AP81" s="426"/>
      <c r="AQ81" s="426"/>
      <c r="AR81" s="426"/>
      <c r="AS81" s="426"/>
      <c r="AT81" s="426"/>
      <c r="AU81" s="426"/>
      <c r="AV81" s="426"/>
      <c r="AW81" s="426"/>
      <c r="AX81" s="505" t="s">
        <v>268</v>
      </c>
      <c r="AY81" s="106">
        <v>3</v>
      </c>
      <c r="AZ81" s="106"/>
      <c r="BA81" s="106">
        <v>6</v>
      </c>
      <c r="BB81" s="106">
        <v>4</v>
      </c>
      <c r="BC81" s="404">
        <f>SUM(AY81:BA81)</f>
        <v>9</v>
      </c>
      <c r="BD81" s="508">
        <f>AVERAGE(AE56:AE68)</f>
        <v>0.69222222222222229</v>
      </c>
    </row>
    <row r="82" spans="32:56" s="123" customFormat="1" ht="60.75" customHeight="1" thickBot="1" x14ac:dyDescent="0.35">
      <c r="AF82" s="446"/>
      <c r="AG82" s="425"/>
      <c r="AH82" s="425"/>
      <c r="AI82" s="425"/>
      <c r="AJ82" s="425"/>
      <c r="AK82" s="425"/>
      <c r="AL82" s="426"/>
      <c r="AM82" s="427"/>
      <c r="AN82" s="426"/>
      <c r="AO82" s="426"/>
      <c r="AP82" s="426"/>
      <c r="AQ82" s="426"/>
      <c r="AR82" s="426"/>
      <c r="AS82" s="426"/>
      <c r="AT82" s="426"/>
      <c r="AU82" s="426"/>
      <c r="AV82" s="426"/>
      <c r="AW82" s="426"/>
      <c r="AX82" s="512"/>
      <c r="AY82" s="397">
        <f>AY81/$BC$81</f>
        <v>0.33333333333333331</v>
      </c>
      <c r="AZ82" s="397">
        <f t="shared" ref="AZ82:BA82" si="11">AZ81/$BC$81</f>
        <v>0</v>
      </c>
      <c r="BA82" s="397">
        <f t="shared" si="11"/>
        <v>0.66666666666666663</v>
      </c>
      <c r="BB82" s="397"/>
      <c r="BC82" s="405">
        <f>SUM(AY82:BB82)</f>
        <v>1</v>
      </c>
      <c r="BD82" s="509"/>
    </row>
    <row r="83" spans="32:56" ht="35.25" customHeight="1" x14ac:dyDescent="0.3">
      <c r="AF83" s="447"/>
      <c r="AG83" s="425"/>
      <c r="AH83" s="425"/>
      <c r="AI83" s="425"/>
      <c r="AJ83" s="425"/>
      <c r="AK83" s="425"/>
      <c r="AL83" s="426"/>
      <c r="AM83" s="427"/>
      <c r="AN83" s="426"/>
      <c r="AO83" s="426"/>
      <c r="AP83" s="426"/>
      <c r="AQ83" s="426"/>
      <c r="AR83" s="426"/>
      <c r="AS83" s="426"/>
      <c r="AT83" s="426"/>
      <c r="AU83" s="426"/>
      <c r="AV83" s="426"/>
      <c r="AW83" s="426"/>
      <c r="AX83" s="502" t="s">
        <v>258</v>
      </c>
      <c r="AY83" s="396">
        <f>AY73+AY75+AY77+AY79+AY81</f>
        <v>6</v>
      </c>
      <c r="AZ83" s="396">
        <f t="shared" ref="AZ83:BB83" si="12">AZ73+AZ75+AZ77+AZ79+AZ81</f>
        <v>1</v>
      </c>
      <c r="BA83" s="396">
        <f t="shared" si="12"/>
        <v>26</v>
      </c>
      <c r="BB83" s="396">
        <f t="shared" si="12"/>
        <v>22</v>
      </c>
      <c r="BC83" s="402">
        <f>BC73+BC75+BC77+BC79+BC81</f>
        <v>33</v>
      </c>
      <c r="BD83" s="497">
        <f>AVERAGE(AE14:AE68)</f>
        <v>0.83121212121212118</v>
      </c>
    </row>
    <row r="84" spans="32:56" ht="20.25" customHeight="1" thickBot="1" x14ac:dyDescent="0.35">
      <c r="AF84" s="447"/>
      <c r="AG84" s="425"/>
      <c r="AH84" s="425"/>
      <c r="AI84" s="425"/>
      <c r="AJ84" s="425"/>
      <c r="AK84" s="425"/>
      <c r="AL84" s="426"/>
      <c r="AM84" s="427"/>
      <c r="AN84" s="426"/>
      <c r="AO84" s="426"/>
      <c r="AP84" s="426"/>
      <c r="AQ84" s="426"/>
      <c r="AR84" s="426"/>
      <c r="AS84" s="426"/>
      <c r="AT84" s="426"/>
      <c r="AU84" s="426"/>
      <c r="AV84" s="426"/>
      <c r="AW84" s="426"/>
      <c r="AX84" s="503"/>
      <c r="AY84" s="428">
        <f>AY83/$BC$83</f>
        <v>0.18181818181818182</v>
      </c>
      <c r="AZ84" s="428">
        <f t="shared" ref="AZ84:BB84" si="13">AZ83/$BC$83</f>
        <v>3.0303030303030304E-2</v>
      </c>
      <c r="BA84" s="428">
        <f t="shared" si="13"/>
        <v>0.78787878787878785</v>
      </c>
      <c r="BB84" s="397">
        <f t="shared" si="13"/>
        <v>0.66666666666666663</v>
      </c>
      <c r="BC84" s="405">
        <f>SUM(AY84:BA84)</f>
        <v>1</v>
      </c>
      <c r="BD84" s="498"/>
    </row>
    <row r="86" spans="32:56" ht="19.5" thickBot="1" x14ac:dyDescent="0.35"/>
    <row r="87" spans="32:56" ht="19.5" thickBot="1" x14ac:dyDescent="0.35">
      <c r="AX87" s="513" t="s">
        <v>595</v>
      </c>
      <c r="AY87" s="514"/>
      <c r="AZ87" s="514"/>
      <c r="BA87" s="515"/>
    </row>
    <row r="88" spans="32:56" ht="19.5" thickBot="1" x14ac:dyDescent="0.35">
      <c r="AX88" s="516" t="s">
        <v>588</v>
      </c>
      <c r="AY88" s="517"/>
      <c r="AZ88" s="406" t="s">
        <v>589</v>
      </c>
      <c r="BA88" s="407" t="s">
        <v>590</v>
      </c>
    </row>
    <row r="89" spans="32:56" x14ac:dyDescent="0.3">
      <c r="AX89" s="408" t="s">
        <v>591</v>
      </c>
      <c r="AY89" s="409" t="s">
        <v>261</v>
      </c>
      <c r="AZ89" s="410">
        <v>6</v>
      </c>
      <c r="BA89" s="411">
        <f>AZ89/$AZ$92</f>
        <v>0.18181818181818182</v>
      </c>
    </row>
    <row r="90" spans="32:56" x14ac:dyDescent="0.3">
      <c r="AX90" s="412" t="s">
        <v>592</v>
      </c>
      <c r="AY90" s="413" t="s">
        <v>593</v>
      </c>
      <c r="AZ90" s="414">
        <v>1</v>
      </c>
      <c r="BA90" s="411">
        <f t="shared" ref="BA90:BA91" si="14">AZ90/$AZ$92</f>
        <v>3.0303030303030304E-2</v>
      </c>
    </row>
    <row r="91" spans="32:56" x14ac:dyDescent="0.3">
      <c r="AX91" s="412" t="s">
        <v>594</v>
      </c>
      <c r="AY91" s="415" t="s">
        <v>263</v>
      </c>
      <c r="AZ91" s="414">
        <v>26</v>
      </c>
      <c r="BA91" s="411">
        <f t="shared" si="14"/>
        <v>0.78787878787878785</v>
      </c>
    </row>
    <row r="92" spans="32:56" ht="19.5" thickBot="1" x14ac:dyDescent="0.35">
      <c r="AX92" s="510" t="s">
        <v>258</v>
      </c>
      <c r="AY92" s="511"/>
      <c r="AZ92" s="416">
        <f>SUM(AZ89:AZ91)</f>
        <v>33</v>
      </c>
      <c r="BA92" s="417">
        <f>SUM(BA89:BA91)</f>
        <v>1</v>
      </c>
    </row>
    <row r="93" spans="32:56" x14ac:dyDescent="0.3">
      <c r="AX93" s="418"/>
      <c r="AY93" s="419" t="s">
        <v>575</v>
      </c>
      <c r="AZ93" s="420">
        <v>22</v>
      </c>
      <c r="BA93" s="418"/>
    </row>
  </sheetData>
  <autoFilter ref="A12:AW69">
    <filterColumn colId="13" showButton="0"/>
    <filterColumn colId="14" showButton="0"/>
    <filterColumn colId="15" showButton="0"/>
    <filterColumn colId="17" showButton="0"/>
    <filterColumn colId="18" showButton="0"/>
    <filterColumn colId="19" showButton="0"/>
    <filterColumn colId="21" showButton="0"/>
    <filterColumn colId="22" showButton="0"/>
    <filterColumn colId="23" showButton="0"/>
    <filterColumn colId="25" showButton="0"/>
    <filterColumn colId="26" showButton="0"/>
    <filterColumn colId="29" showButton="0"/>
    <filterColumn colId="30" showButton="0"/>
    <filterColumn colId="32" showButton="0"/>
    <filterColumn colId="33" showButton="0"/>
    <filterColumn colId="34" showButton="0"/>
    <filterColumn colId="37" showButton="0"/>
    <filterColumn colId="38" showButton="0"/>
    <filterColumn colId="40" showButton="0"/>
    <filterColumn colId="41" showButton="0"/>
    <filterColumn colId="42" showButton="0"/>
    <filterColumn colId="43" showButton="0"/>
    <filterColumn colId="45" showButton="0"/>
    <filterColumn colId="46" showButton="0"/>
  </autoFilter>
  <mergeCells count="78">
    <mergeCell ref="AX87:BA87"/>
    <mergeCell ref="AX88:AY88"/>
    <mergeCell ref="AX92:AY92"/>
    <mergeCell ref="D8:N8"/>
    <mergeCell ref="D9:N9"/>
    <mergeCell ref="D10:N10"/>
    <mergeCell ref="AF83:AF84"/>
    <mergeCell ref="AF77:AF78"/>
    <mergeCell ref="AF79:AF80"/>
    <mergeCell ref="AF81:AF82"/>
    <mergeCell ref="AF71:AF72"/>
    <mergeCell ref="AF75:AF76"/>
    <mergeCell ref="F12:F13"/>
    <mergeCell ref="G12:G13"/>
    <mergeCell ref="D12:D13"/>
    <mergeCell ref="D29:D30"/>
    <mergeCell ref="D32:D33"/>
    <mergeCell ref="D34:D35"/>
    <mergeCell ref="BD83:BD84"/>
    <mergeCell ref="AY71:BB71"/>
    <mergeCell ref="AX71:AX72"/>
    <mergeCell ref="AX73:AX74"/>
    <mergeCell ref="AX75:AX76"/>
    <mergeCell ref="AX77:AX78"/>
    <mergeCell ref="BD73:BD74"/>
    <mergeCell ref="BD75:BD76"/>
    <mergeCell ref="BD77:BD78"/>
    <mergeCell ref="BD79:BD80"/>
    <mergeCell ref="BD81:BD82"/>
    <mergeCell ref="AX79:AX80"/>
    <mergeCell ref="AX81:AX82"/>
    <mergeCell ref="AX83:AX84"/>
    <mergeCell ref="BD71:BD72"/>
    <mergeCell ref="BC71:BC72"/>
    <mergeCell ref="AF73:AF74"/>
    <mergeCell ref="D57:D62"/>
    <mergeCell ref="D63:D68"/>
    <mergeCell ref="V12:Y12"/>
    <mergeCell ref="AD12:AF12"/>
    <mergeCell ref="AC12:AC13"/>
    <mergeCell ref="A39:A55"/>
    <mergeCell ref="A56:A68"/>
    <mergeCell ref="D39:D40"/>
    <mergeCell ref="D41:D47"/>
    <mergeCell ref="D48:D50"/>
    <mergeCell ref="D51:D53"/>
    <mergeCell ref="D54:D55"/>
    <mergeCell ref="B2:C6"/>
    <mergeCell ref="E2:L6"/>
    <mergeCell ref="M6:N6"/>
    <mergeCell ref="M4:N5"/>
    <mergeCell ref="M2:N3"/>
    <mergeCell ref="D2:D6"/>
    <mergeCell ref="E12:E13"/>
    <mergeCell ref="AK12:AK13"/>
    <mergeCell ref="AT12:AV12"/>
    <mergeCell ref="AW12:AW13"/>
    <mergeCell ref="AO12:AS12"/>
    <mergeCell ref="H12:H13"/>
    <mergeCell ref="J12:J13"/>
    <mergeCell ref="K12:K13"/>
    <mergeCell ref="AL12:AN12"/>
    <mergeCell ref="M12:M13"/>
    <mergeCell ref="L12:L13"/>
    <mergeCell ref="I12:I13"/>
    <mergeCell ref="AG12:AJ12"/>
    <mergeCell ref="N12:Q12"/>
    <mergeCell ref="R12:U12"/>
    <mergeCell ref="Z12:AB12"/>
    <mergeCell ref="A34:A38"/>
    <mergeCell ref="A12:A13"/>
    <mergeCell ref="D17:D19"/>
    <mergeCell ref="D20:D23"/>
    <mergeCell ref="D24:D27"/>
    <mergeCell ref="B12:B13"/>
    <mergeCell ref="C12:C13"/>
    <mergeCell ref="A14:A23"/>
    <mergeCell ref="A24:A33"/>
  </mergeCells>
  <conditionalFormatting sqref="AM25 AM39:AM44 AM53:AM54 AM69 AM30:AM31 AM62:AM63 AM65 AM56 AM36:AM37 AM34">
    <cfRule type="cellIs" dxfId="212" priority="471" operator="between">
      <formula>0.8</formula>
      <formula>1</formula>
    </cfRule>
    <cfRule type="cellIs" dxfId="211" priority="472" operator="between">
      <formula>0.6</formula>
      <formula>0.7999</formula>
    </cfRule>
    <cfRule type="cellIs" dxfId="210" priority="473" operator="between">
      <formula>0</formula>
      <formula>0.5999</formula>
    </cfRule>
  </conditionalFormatting>
  <conditionalFormatting sqref="AM15:AM17 AM19:AM21 AM23">
    <cfRule type="cellIs" dxfId="209" priority="467" operator="between">
      <formula>0.8</formula>
      <formula>1</formula>
    </cfRule>
    <cfRule type="cellIs" dxfId="208" priority="468" operator="between">
      <formula>0.6</formula>
      <formula>0.7999</formula>
    </cfRule>
    <cfRule type="cellIs" dxfId="207" priority="469" operator="between">
      <formula>0</formula>
      <formula>0.5999</formula>
    </cfRule>
  </conditionalFormatting>
  <conditionalFormatting sqref="AM15:AM17 AM19:AM21 AM23">
    <cfRule type="cellIs" dxfId="206" priority="466" operator="notBetween">
      <formula>0</formula>
      <formula>1</formula>
    </cfRule>
  </conditionalFormatting>
  <conditionalFormatting sqref="AM18">
    <cfRule type="cellIs" dxfId="205" priority="463" operator="between">
      <formula>0.8</formula>
      <formula>1</formula>
    </cfRule>
    <cfRule type="cellIs" dxfId="204" priority="464" operator="between">
      <formula>0.6</formula>
      <formula>0.7999</formula>
    </cfRule>
    <cfRule type="cellIs" dxfId="203" priority="465" operator="between">
      <formula>0</formula>
      <formula>0.5999</formula>
    </cfRule>
  </conditionalFormatting>
  <conditionalFormatting sqref="AM18">
    <cfRule type="cellIs" dxfId="202" priority="462" operator="notBetween">
      <formula>0</formula>
      <formula>1</formula>
    </cfRule>
  </conditionalFormatting>
  <conditionalFormatting sqref="AM68">
    <cfRule type="cellIs" dxfId="201" priority="414" operator="notBetween">
      <formula>0</formula>
      <formula>1</formula>
    </cfRule>
  </conditionalFormatting>
  <conditionalFormatting sqref="AM22">
    <cfRule type="cellIs" dxfId="200" priority="459" operator="between">
      <formula>0.8</formula>
      <formula>1</formula>
    </cfRule>
    <cfRule type="cellIs" dxfId="199" priority="460" operator="between">
      <formula>0.6</formula>
      <formula>0.7999</formula>
    </cfRule>
    <cfRule type="cellIs" dxfId="198" priority="461" operator="between">
      <formula>0</formula>
      <formula>0.5999</formula>
    </cfRule>
  </conditionalFormatting>
  <conditionalFormatting sqref="AM22">
    <cfRule type="cellIs" dxfId="197" priority="458" operator="notBetween">
      <formula>0</formula>
      <formula>1</formula>
    </cfRule>
  </conditionalFormatting>
  <conditionalFormatting sqref="AM52">
    <cfRule type="cellIs" dxfId="196" priority="423" operator="between">
      <formula>0.8</formula>
      <formula>1</formula>
    </cfRule>
    <cfRule type="cellIs" dxfId="195" priority="424" operator="between">
      <formula>0.6</formula>
      <formula>0.7999</formula>
    </cfRule>
    <cfRule type="cellIs" dxfId="194" priority="425" operator="between">
      <formula>0</formula>
      <formula>0.5999</formula>
    </cfRule>
  </conditionalFormatting>
  <conditionalFormatting sqref="AM52">
    <cfRule type="cellIs" dxfId="193" priority="422" operator="notBetween">
      <formula>0</formula>
      <formula>1</formula>
    </cfRule>
  </conditionalFormatting>
  <conditionalFormatting sqref="AM24">
    <cfRule type="cellIs" dxfId="192" priority="447" operator="between">
      <formula>0.8</formula>
      <formula>1</formula>
    </cfRule>
    <cfRule type="cellIs" dxfId="191" priority="448" operator="between">
      <formula>0.6</formula>
      <formula>0.7999</formula>
    </cfRule>
    <cfRule type="cellIs" dxfId="190" priority="449" operator="between">
      <formula>0</formula>
      <formula>0.5999</formula>
    </cfRule>
  </conditionalFormatting>
  <conditionalFormatting sqref="AM24">
    <cfRule type="cellIs" dxfId="189" priority="446" operator="notBetween">
      <formula>0</formula>
      <formula>1</formula>
    </cfRule>
  </conditionalFormatting>
  <conditionalFormatting sqref="AM28:AM29">
    <cfRule type="cellIs" dxfId="188" priority="443" operator="between">
      <formula>0.8</formula>
      <formula>1</formula>
    </cfRule>
    <cfRule type="cellIs" dxfId="187" priority="444" operator="between">
      <formula>0.6</formula>
      <formula>0.7999</formula>
    </cfRule>
    <cfRule type="cellIs" dxfId="186" priority="445" operator="between">
      <formula>0</formula>
      <formula>0.5999</formula>
    </cfRule>
  </conditionalFormatting>
  <conditionalFormatting sqref="AM28:AM29">
    <cfRule type="cellIs" dxfId="185" priority="442" operator="notBetween">
      <formula>0</formula>
      <formula>1</formula>
    </cfRule>
  </conditionalFormatting>
  <conditionalFormatting sqref="AM38">
    <cfRule type="cellIs" dxfId="184" priority="439" operator="between">
      <formula>0.8</formula>
      <formula>1</formula>
    </cfRule>
    <cfRule type="cellIs" dxfId="183" priority="440" operator="between">
      <formula>0.6</formula>
      <formula>0.7999</formula>
    </cfRule>
    <cfRule type="cellIs" dxfId="182" priority="441" operator="between">
      <formula>0</formula>
      <formula>0.5999</formula>
    </cfRule>
  </conditionalFormatting>
  <conditionalFormatting sqref="AM38">
    <cfRule type="cellIs" dxfId="181" priority="438" operator="notBetween">
      <formula>0</formula>
      <formula>1</formula>
    </cfRule>
  </conditionalFormatting>
  <conditionalFormatting sqref="AM45">
    <cfRule type="cellIs" dxfId="180" priority="435" operator="between">
      <formula>0.8</formula>
      <formula>1</formula>
    </cfRule>
    <cfRule type="cellIs" dxfId="179" priority="436" operator="between">
      <formula>0.6</formula>
      <formula>0.7999</formula>
    </cfRule>
    <cfRule type="cellIs" dxfId="178" priority="437" operator="between">
      <formula>0</formula>
      <formula>0.5999</formula>
    </cfRule>
  </conditionalFormatting>
  <conditionalFormatting sqref="AM45">
    <cfRule type="cellIs" dxfId="177" priority="434" operator="notBetween">
      <formula>0</formula>
      <formula>1</formula>
    </cfRule>
  </conditionalFormatting>
  <conditionalFormatting sqref="AM48">
    <cfRule type="cellIs" dxfId="176" priority="431" operator="between">
      <formula>0.8</formula>
      <formula>1</formula>
    </cfRule>
    <cfRule type="cellIs" dxfId="175" priority="432" operator="between">
      <formula>0.6</formula>
      <formula>0.7999</formula>
    </cfRule>
    <cfRule type="cellIs" dxfId="174" priority="433" operator="between">
      <formula>0</formula>
      <formula>0.5999</formula>
    </cfRule>
  </conditionalFormatting>
  <conditionalFormatting sqref="AM48">
    <cfRule type="cellIs" dxfId="173" priority="430" operator="notBetween">
      <formula>0</formula>
      <formula>1</formula>
    </cfRule>
  </conditionalFormatting>
  <conditionalFormatting sqref="AM68">
    <cfRule type="cellIs" dxfId="172" priority="415" operator="between">
      <formula>0.8</formula>
      <formula>1</formula>
    </cfRule>
    <cfRule type="cellIs" dxfId="171" priority="416" operator="between">
      <formula>0.6</formula>
      <formula>0.7999</formula>
    </cfRule>
    <cfRule type="cellIs" dxfId="170" priority="417" operator="between">
      <formula>0</formula>
      <formula>0.5999</formula>
    </cfRule>
  </conditionalFormatting>
  <conditionalFormatting sqref="AU14">
    <cfRule type="cellIs" dxfId="169" priority="352" operator="between">
      <formula>0.8</formula>
      <formula>1</formula>
    </cfRule>
    <cfRule type="cellIs" dxfId="168" priority="353" operator="between">
      <formula>0.6</formula>
      <formula>0.7999</formula>
    </cfRule>
    <cfRule type="cellIs" dxfId="167" priority="354" operator="between">
      <formula>0</formula>
      <formula>0.5999</formula>
    </cfRule>
  </conditionalFormatting>
  <conditionalFormatting sqref="AU14">
    <cfRule type="cellIs" dxfId="166" priority="351" operator="notBetween">
      <formula>0</formula>
      <formula>1</formula>
    </cfRule>
  </conditionalFormatting>
  <conditionalFormatting sqref="AU62:AU63 AU68:AU69 AU65">
    <cfRule type="cellIs" dxfId="165" priority="348" operator="between">
      <formula>0.8</formula>
      <formula>1</formula>
    </cfRule>
    <cfRule type="cellIs" dxfId="164" priority="349" operator="between">
      <formula>0.6</formula>
      <formula>0.7999</formula>
    </cfRule>
    <cfRule type="cellIs" dxfId="163" priority="350" operator="between">
      <formula>0</formula>
      <formula>0.5999</formula>
    </cfRule>
  </conditionalFormatting>
  <conditionalFormatting sqref="AU62:AU63 AU68:AU69 AU65">
    <cfRule type="cellIs" dxfId="162" priority="347" operator="notBetween">
      <formula>0</formula>
      <formula>1</formula>
    </cfRule>
  </conditionalFormatting>
  <conditionalFormatting sqref="AE14">
    <cfRule type="cellIs" dxfId="161" priority="340" operator="between">
      <formula>0.8</formula>
      <formula>1</formula>
    </cfRule>
    <cfRule type="cellIs" dxfId="160" priority="341" operator="between">
      <formula>0.6</formula>
      <formula>0.7999</formula>
    </cfRule>
    <cfRule type="cellIs" dxfId="159" priority="342" operator="between">
      <formula>0</formula>
      <formula>0.5999</formula>
    </cfRule>
  </conditionalFormatting>
  <conditionalFormatting sqref="AE25 AE53:AE54 AE69 AE62:AE63 AE65 AE56 AE36:AE37 AE30:AE31 AE39:AE44">
    <cfRule type="cellIs" dxfId="158" priority="337" operator="between">
      <formula>0.8</formula>
      <formula>1</formula>
    </cfRule>
    <cfRule type="cellIs" dxfId="157" priority="338" operator="between">
      <formula>0.6</formula>
      <formula>0.7999</formula>
    </cfRule>
    <cfRule type="cellIs" dxfId="156" priority="339" operator="between">
      <formula>0</formula>
      <formula>0.5999</formula>
    </cfRule>
  </conditionalFormatting>
  <conditionalFormatting sqref="AE14">
    <cfRule type="cellIs" dxfId="155" priority="336" operator="notBetween">
      <formula>0</formula>
      <formula>1</formula>
    </cfRule>
  </conditionalFormatting>
  <conditionalFormatting sqref="AE15:AE17 AE19:AE21 AE23">
    <cfRule type="cellIs" dxfId="154" priority="333" operator="between">
      <formula>0.8</formula>
      <formula>1</formula>
    </cfRule>
    <cfRule type="cellIs" dxfId="153" priority="334" operator="between">
      <formula>0.6</formula>
      <formula>0.7999</formula>
    </cfRule>
    <cfRule type="cellIs" dxfId="152" priority="335" operator="between">
      <formula>0</formula>
      <formula>0.5999</formula>
    </cfRule>
  </conditionalFormatting>
  <conditionalFormatting sqref="AE15:AE17 AE19:AE21 AE23">
    <cfRule type="cellIs" dxfId="151" priority="332" operator="notBetween">
      <formula>0</formula>
      <formula>1</formula>
    </cfRule>
  </conditionalFormatting>
  <conditionalFormatting sqref="AE18">
    <cfRule type="cellIs" dxfId="150" priority="329" operator="between">
      <formula>0.8</formula>
      <formula>1</formula>
    </cfRule>
    <cfRule type="cellIs" dxfId="149" priority="330" operator="between">
      <formula>0.6</formula>
      <formula>0.7999</formula>
    </cfRule>
    <cfRule type="cellIs" dxfId="148" priority="331" operator="between">
      <formula>0</formula>
      <formula>0.5999</formula>
    </cfRule>
  </conditionalFormatting>
  <conditionalFormatting sqref="AE18">
    <cfRule type="cellIs" dxfId="147" priority="328" operator="notBetween">
      <formula>0</formula>
      <formula>1</formula>
    </cfRule>
  </conditionalFormatting>
  <conditionalFormatting sqref="AE68">
    <cfRule type="cellIs" dxfId="146" priority="288" operator="notBetween">
      <formula>0</formula>
      <formula>1</formula>
    </cfRule>
  </conditionalFormatting>
  <conditionalFormatting sqref="AE22">
    <cfRule type="cellIs" dxfId="145" priority="325" operator="between">
      <formula>0.8</formula>
      <formula>1</formula>
    </cfRule>
    <cfRule type="cellIs" dxfId="144" priority="326" operator="between">
      <formula>0.6</formula>
      <formula>0.7999</formula>
    </cfRule>
    <cfRule type="cellIs" dxfId="143" priority="327" operator="between">
      <formula>0</formula>
      <formula>0.5999</formula>
    </cfRule>
  </conditionalFormatting>
  <conditionalFormatting sqref="AE22">
    <cfRule type="cellIs" dxfId="142" priority="324" operator="notBetween">
      <formula>0</formula>
      <formula>1</formula>
    </cfRule>
  </conditionalFormatting>
  <conditionalFormatting sqref="AE24">
    <cfRule type="cellIs" dxfId="141" priority="321" operator="between">
      <formula>0.8</formula>
      <formula>1</formula>
    </cfRule>
    <cfRule type="cellIs" dxfId="140" priority="322" operator="between">
      <formula>0.6</formula>
      <formula>0.7999</formula>
    </cfRule>
    <cfRule type="cellIs" dxfId="139" priority="323" operator="between">
      <formula>0</formula>
      <formula>0.5999</formula>
    </cfRule>
  </conditionalFormatting>
  <conditionalFormatting sqref="AE24">
    <cfRule type="cellIs" dxfId="138" priority="320" operator="notBetween">
      <formula>0</formula>
      <formula>1</formula>
    </cfRule>
  </conditionalFormatting>
  <conditionalFormatting sqref="AE28:AE29">
    <cfRule type="cellIs" dxfId="137" priority="317" operator="between">
      <formula>0.8</formula>
      <formula>1</formula>
    </cfRule>
    <cfRule type="cellIs" dxfId="136" priority="318" operator="between">
      <formula>0.6</formula>
      <formula>0.7999</formula>
    </cfRule>
    <cfRule type="cellIs" dxfId="135" priority="319" operator="between">
      <formula>0</formula>
      <formula>0.5999</formula>
    </cfRule>
  </conditionalFormatting>
  <conditionalFormatting sqref="AE28:AE29">
    <cfRule type="cellIs" dxfId="134" priority="316" operator="notBetween">
      <formula>0</formula>
      <formula>1</formula>
    </cfRule>
  </conditionalFormatting>
  <conditionalFormatting sqref="AE38">
    <cfRule type="cellIs" dxfId="133" priority="313" operator="between">
      <formula>0.8</formula>
      <formula>1</formula>
    </cfRule>
    <cfRule type="cellIs" dxfId="132" priority="314" operator="between">
      <formula>0.6</formula>
      <formula>0.7999</formula>
    </cfRule>
    <cfRule type="cellIs" dxfId="131" priority="315" operator="between">
      <formula>0</formula>
      <formula>0.5999</formula>
    </cfRule>
  </conditionalFormatting>
  <conditionalFormatting sqref="AE38">
    <cfRule type="cellIs" dxfId="130" priority="312" operator="notBetween">
      <formula>0</formula>
      <formula>1</formula>
    </cfRule>
  </conditionalFormatting>
  <conditionalFormatting sqref="AE45">
    <cfRule type="cellIs" dxfId="129" priority="309" operator="between">
      <formula>0.8</formula>
      <formula>1</formula>
    </cfRule>
    <cfRule type="cellIs" dxfId="128" priority="310" operator="between">
      <formula>0.6</formula>
      <formula>0.7999</formula>
    </cfRule>
    <cfRule type="cellIs" dxfId="127" priority="311" operator="between">
      <formula>0</formula>
      <formula>0.5999</formula>
    </cfRule>
  </conditionalFormatting>
  <conditionalFormatting sqref="AE45">
    <cfRule type="cellIs" dxfId="126" priority="308" operator="notBetween">
      <formula>0</formula>
      <formula>1</formula>
    </cfRule>
  </conditionalFormatting>
  <conditionalFormatting sqref="AE48">
    <cfRule type="cellIs" dxfId="125" priority="305" operator="between">
      <formula>0.8</formula>
      <formula>1</formula>
    </cfRule>
    <cfRule type="cellIs" dxfId="124" priority="306" operator="between">
      <formula>0.6</formula>
      <formula>0.7999</formula>
    </cfRule>
    <cfRule type="cellIs" dxfId="123" priority="307" operator="between">
      <formula>0</formula>
      <formula>0.5999</formula>
    </cfRule>
  </conditionalFormatting>
  <conditionalFormatting sqref="AE48">
    <cfRule type="cellIs" dxfId="122" priority="304" operator="notBetween">
      <formula>0</formula>
      <formula>1</formula>
    </cfRule>
  </conditionalFormatting>
  <conditionalFormatting sqref="AE68">
    <cfRule type="cellIs" dxfId="121" priority="289" operator="between">
      <formula>0.8</formula>
      <formula>1</formula>
    </cfRule>
    <cfRule type="cellIs" dxfId="120" priority="290" operator="between">
      <formula>0.6</formula>
      <formula>0.7999</formula>
    </cfRule>
    <cfRule type="cellIs" dxfId="119" priority="291" operator="between">
      <formula>0</formula>
      <formula>0.5999</formula>
    </cfRule>
  </conditionalFormatting>
  <conditionalFormatting sqref="AM57">
    <cfRule type="cellIs" dxfId="118" priority="251" operator="between">
      <formula>0.8</formula>
      <formula>1</formula>
    </cfRule>
    <cfRule type="cellIs" dxfId="117" priority="252" operator="between">
      <formula>0.6</formula>
      <formula>0.7999</formula>
    </cfRule>
    <cfRule type="cellIs" dxfId="116" priority="253" operator="between">
      <formula>0</formula>
      <formula>0.5999</formula>
    </cfRule>
  </conditionalFormatting>
  <conditionalFormatting sqref="AU57">
    <cfRule type="cellIs" dxfId="115" priority="248" operator="between">
      <formula>0.8</formula>
      <formula>1</formula>
    </cfRule>
    <cfRule type="cellIs" dxfId="114" priority="249" operator="between">
      <formula>0.6</formula>
      <formula>0.7999</formula>
    </cfRule>
    <cfRule type="cellIs" dxfId="113" priority="250" operator="between">
      <formula>0</formula>
      <formula>0.5999</formula>
    </cfRule>
  </conditionalFormatting>
  <conditionalFormatting sqref="AU57">
    <cfRule type="cellIs" dxfId="112" priority="247" operator="notBetween">
      <formula>0</formula>
      <formula>1</formula>
    </cfRule>
  </conditionalFormatting>
  <conditionalFormatting sqref="AE57">
    <cfRule type="cellIs" dxfId="111" priority="240" operator="between">
      <formula>0.8</formula>
      <formula>1</formula>
    </cfRule>
    <cfRule type="cellIs" dxfId="110" priority="241" operator="between">
      <formula>0.6</formula>
      <formula>0.7999</formula>
    </cfRule>
    <cfRule type="cellIs" dxfId="109" priority="242" operator="between">
      <formula>0</formula>
      <formula>0.5999</formula>
    </cfRule>
  </conditionalFormatting>
  <conditionalFormatting sqref="AM61">
    <cfRule type="cellIs" dxfId="108" priority="229" operator="between">
      <formula>0.8</formula>
      <formula>1</formula>
    </cfRule>
    <cfRule type="cellIs" dxfId="107" priority="230" operator="between">
      <formula>0.6</formula>
      <formula>0.7999</formula>
    </cfRule>
    <cfRule type="cellIs" dxfId="106" priority="231" operator="between">
      <formula>0</formula>
      <formula>0.5999</formula>
    </cfRule>
  </conditionalFormatting>
  <conditionalFormatting sqref="AU61">
    <cfRule type="cellIs" dxfId="105" priority="226" operator="between">
      <formula>0.8</formula>
      <formula>1</formula>
    </cfRule>
    <cfRule type="cellIs" dxfId="104" priority="227" operator="between">
      <formula>0.6</formula>
      <formula>0.7999</formula>
    </cfRule>
    <cfRule type="cellIs" dxfId="103" priority="228" operator="between">
      <formula>0</formula>
      <formula>0.5999</formula>
    </cfRule>
  </conditionalFormatting>
  <conditionalFormatting sqref="AU61">
    <cfRule type="cellIs" dxfId="102" priority="225" operator="notBetween">
      <formula>0</formula>
      <formula>1</formula>
    </cfRule>
  </conditionalFormatting>
  <conditionalFormatting sqref="AE61">
    <cfRule type="cellIs" dxfId="101" priority="218" operator="between">
      <formula>0.8</formula>
      <formula>1</formula>
    </cfRule>
    <cfRule type="cellIs" dxfId="100" priority="219" operator="between">
      <formula>0.6</formula>
      <formula>0.7999</formula>
    </cfRule>
    <cfRule type="cellIs" dxfId="99" priority="220" operator="between">
      <formula>0</formula>
      <formula>0.5999</formula>
    </cfRule>
  </conditionalFormatting>
  <conditionalFormatting sqref="AM58">
    <cfRule type="cellIs" dxfId="98" priority="207" operator="between">
      <formula>0.8</formula>
      <formula>1</formula>
    </cfRule>
    <cfRule type="cellIs" dxfId="97" priority="208" operator="between">
      <formula>0.6</formula>
      <formula>0.7999</formula>
    </cfRule>
    <cfRule type="cellIs" dxfId="96" priority="209" operator="between">
      <formula>0</formula>
      <formula>0.5999</formula>
    </cfRule>
  </conditionalFormatting>
  <conditionalFormatting sqref="AU58">
    <cfRule type="cellIs" dxfId="95" priority="204" operator="between">
      <formula>0.8</formula>
      <formula>1</formula>
    </cfRule>
    <cfRule type="cellIs" dxfId="94" priority="205" operator="between">
      <formula>0.6</formula>
      <formula>0.7999</formula>
    </cfRule>
    <cfRule type="cellIs" dxfId="93" priority="206" operator="between">
      <formula>0</formula>
      <formula>0.5999</formula>
    </cfRule>
  </conditionalFormatting>
  <conditionalFormatting sqref="AU58">
    <cfRule type="cellIs" dxfId="92" priority="203" operator="notBetween">
      <formula>0</formula>
      <formula>1</formula>
    </cfRule>
  </conditionalFormatting>
  <conditionalFormatting sqref="AE58">
    <cfRule type="cellIs" dxfId="91" priority="196" operator="between">
      <formula>0.8</formula>
      <formula>1</formula>
    </cfRule>
    <cfRule type="cellIs" dxfId="90" priority="197" operator="between">
      <formula>0.6</formula>
      <formula>0.7999</formula>
    </cfRule>
    <cfRule type="cellIs" dxfId="89" priority="198" operator="between">
      <formula>0</formula>
      <formula>0.5999</formula>
    </cfRule>
  </conditionalFormatting>
  <conditionalFormatting sqref="AM67">
    <cfRule type="cellIs" dxfId="88" priority="163" operator="between">
      <formula>0.8</formula>
      <formula>1</formula>
    </cfRule>
    <cfRule type="cellIs" dxfId="87" priority="164" operator="between">
      <formula>0.6</formula>
      <formula>0.7999</formula>
    </cfRule>
    <cfRule type="cellIs" dxfId="86" priority="165" operator="between">
      <formula>0</formula>
      <formula>0.5999</formula>
    </cfRule>
  </conditionalFormatting>
  <conditionalFormatting sqref="AU67">
    <cfRule type="cellIs" dxfId="85" priority="160" operator="between">
      <formula>0.8</formula>
      <formula>1</formula>
    </cfRule>
    <cfRule type="cellIs" dxfId="84" priority="161" operator="between">
      <formula>0.6</formula>
      <formula>0.7999</formula>
    </cfRule>
    <cfRule type="cellIs" dxfId="83" priority="162" operator="between">
      <formula>0</formula>
      <formula>0.5999</formula>
    </cfRule>
  </conditionalFormatting>
  <conditionalFormatting sqref="AU67">
    <cfRule type="cellIs" dxfId="82" priority="159" operator="notBetween">
      <formula>0</formula>
      <formula>1</formula>
    </cfRule>
  </conditionalFormatting>
  <conditionalFormatting sqref="AE67">
    <cfRule type="cellIs" dxfId="81" priority="152" operator="between">
      <formula>0.8</formula>
      <formula>1</formula>
    </cfRule>
    <cfRule type="cellIs" dxfId="80" priority="153" operator="between">
      <formula>0.6</formula>
      <formula>0.7999</formula>
    </cfRule>
    <cfRule type="cellIs" dxfId="79" priority="154" operator="between">
      <formula>0</formula>
      <formula>0.5999</formula>
    </cfRule>
  </conditionalFormatting>
  <conditionalFormatting sqref="AM64">
    <cfRule type="cellIs" dxfId="78" priority="140" operator="notBetween">
      <formula>0</formula>
      <formula>1</formula>
    </cfRule>
  </conditionalFormatting>
  <conditionalFormatting sqref="AM64">
    <cfRule type="cellIs" dxfId="77" priority="141" operator="between">
      <formula>0.8</formula>
      <formula>1</formula>
    </cfRule>
    <cfRule type="cellIs" dxfId="76" priority="142" operator="between">
      <formula>0.6</formula>
      <formula>0.7999</formula>
    </cfRule>
    <cfRule type="cellIs" dxfId="75" priority="143" operator="between">
      <formula>0</formula>
      <formula>0.5999</formula>
    </cfRule>
  </conditionalFormatting>
  <conditionalFormatting sqref="AU64">
    <cfRule type="cellIs" dxfId="74" priority="137" operator="between">
      <formula>0.8</formula>
      <formula>1</formula>
    </cfRule>
    <cfRule type="cellIs" dxfId="73" priority="138" operator="between">
      <formula>0.6</formula>
      <formula>0.7999</formula>
    </cfRule>
    <cfRule type="cellIs" dxfId="72" priority="139" operator="between">
      <formula>0</formula>
      <formula>0.5999</formula>
    </cfRule>
  </conditionalFormatting>
  <conditionalFormatting sqref="AU64">
    <cfRule type="cellIs" dxfId="71" priority="136" operator="notBetween">
      <formula>0</formula>
      <formula>1</formula>
    </cfRule>
  </conditionalFormatting>
  <conditionalFormatting sqref="AE64">
    <cfRule type="cellIs" dxfId="70" priority="128" operator="notBetween">
      <formula>0</formula>
      <formula>1</formula>
    </cfRule>
  </conditionalFormatting>
  <conditionalFormatting sqref="AE64">
    <cfRule type="cellIs" dxfId="69" priority="129" operator="between">
      <formula>0.8</formula>
      <formula>1</formula>
    </cfRule>
    <cfRule type="cellIs" dxfId="68" priority="130" operator="between">
      <formula>0.6</formula>
      <formula>0.7999</formula>
    </cfRule>
    <cfRule type="cellIs" dxfId="67" priority="131" operator="between">
      <formula>0</formula>
      <formula>0.5999</formula>
    </cfRule>
  </conditionalFormatting>
  <conditionalFormatting sqref="AM66">
    <cfRule type="cellIs" dxfId="66" priority="117" operator="between">
      <formula>0.8</formula>
      <formula>1</formula>
    </cfRule>
    <cfRule type="cellIs" dxfId="65" priority="118" operator="between">
      <formula>0.6</formula>
      <formula>0.7999</formula>
    </cfRule>
    <cfRule type="cellIs" dxfId="64" priority="119" operator="between">
      <formula>0</formula>
      <formula>0.5999</formula>
    </cfRule>
  </conditionalFormatting>
  <conditionalFormatting sqref="AU66">
    <cfRule type="cellIs" dxfId="63" priority="114" operator="between">
      <formula>0.8</formula>
      <formula>1</formula>
    </cfRule>
    <cfRule type="cellIs" dxfId="62" priority="115" operator="between">
      <formula>0.6</formula>
      <formula>0.7999</formula>
    </cfRule>
    <cfRule type="cellIs" dxfId="61" priority="116" operator="between">
      <formula>0</formula>
      <formula>0.5999</formula>
    </cfRule>
  </conditionalFormatting>
  <conditionalFormatting sqref="AU66">
    <cfRule type="cellIs" dxfId="60" priority="113" operator="notBetween">
      <formula>0</formula>
      <formula>1</formula>
    </cfRule>
  </conditionalFormatting>
  <conditionalFormatting sqref="AE66">
    <cfRule type="cellIs" dxfId="59" priority="106" operator="between">
      <formula>0.8</formula>
      <formula>1</formula>
    </cfRule>
    <cfRule type="cellIs" dxfId="58" priority="107" operator="between">
      <formula>0.6</formula>
      <formula>0.7999</formula>
    </cfRule>
    <cfRule type="cellIs" dxfId="57" priority="108" operator="between">
      <formula>0</formula>
      <formula>0.5999</formula>
    </cfRule>
  </conditionalFormatting>
  <conditionalFormatting sqref="AM59">
    <cfRule type="cellIs" dxfId="56" priority="103" operator="between">
      <formula>0.8</formula>
      <formula>1</formula>
    </cfRule>
    <cfRule type="cellIs" dxfId="55" priority="104" operator="between">
      <formula>0.6</formula>
      <formula>0.7999</formula>
    </cfRule>
    <cfRule type="cellIs" dxfId="54" priority="105" operator="between">
      <formula>0</formula>
      <formula>0.5999</formula>
    </cfRule>
  </conditionalFormatting>
  <conditionalFormatting sqref="AU59">
    <cfRule type="cellIs" dxfId="53" priority="100" operator="between">
      <formula>0.8</formula>
      <formula>1</formula>
    </cfRule>
    <cfRule type="cellIs" dxfId="52" priority="101" operator="between">
      <formula>0.6</formula>
      <formula>0.7999</formula>
    </cfRule>
    <cfRule type="cellIs" dxfId="51" priority="102" operator="between">
      <formula>0</formula>
      <formula>0.5999</formula>
    </cfRule>
  </conditionalFormatting>
  <conditionalFormatting sqref="AU59">
    <cfRule type="cellIs" dxfId="50" priority="99" operator="notBetween">
      <formula>0</formula>
      <formula>1</formula>
    </cfRule>
  </conditionalFormatting>
  <conditionalFormatting sqref="AE59">
    <cfRule type="cellIs" dxfId="49" priority="92" operator="between">
      <formula>0.8</formula>
      <formula>1</formula>
    </cfRule>
    <cfRule type="cellIs" dxfId="48" priority="93" operator="between">
      <formula>0.6</formula>
      <formula>0.7999</formula>
    </cfRule>
    <cfRule type="cellIs" dxfId="47" priority="94" operator="between">
      <formula>0</formula>
      <formula>0.5999</formula>
    </cfRule>
  </conditionalFormatting>
  <conditionalFormatting sqref="AM60">
    <cfRule type="cellIs" dxfId="46" priority="89" operator="between">
      <formula>0.8</formula>
      <formula>1</formula>
    </cfRule>
    <cfRule type="cellIs" dxfId="45" priority="90" operator="between">
      <formula>0.6</formula>
      <formula>0.7999</formula>
    </cfRule>
    <cfRule type="cellIs" dxfId="44" priority="91" operator="between">
      <formula>0</formula>
      <formula>0.5999</formula>
    </cfRule>
  </conditionalFormatting>
  <conditionalFormatting sqref="AU60">
    <cfRule type="cellIs" dxfId="43" priority="86" operator="between">
      <formula>0.8</formula>
      <formula>1</formula>
    </cfRule>
    <cfRule type="cellIs" dxfId="42" priority="87" operator="between">
      <formula>0.6</formula>
      <formula>0.7999</formula>
    </cfRule>
    <cfRule type="cellIs" dxfId="41" priority="88" operator="between">
      <formula>0</formula>
      <formula>0.5999</formula>
    </cfRule>
  </conditionalFormatting>
  <conditionalFormatting sqref="AU60">
    <cfRule type="cellIs" dxfId="40" priority="85" operator="notBetween">
      <formula>0</formula>
      <formula>1</formula>
    </cfRule>
  </conditionalFormatting>
  <conditionalFormatting sqref="AE60">
    <cfRule type="cellIs" dxfId="39" priority="78" operator="between">
      <formula>0.8</formula>
      <formula>1</formula>
    </cfRule>
    <cfRule type="cellIs" dxfId="38" priority="79" operator="between">
      <formula>0.6</formula>
      <formula>0.7999</formula>
    </cfRule>
    <cfRule type="cellIs" dxfId="37" priority="80" operator="between">
      <formula>0</formula>
      <formula>0.5999</formula>
    </cfRule>
  </conditionalFormatting>
  <conditionalFormatting sqref="AM35">
    <cfRule type="cellIs" dxfId="36" priority="72" operator="between">
      <formula>0.8</formula>
      <formula>1</formula>
    </cfRule>
    <cfRule type="cellIs" dxfId="35" priority="73" operator="between">
      <formula>0.6</formula>
      <formula>0.7999</formula>
    </cfRule>
    <cfRule type="cellIs" dxfId="34" priority="74" operator="between">
      <formula>0</formula>
      <formula>0.5999</formula>
    </cfRule>
  </conditionalFormatting>
  <conditionalFormatting sqref="AM26">
    <cfRule type="cellIs" dxfId="33" priority="61" operator="between">
      <formula>0.8</formula>
      <formula>1</formula>
    </cfRule>
    <cfRule type="cellIs" dxfId="32" priority="62" operator="between">
      <formula>0.6</formula>
      <formula>0.7999</formula>
    </cfRule>
    <cfRule type="cellIs" dxfId="31" priority="63" operator="between">
      <formula>0</formula>
      <formula>0.5999</formula>
    </cfRule>
  </conditionalFormatting>
  <conditionalFormatting sqref="AM26">
    <cfRule type="cellIs" dxfId="30" priority="60" operator="notBetween">
      <formula>0</formula>
      <formula>1</formula>
    </cfRule>
  </conditionalFormatting>
  <conditionalFormatting sqref="AM27">
    <cfRule type="cellIs" dxfId="29" priority="49" operator="between">
      <formula>0.8</formula>
      <formula>1</formula>
    </cfRule>
    <cfRule type="cellIs" dxfId="28" priority="50" operator="between">
      <formula>0.6</formula>
      <formula>0.7999</formula>
    </cfRule>
    <cfRule type="cellIs" dxfId="27" priority="51" operator="between">
      <formula>0</formula>
      <formula>0.5999</formula>
    </cfRule>
  </conditionalFormatting>
  <conditionalFormatting sqref="AM27">
    <cfRule type="cellIs" dxfId="26" priority="48" operator="notBetween">
      <formula>0</formula>
      <formula>1</formula>
    </cfRule>
  </conditionalFormatting>
  <conditionalFormatting sqref="AM32">
    <cfRule type="cellIs" dxfId="25" priority="38" operator="between">
      <formula>0.8</formula>
      <formula>1</formula>
    </cfRule>
    <cfRule type="cellIs" dxfId="24" priority="39" operator="between">
      <formula>0.6</formula>
      <formula>0.7999</formula>
    </cfRule>
    <cfRule type="cellIs" dxfId="23" priority="40" operator="between">
      <formula>0</formula>
      <formula>0.5999</formula>
    </cfRule>
  </conditionalFormatting>
  <conditionalFormatting sqref="AM33">
    <cfRule type="cellIs" dxfId="22" priority="28" operator="between">
      <formula>0.8</formula>
      <formula>1</formula>
    </cfRule>
    <cfRule type="cellIs" dxfId="21" priority="29" operator="between">
      <formula>0.6</formula>
      <formula>0.7999</formula>
    </cfRule>
    <cfRule type="cellIs" dxfId="20" priority="30" operator="between">
      <formula>0</formula>
      <formula>0.5999</formula>
    </cfRule>
  </conditionalFormatting>
  <conditionalFormatting sqref="AE26">
    <cfRule type="cellIs" dxfId="19" priority="21" operator="between">
      <formula>0.8</formula>
      <formula>1</formula>
    </cfRule>
    <cfRule type="cellIs" dxfId="18" priority="22" operator="between">
      <formula>0.6</formula>
      <formula>0.7999</formula>
    </cfRule>
    <cfRule type="cellIs" dxfId="17" priority="23" operator="between">
      <formula>0</formula>
      <formula>0.5999</formula>
    </cfRule>
  </conditionalFormatting>
  <conditionalFormatting sqref="AE27">
    <cfRule type="cellIs" dxfId="16" priority="18" operator="between">
      <formula>0.8</formula>
      <formula>1</formula>
    </cfRule>
    <cfRule type="cellIs" dxfId="15" priority="19" operator="between">
      <formula>0.6</formula>
      <formula>0.7999</formula>
    </cfRule>
    <cfRule type="cellIs" dxfId="14" priority="20" operator="between">
      <formula>0</formula>
      <formula>0.5999</formula>
    </cfRule>
  </conditionalFormatting>
  <conditionalFormatting sqref="AE32:AE33">
    <cfRule type="cellIs" dxfId="13" priority="15" operator="between">
      <formula>0.8</formula>
      <formula>1</formula>
    </cfRule>
    <cfRule type="cellIs" dxfId="12" priority="16" operator="between">
      <formula>0.6</formula>
      <formula>0.7999</formula>
    </cfRule>
    <cfRule type="cellIs" dxfId="11" priority="17" operator="between">
      <formula>0</formula>
      <formula>0.5999</formula>
    </cfRule>
  </conditionalFormatting>
  <conditionalFormatting sqref="AE34">
    <cfRule type="cellIs" dxfId="10" priority="9" operator="between">
      <formula>0.8</formula>
      <formula>1</formula>
    </cfRule>
    <cfRule type="cellIs" dxfId="9" priority="10" operator="between">
      <formula>0.6</formula>
      <formula>0.7999</formula>
    </cfRule>
    <cfRule type="cellIs" dxfId="8" priority="11" operator="between">
      <formula>0</formula>
      <formula>0.5999</formula>
    </cfRule>
  </conditionalFormatting>
  <conditionalFormatting sqref="AE52">
    <cfRule type="cellIs" dxfId="7" priority="6" operator="between">
      <formula>0.8</formula>
      <formula>1</formula>
    </cfRule>
    <cfRule type="cellIs" dxfId="6" priority="7" operator="between">
      <formula>0.6</formula>
      <formula>0.7999</formula>
    </cfRule>
    <cfRule type="cellIs" dxfId="5" priority="8" operator="between">
      <formula>0</formula>
      <formula>0.5999</formula>
    </cfRule>
  </conditionalFormatting>
  <conditionalFormatting sqref="AE35">
    <cfRule type="cellIs" dxfId="4" priority="3" operator="between">
      <formula>0.8</formula>
      <formula>1</formula>
    </cfRule>
    <cfRule type="cellIs" dxfId="3" priority="4" operator="between">
      <formula>0.6</formula>
      <formula>0.7999</formula>
    </cfRule>
    <cfRule type="cellIs" dxfId="2" priority="5" operator="between">
      <formula>0</formula>
      <formula>0.5999</formula>
    </cfRule>
  </conditionalFormatting>
  <conditionalFormatting sqref="AE35">
    <cfRule type="cellIs" dxfId="1" priority="2" operator="notBetween">
      <formula>0</formula>
      <formula>1</formula>
    </cfRule>
  </conditionalFormatting>
  <conditionalFormatting sqref="AE14:AE69">
    <cfRule type="cellIs" dxfId="0" priority="1" operator="equal">
      <formula>"N/A"</formula>
    </cfRule>
  </conditionalFormatting>
  <printOptions horizontalCentered="1"/>
  <pageMargins left="0.25" right="0.25" top="0.75" bottom="0.75" header="0.3" footer="0.3"/>
  <pageSetup paperSize="5" scale="75" fitToHeight="16" orientation="landscape" horizontalDpi="4294967295" verticalDpi="4294967295" r:id="rId1"/>
  <rowBreaks count="5" manualBreakCount="5">
    <brk id="18" min="1" max="47" man="1"/>
    <brk id="23" min="1" max="47" man="1"/>
    <brk id="29" min="1" max="47" man="1"/>
    <brk id="43" min="1" max="47" man="1"/>
    <brk id="49" min="1" max="47" man="1"/>
  </rowBreaks>
  <colBreaks count="1" manualBreakCount="1">
    <brk id="25" max="68" man="1"/>
  </col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DESPLEGABLE!$A$3:$A$8</xm:f>
          </x14:formula1>
          <xm:sqref>M14:M69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W65"/>
  <sheetViews>
    <sheetView zoomScale="70" zoomScaleNormal="70" zoomScaleSheetLayoutView="70" workbookViewId="0">
      <selection activeCell="C48" sqref="C48"/>
    </sheetView>
  </sheetViews>
  <sheetFormatPr baseColWidth="10" defaultColWidth="11.375" defaultRowHeight="17.25" x14ac:dyDescent="0.35"/>
  <cols>
    <col min="1" max="1" width="6.625" style="39" customWidth="1"/>
    <col min="2" max="2" width="23.625" style="39" customWidth="1"/>
    <col min="3" max="3" width="32.875" style="39" customWidth="1"/>
    <col min="4" max="4" width="22" style="40" customWidth="1"/>
    <col min="5" max="5" width="37.25" style="39" customWidth="1"/>
    <col min="6" max="6" width="28.875" style="41" customWidth="1"/>
    <col min="7" max="7" width="14.875" style="39" customWidth="1"/>
    <col min="8" max="11" width="19.375" style="39" customWidth="1"/>
    <col min="12" max="12" width="20.875" style="39" customWidth="1"/>
    <col min="13" max="13" width="23.5" style="39" customWidth="1"/>
    <col min="14" max="14" width="22.25" style="39" customWidth="1"/>
    <col min="15" max="25" width="10.25" style="39" customWidth="1"/>
    <col min="26" max="26" width="13.875" style="39" customWidth="1"/>
    <col min="27" max="27" width="19.375" style="39" customWidth="1"/>
    <col min="28" max="29" width="22.25" style="112" customWidth="1"/>
    <col min="30" max="30" width="41.75" style="112" customWidth="1"/>
    <col min="31" max="31" width="43.375" style="112" customWidth="1"/>
    <col min="32" max="32" width="25.625" style="112" customWidth="1"/>
    <col min="33" max="35" width="22.25" style="39" customWidth="1"/>
    <col min="36" max="38" width="23" style="39" hidden="1" customWidth="1"/>
    <col min="39" max="39" width="29.25" style="39" hidden="1" customWidth="1"/>
    <col min="40" max="43" width="23" style="39" hidden="1" customWidth="1"/>
    <col min="44" max="44" width="29.25" style="39" hidden="1" customWidth="1"/>
    <col min="45" max="45" width="23" style="39" hidden="1" customWidth="1"/>
    <col min="46" max="47" width="11.375" style="39" customWidth="1"/>
    <col min="48" max="16384" width="11.375" style="39"/>
  </cols>
  <sheetData>
    <row r="1" spans="1:49" x14ac:dyDescent="0.35">
      <c r="A1" s="67"/>
      <c r="B1" s="67"/>
      <c r="C1" s="67"/>
      <c r="D1" s="41"/>
      <c r="E1" s="67"/>
      <c r="G1" s="67"/>
      <c r="H1" s="67"/>
      <c r="I1" s="67"/>
      <c r="J1" s="67"/>
      <c r="K1" s="67"/>
      <c r="L1" s="67"/>
      <c r="M1" s="67"/>
      <c r="N1" s="67"/>
      <c r="O1" s="67"/>
      <c r="P1" s="67"/>
      <c r="Q1" s="67"/>
      <c r="R1" s="67"/>
      <c r="S1" s="67"/>
      <c r="T1" s="67"/>
      <c r="U1" s="67"/>
      <c r="V1" s="67"/>
      <c r="W1" s="67"/>
      <c r="X1" s="67"/>
      <c r="Y1" s="67"/>
      <c r="Z1" s="67"/>
    </row>
    <row r="2" spans="1:49" ht="15" customHeight="1" x14ac:dyDescent="0.35">
      <c r="A2" s="527"/>
      <c r="B2" s="527"/>
      <c r="C2" s="527"/>
      <c r="D2" s="537" t="s">
        <v>346</v>
      </c>
      <c r="E2" s="537"/>
      <c r="F2" s="537"/>
      <c r="G2" s="537"/>
      <c r="H2" s="537"/>
      <c r="I2" s="537"/>
      <c r="J2" s="537"/>
      <c r="K2" s="537"/>
      <c r="L2" s="538" t="s">
        <v>87</v>
      </c>
      <c r="M2" s="539"/>
      <c r="N2" s="24"/>
      <c r="O2" s="67"/>
      <c r="P2" s="67"/>
      <c r="Q2" s="67"/>
      <c r="R2" s="67"/>
      <c r="S2" s="67"/>
      <c r="T2" s="67"/>
      <c r="U2" s="67"/>
      <c r="V2" s="67"/>
      <c r="W2" s="67"/>
      <c r="X2" s="67"/>
      <c r="Y2" s="67"/>
      <c r="Z2" s="67"/>
    </row>
    <row r="3" spans="1:49" x14ac:dyDescent="0.35">
      <c r="A3" s="527"/>
      <c r="B3" s="527"/>
      <c r="C3" s="527"/>
      <c r="D3" s="537"/>
      <c r="E3" s="537"/>
      <c r="F3" s="537"/>
      <c r="G3" s="537"/>
      <c r="H3" s="537"/>
      <c r="I3" s="537"/>
      <c r="J3" s="537"/>
      <c r="K3" s="537"/>
      <c r="L3" s="540"/>
      <c r="M3" s="541"/>
      <c r="N3" s="24"/>
      <c r="O3" s="67"/>
      <c r="P3" s="67"/>
      <c r="Q3" s="67"/>
      <c r="R3" s="67"/>
      <c r="S3" s="67"/>
      <c r="T3" s="67"/>
      <c r="U3" s="67"/>
      <c r="V3" s="67"/>
      <c r="W3" s="67"/>
      <c r="X3" s="67"/>
      <c r="Y3" s="67"/>
      <c r="Z3" s="67"/>
    </row>
    <row r="4" spans="1:49" x14ac:dyDescent="0.35">
      <c r="A4" s="527"/>
      <c r="B4" s="527"/>
      <c r="C4" s="527"/>
      <c r="D4" s="537"/>
      <c r="E4" s="537"/>
      <c r="F4" s="537"/>
      <c r="G4" s="537"/>
      <c r="H4" s="537"/>
      <c r="I4" s="537"/>
      <c r="J4" s="537"/>
      <c r="K4" s="537"/>
      <c r="L4" s="538" t="s">
        <v>88</v>
      </c>
      <c r="M4" s="539"/>
      <c r="N4" s="24"/>
      <c r="O4" s="67"/>
      <c r="P4" s="67"/>
      <c r="Q4" s="67"/>
      <c r="R4" s="67"/>
      <c r="S4" s="67"/>
      <c r="T4" s="67"/>
      <c r="U4" s="67"/>
      <c r="V4" s="67"/>
      <c r="W4" s="67"/>
      <c r="X4" s="67"/>
      <c r="Y4" s="67"/>
      <c r="Z4" s="67"/>
    </row>
    <row r="5" spans="1:49" x14ac:dyDescent="0.35">
      <c r="A5" s="527"/>
      <c r="B5" s="527"/>
      <c r="C5" s="527"/>
      <c r="D5" s="537"/>
      <c r="E5" s="537"/>
      <c r="F5" s="537"/>
      <c r="G5" s="537"/>
      <c r="H5" s="537"/>
      <c r="I5" s="537"/>
      <c r="J5" s="537"/>
      <c r="K5" s="537"/>
      <c r="L5" s="540"/>
      <c r="M5" s="541"/>
      <c r="N5" s="24"/>
      <c r="O5" s="67"/>
      <c r="P5" s="67"/>
      <c r="Q5" s="67"/>
      <c r="R5" s="67"/>
      <c r="S5" s="67"/>
      <c r="T5" s="67"/>
      <c r="U5" s="67"/>
      <c r="V5" s="67"/>
      <c r="W5" s="67"/>
      <c r="X5" s="67"/>
      <c r="Y5" s="67"/>
      <c r="Z5" s="67"/>
    </row>
    <row r="6" spans="1:49" ht="30" customHeight="1" x14ac:dyDescent="0.35">
      <c r="A6" s="527"/>
      <c r="B6" s="527"/>
      <c r="C6" s="527"/>
      <c r="D6" s="537"/>
      <c r="E6" s="537"/>
      <c r="F6" s="537"/>
      <c r="G6" s="537"/>
      <c r="H6" s="537"/>
      <c r="I6" s="537"/>
      <c r="J6" s="537"/>
      <c r="K6" s="537"/>
      <c r="L6" s="542" t="s">
        <v>89</v>
      </c>
      <c r="M6" s="543"/>
      <c r="N6" s="24"/>
      <c r="O6" s="67"/>
      <c r="P6" s="67"/>
      <c r="Q6" s="67"/>
      <c r="R6" s="67"/>
      <c r="S6" s="67"/>
      <c r="T6" s="67"/>
      <c r="U6" s="67"/>
      <c r="V6" s="67"/>
      <c r="W6" s="67"/>
      <c r="X6" s="67"/>
      <c r="Y6" s="67"/>
      <c r="Z6" s="67"/>
    </row>
    <row r="7" spans="1:49" x14ac:dyDescent="0.35">
      <c r="A7" s="67"/>
      <c r="B7" s="67"/>
      <c r="C7" s="67"/>
      <c r="D7" s="41"/>
      <c r="E7" s="67"/>
      <c r="G7" s="67"/>
      <c r="H7" s="67"/>
      <c r="I7" s="67"/>
      <c r="J7" s="67"/>
      <c r="K7" s="67"/>
      <c r="L7" s="67"/>
      <c r="M7" s="67"/>
      <c r="N7" s="67"/>
      <c r="O7" s="67"/>
      <c r="P7" s="67"/>
      <c r="Q7" s="67"/>
      <c r="R7" s="67"/>
      <c r="S7" s="67"/>
      <c r="T7" s="67"/>
      <c r="U7" s="67"/>
      <c r="V7" s="67"/>
      <c r="W7" s="67"/>
      <c r="X7" s="67"/>
      <c r="Y7" s="67"/>
      <c r="Z7" s="67"/>
    </row>
    <row r="8" spans="1:49" ht="15" customHeight="1" x14ac:dyDescent="0.35">
      <c r="A8" s="528" t="s">
        <v>472</v>
      </c>
      <c r="B8" s="529"/>
      <c r="C8" s="529"/>
      <c r="D8" s="529"/>
      <c r="E8" s="529"/>
      <c r="F8" s="529"/>
      <c r="G8" s="529"/>
      <c r="H8" s="529"/>
      <c r="I8" s="529"/>
      <c r="J8" s="529"/>
      <c r="K8" s="529"/>
      <c r="L8" s="529"/>
      <c r="M8" s="530"/>
      <c r="N8" s="54"/>
      <c r="O8" s="55"/>
      <c r="P8" s="68"/>
      <c r="Q8" s="67"/>
      <c r="R8" s="67"/>
      <c r="S8" s="67"/>
      <c r="T8" s="67"/>
      <c r="U8" s="67"/>
      <c r="V8" s="67"/>
      <c r="W8" s="67"/>
      <c r="X8" s="67"/>
      <c r="Y8" s="67"/>
      <c r="Z8" s="67"/>
    </row>
    <row r="9" spans="1:49" x14ac:dyDescent="0.35">
      <c r="A9" s="531"/>
      <c r="B9" s="532"/>
      <c r="C9" s="532"/>
      <c r="D9" s="532"/>
      <c r="E9" s="532"/>
      <c r="F9" s="532"/>
      <c r="G9" s="532"/>
      <c r="H9" s="532"/>
      <c r="I9" s="532"/>
      <c r="J9" s="532"/>
      <c r="K9" s="532"/>
      <c r="L9" s="532"/>
      <c r="M9" s="533"/>
      <c r="N9" s="54"/>
      <c r="O9" s="55"/>
      <c r="P9" s="68"/>
      <c r="Q9" s="67"/>
      <c r="R9" s="67"/>
      <c r="S9" s="67"/>
      <c r="T9" s="67"/>
      <c r="U9" s="67"/>
      <c r="V9" s="67"/>
      <c r="W9" s="67"/>
      <c r="X9" s="67"/>
      <c r="Y9" s="67"/>
      <c r="Z9" s="67"/>
    </row>
    <row r="10" spans="1:49" x14ac:dyDescent="0.35">
      <c r="A10" s="534"/>
      <c r="B10" s="535"/>
      <c r="C10" s="535"/>
      <c r="D10" s="535"/>
      <c r="E10" s="535"/>
      <c r="F10" s="535"/>
      <c r="G10" s="535"/>
      <c r="H10" s="535"/>
      <c r="I10" s="535"/>
      <c r="J10" s="535"/>
      <c r="K10" s="535"/>
      <c r="L10" s="535"/>
      <c r="M10" s="536"/>
      <c r="N10" s="54"/>
      <c r="O10" s="55"/>
      <c r="P10" s="68"/>
      <c r="Q10" s="67"/>
      <c r="R10" s="67"/>
      <c r="S10" s="67"/>
      <c r="T10" s="67"/>
      <c r="U10" s="67"/>
      <c r="V10" s="67"/>
      <c r="W10" s="67"/>
      <c r="X10" s="67"/>
      <c r="Y10" s="67"/>
      <c r="Z10" s="67"/>
    </row>
    <row r="11" spans="1:49" ht="55.5" customHeight="1" x14ac:dyDescent="0.35">
      <c r="A11" s="67"/>
      <c r="B11" s="67"/>
      <c r="C11" s="67"/>
      <c r="D11" s="41"/>
      <c r="E11" s="67"/>
      <c r="G11" s="67"/>
      <c r="H11" s="67"/>
      <c r="I11" s="67"/>
      <c r="J11" s="67"/>
      <c r="K11" s="67"/>
      <c r="L11" s="67"/>
      <c r="M11" s="67"/>
      <c r="N11" s="67"/>
      <c r="O11" s="67"/>
      <c r="P11" s="67"/>
      <c r="Q11" s="67"/>
      <c r="R11" s="67"/>
      <c r="S11" s="67"/>
      <c r="T11" s="67"/>
      <c r="U11" s="67"/>
      <c r="V11" s="67"/>
      <c r="W11" s="67"/>
      <c r="X11" s="67"/>
      <c r="Y11" s="67"/>
      <c r="Z11" s="67"/>
    </row>
    <row r="12" spans="1:49" ht="17.25" customHeight="1" x14ac:dyDescent="0.35">
      <c r="A12" s="522" t="s">
        <v>90</v>
      </c>
      <c r="B12" s="522" t="s">
        <v>308</v>
      </c>
      <c r="C12" s="522" t="s">
        <v>105</v>
      </c>
      <c r="D12" s="522" t="s">
        <v>106</v>
      </c>
      <c r="E12" s="522" t="s">
        <v>107</v>
      </c>
      <c r="F12" s="522" t="s">
        <v>108</v>
      </c>
      <c r="G12" s="522" t="s">
        <v>396</v>
      </c>
      <c r="H12" s="522" t="s">
        <v>184</v>
      </c>
      <c r="I12" s="522" t="s">
        <v>8</v>
      </c>
      <c r="J12" s="522" t="s">
        <v>9</v>
      </c>
      <c r="K12" s="522" t="s">
        <v>109</v>
      </c>
      <c r="L12" s="522" t="s">
        <v>110</v>
      </c>
      <c r="M12" s="522" t="s">
        <v>274</v>
      </c>
      <c r="N12" s="522" t="s">
        <v>441</v>
      </c>
      <c r="O12" s="518" t="s">
        <v>137</v>
      </c>
      <c r="P12" s="518" t="s">
        <v>11</v>
      </c>
      <c r="Q12" s="518" t="s">
        <v>12</v>
      </c>
      <c r="R12" s="518" t="s">
        <v>13</v>
      </c>
      <c r="S12" s="518" t="s">
        <v>14</v>
      </c>
      <c r="T12" s="518" t="s">
        <v>15</v>
      </c>
      <c r="U12" s="518" t="s">
        <v>16</v>
      </c>
      <c r="V12" s="518" t="s">
        <v>17</v>
      </c>
      <c r="W12" s="518" t="s">
        <v>18</v>
      </c>
      <c r="X12" s="518" t="s">
        <v>19</v>
      </c>
      <c r="Y12" s="518" t="s">
        <v>20</v>
      </c>
      <c r="Z12" s="518" t="s">
        <v>21</v>
      </c>
      <c r="AA12" s="545" t="s">
        <v>269</v>
      </c>
      <c r="AB12" s="544" t="s">
        <v>1</v>
      </c>
      <c r="AC12" s="544"/>
      <c r="AD12" s="544"/>
      <c r="AE12" s="544"/>
      <c r="AF12" s="544"/>
      <c r="AG12" s="86"/>
      <c r="AH12" s="86"/>
      <c r="AI12" s="86"/>
      <c r="AJ12" s="525" t="s">
        <v>2</v>
      </c>
      <c r="AK12" s="525"/>
      <c r="AL12" s="525"/>
      <c r="AM12" s="525"/>
      <c r="AN12" s="525"/>
      <c r="AO12" s="526" t="s">
        <v>139</v>
      </c>
      <c r="AP12" s="526"/>
      <c r="AQ12" s="526"/>
      <c r="AR12" s="526"/>
      <c r="AS12" s="526"/>
    </row>
    <row r="13" spans="1:49" ht="39" hidden="1" customHeight="1" x14ac:dyDescent="0.35">
      <c r="A13" s="523"/>
      <c r="B13" s="523"/>
      <c r="C13" s="523"/>
      <c r="D13" s="523"/>
      <c r="E13" s="523"/>
      <c r="F13" s="523"/>
      <c r="G13" s="523"/>
      <c r="H13" s="523"/>
      <c r="I13" s="523"/>
      <c r="J13" s="523"/>
      <c r="K13" s="523"/>
      <c r="L13" s="523"/>
      <c r="M13" s="523"/>
      <c r="N13" s="523"/>
      <c r="O13" s="519"/>
      <c r="P13" s="519"/>
      <c r="Q13" s="519"/>
      <c r="R13" s="519"/>
      <c r="S13" s="519"/>
      <c r="T13" s="519"/>
      <c r="U13" s="519"/>
      <c r="V13" s="519"/>
      <c r="W13" s="519"/>
      <c r="X13" s="519"/>
      <c r="Y13" s="519"/>
      <c r="Z13" s="519"/>
      <c r="AA13" s="546"/>
      <c r="AB13" s="544" t="s">
        <v>195</v>
      </c>
      <c r="AC13" s="544" t="s">
        <v>531</v>
      </c>
      <c r="AD13" s="544" t="s">
        <v>193</v>
      </c>
      <c r="AE13" s="544" t="s">
        <v>250</v>
      </c>
      <c r="AF13" s="544" t="s">
        <v>234</v>
      </c>
      <c r="AG13" s="467" t="s">
        <v>289</v>
      </c>
      <c r="AH13" s="467"/>
      <c r="AI13" s="467"/>
      <c r="AJ13" s="525" t="s">
        <v>230</v>
      </c>
      <c r="AK13" s="525" t="s">
        <v>554</v>
      </c>
      <c r="AL13" s="525" t="s">
        <v>231</v>
      </c>
      <c r="AM13" s="525" t="s">
        <v>232</v>
      </c>
      <c r="AN13" s="525" t="s">
        <v>234</v>
      </c>
      <c r="AO13" s="526" t="s">
        <v>252</v>
      </c>
      <c r="AP13" s="526" t="s">
        <v>270</v>
      </c>
      <c r="AQ13" s="526" t="s">
        <v>251</v>
      </c>
      <c r="AR13" s="526" t="s">
        <v>250</v>
      </c>
      <c r="AS13" s="526" t="s">
        <v>234</v>
      </c>
    </row>
    <row r="14" spans="1:49" ht="39" hidden="1" customHeight="1" x14ac:dyDescent="0.35">
      <c r="A14" s="524"/>
      <c r="B14" s="524"/>
      <c r="C14" s="524"/>
      <c r="D14" s="524"/>
      <c r="E14" s="524"/>
      <c r="F14" s="524"/>
      <c r="G14" s="524"/>
      <c r="H14" s="524"/>
      <c r="I14" s="524"/>
      <c r="J14" s="524"/>
      <c r="K14" s="524"/>
      <c r="L14" s="524"/>
      <c r="M14" s="524"/>
      <c r="N14" s="524"/>
      <c r="O14" s="520"/>
      <c r="P14" s="520"/>
      <c r="Q14" s="520"/>
      <c r="R14" s="520"/>
      <c r="S14" s="520"/>
      <c r="T14" s="520"/>
      <c r="U14" s="520"/>
      <c r="V14" s="520"/>
      <c r="W14" s="520"/>
      <c r="X14" s="520"/>
      <c r="Y14" s="520"/>
      <c r="Z14" s="520"/>
      <c r="AA14" s="547"/>
      <c r="AB14" s="544"/>
      <c r="AC14" s="544"/>
      <c r="AD14" s="544"/>
      <c r="AE14" s="544"/>
      <c r="AF14" s="544"/>
      <c r="AG14" s="126" t="s">
        <v>244</v>
      </c>
      <c r="AH14" s="126" t="s">
        <v>245</v>
      </c>
      <c r="AI14" s="126" t="s">
        <v>246</v>
      </c>
      <c r="AJ14" s="525"/>
      <c r="AK14" s="525"/>
      <c r="AL14" s="525"/>
      <c r="AM14" s="525"/>
      <c r="AN14" s="525"/>
      <c r="AO14" s="526"/>
      <c r="AP14" s="526"/>
      <c r="AQ14" s="526"/>
      <c r="AR14" s="526"/>
      <c r="AS14" s="526"/>
    </row>
    <row r="15" spans="1:49" s="62" customFormat="1" ht="180" hidden="1" customHeight="1" x14ac:dyDescent="0.35">
      <c r="A15" s="56">
        <v>1</v>
      </c>
      <c r="B15" s="30" t="s">
        <v>294</v>
      </c>
      <c r="C15" s="30" t="s">
        <v>484</v>
      </c>
      <c r="D15" s="28" t="s">
        <v>310</v>
      </c>
      <c r="E15" s="30" t="s">
        <v>311</v>
      </c>
      <c r="F15" s="28" t="s">
        <v>312</v>
      </c>
      <c r="G15" s="28">
        <f>SUM(O15:Z15)</f>
        <v>1</v>
      </c>
      <c r="H15" s="28" t="s">
        <v>228</v>
      </c>
      <c r="I15" s="28" t="s">
        <v>226</v>
      </c>
      <c r="J15" s="28" t="s">
        <v>280</v>
      </c>
      <c r="K15" s="28" t="s">
        <v>188</v>
      </c>
      <c r="L15" s="28" t="s">
        <v>313</v>
      </c>
      <c r="M15" s="28" t="s">
        <v>407</v>
      </c>
      <c r="N15" s="28" t="s">
        <v>445</v>
      </c>
      <c r="O15" s="218"/>
      <c r="P15" s="219"/>
      <c r="Q15" s="220"/>
      <c r="R15" s="220"/>
      <c r="S15" s="74">
        <v>1</v>
      </c>
      <c r="T15" s="73"/>
      <c r="U15" s="73"/>
      <c r="V15" s="73"/>
      <c r="W15" s="73"/>
      <c r="X15" s="73"/>
      <c r="Y15" s="73"/>
      <c r="Z15" s="73"/>
      <c r="AA15" s="28">
        <f>SUM(O15:R15)</f>
        <v>0</v>
      </c>
      <c r="AB15" s="201"/>
      <c r="AC15" s="204"/>
      <c r="AD15" s="202" t="s">
        <v>503</v>
      </c>
      <c r="AE15" s="203" t="s">
        <v>504</v>
      </c>
      <c r="AF15" s="205"/>
      <c r="AG15" s="200"/>
      <c r="AH15" s="200"/>
      <c r="AI15" s="200"/>
      <c r="AJ15" s="58"/>
      <c r="AK15" s="59"/>
      <c r="AL15" s="60"/>
      <c r="AM15" s="60"/>
      <c r="AN15" s="61"/>
      <c r="AO15" s="58"/>
      <c r="AP15" s="59"/>
      <c r="AQ15" s="60"/>
      <c r="AR15" s="60"/>
      <c r="AS15" s="61"/>
      <c r="AW15" s="84"/>
    </row>
    <row r="16" spans="1:49" s="62" customFormat="1" ht="180" hidden="1" customHeight="1" x14ac:dyDescent="0.35">
      <c r="A16" s="56">
        <v>2</v>
      </c>
      <c r="B16" s="30" t="s">
        <v>295</v>
      </c>
      <c r="C16" s="30" t="s">
        <v>327</v>
      </c>
      <c r="D16" s="28" t="s">
        <v>310</v>
      </c>
      <c r="E16" s="30" t="s">
        <v>314</v>
      </c>
      <c r="F16" s="28" t="s">
        <v>328</v>
      </c>
      <c r="G16" s="28">
        <f>SUM(O16:Z16)</f>
        <v>2</v>
      </c>
      <c r="H16" s="28" t="s">
        <v>228</v>
      </c>
      <c r="I16" s="28" t="s">
        <v>226</v>
      </c>
      <c r="J16" s="28" t="s">
        <v>280</v>
      </c>
      <c r="K16" s="28" t="s">
        <v>188</v>
      </c>
      <c r="L16" s="28" t="s">
        <v>313</v>
      </c>
      <c r="M16" s="28" t="s">
        <v>407</v>
      </c>
      <c r="N16" s="28" t="s">
        <v>445</v>
      </c>
      <c r="O16" s="218"/>
      <c r="P16" s="220"/>
      <c r="Q16" s="220"/>
      <c r="R16" s="220"/>
      <c r="S16" s="73">
        <v>1</v>
      </c>
      <c r="T16" s="73"/>
      <c r="U16" s="71">
        <v>1</v>
      </c>
      <c r="V16" s="73"/>
      <c r="W16" s="73"/>
      <c r="X16" s="73"/>
      <c r="Y16" s="73"/>
      <c r="Z16" s="73"/>
      <c r="AA16" s="28">
        <f>SUM(O16:R16)</f>
        <v>0</v>
      </c>
      <c r="AB16" s="201"/>
      <c r="AC16" s="204"/>
      <c r="AD16" s="202" t="s">
        <v>503</v>
      </c>
      <c r="AE16" s="203" t="s">
        <v>504</v>
      </c>
      <c r="AF16" s="205"/>
      <c r="AG16" s="200"/>
      <c r="AH16" s="200"/>
      <c r="AI16" s="200"/>
      <c r="AJ16" s="58"/>
      <c r="AK16" s="59"/>
      <c r="AL16" s="60"/>
      <c r="AM16" s="60"/>
      <c r="AN16" s="61"/>
      <c r="AO16" s="58"/>
      <c r="AP16" s="59"/>
      <c r="AQ16" s="60"/>
      <c r="AR16" s="60"/>
      <c r="AS16" s="61"/>
      <c r="AW16" s="83"/>
    </row>
    <row r="17" spans="1:45" s="62" customFormat="1" ht="180" hidden="1" customHeight="1" x14ac:dyDescent="0.35">
      <c r="A17" s="56">
        <v>3</v>
      </c>
      <c r="B17" s="30" t="s">
        <v>296</v>
      </c>
      <c r="C17" s="30" t="s">
        <v>397</v>
      </c>
      <c r="D17" s="28" t="s">
        <v>310</v>
      </c>
      <c r="E17" s="30" t="s">
        <v>332</v>
      </c>
      <c r="F17" s="28" t="s">
        <v>312</v>
      </c>
      <c r="G17" s="57">
        <f>SUM(P17:Z17)</f>
        <v>1</v>
      </c>
      <c r="H17" s="28" t="s">
        <v>228</v>
      </c>
      <c r="I17" s="28" t="s">
        <v>226</v>
      </c>
      <c r="J17" s="28" t="s">
        <v>280</v>
      </c>
      <c r="K17" s="28" t="s">
        <v>188</v>
      </c>
      <c r="L17" s="28" t="s">
        <v>313</v>
      </c>
      <c r="M17" s="28" t="s">
        <v>407</v>
      </c>
      <c r="N17" s="28" t="s">
        <v>443</v>
      </c>
      <c r="O17" s="221"/>
      <c r="P17" s="222"/>
      <c r="Q17" s="222"/>
      <c r="R17" s="222"/>
      <c r="S17" s="75"/>
      <c r="T17" s="75"/>
      <c r="U17" s="75">
        <v>1</v>
      </c>
      <c r="V17" s="75"/>
      <c r="W17" s="75"/>
      <c r="X17" s="75"/>
      <c r="Y17" s="75"/>
      <c r="Z17" s="75"/>
      <c r="AA17" s="28">
        <f t="shared" ref="AA17:AA39" si="0">SUM(O17:R17)</f>
        <v>0</v>
      </c>
      <c r="AB17" s="206"/>
      <c r="AC17" s="204"/>
      <c r="AD17" s="202" t="s">
        <v>503</v>
      </c>
      <c r="AE17" s="203" t="s">
        <v>504</v>
      </c>
      <c r="AF17" s="205"/>
      <c r="AG17" s="200"/>
      <c r="AH17" s="200"/>
      <c r="AI17" s="200"/>
      <c r="AJ17" s="58"/>
      <c r="AK17" s="59"/>
      <c r="AL17" s="60"/>
      <c r="AM17" s="60"/>
      <c r="AN17" s="61"/>
      <c r="AO17" s="58"/>
      <c r="AP17" s="59"/>
      <c r="AQ17" s="60"/>
      <c r="AR17" s="60"/>
      <c r="AS17" s="61"/>
    </row>
    <row r="18" spans="1:45" s="62" customFormat="1" ht="180" hidden="1" customHeight="1" x14ac:dyDescent="0.35">
      <c r="A18" s="56">
        <v>3</v>
      </c>
      <c r="B18" s="30" t="s">
        <v>296</v>
      </c>
      <c r="C18" s="30" t="s">
        <v>331</v>
      </c>
      <c r="D18" s="28" t="s">
        <v>310</v>
      </c>
      <c r="E18" s="30" t="s">
        <v>333</v>
      </c>
      <c r="F18" s="28" t="s">
        <v>312</v>
      </c>
      <c r="G18" s="28">
        <f t="shared" ref="G18:G25" si="1">SUM(O18:Z18)</f>
        <v>1</v>
      </c>
      <c r="H18" s="28" t="s">
        <v>228</v>
      </c>
      <c r="I18" s="28" t="s">
        <v>226</v>
      </c>
      <c r="J18" s="28" t="s">
        <v>280</v>
      </c>
      <c r="K18" s="28" t="s">
        <v>188</v>
      </c>
      <c r="L18" s="28" t="s">
        <v>313</v>
      </c>
      <c r="M18" s="28" t="s">
        <v>407</v>
      </c>
      <c r="N18" s="28" t="s">
        <v>443</v>
      </c>
      <c r="O18" s="218"/>
      <c r="P18" s="219"/>
      <c r="Q18" s="220"/>
      <c r="R18" s="222"/>
      <c r="S18" s="75"/>
      <c r="T18" s="75"/>
      <c r="U18" s="75">
        <v>1</v>
      </c>
      <c r="V18" s="75"/>
      <c r="W18" s="75"/>
      <c r="X18" s="75"/>
      <c r="Y18" s="75"/>
      <c r="Z18" s="75"/>
      <c r="AA18" s="28">
        <f t="shared" si="0"/>
        <v>0</v>
      </c>
      <c r="AB18" s="201"/>
      <c r="AC18" s="204"/>
      <c r="AD18" s="202" t="s">
        <v>503</v>
      </c>
      <c r="AE18" s="203" t="s">
        <v>504</v>
      </c>
      <c r="AF18" s="205"/>
      <c r="AG18" s="200"/>
      <c r="AH18" s="200"/>
      <c r="AI18" s="200"/>
      <c r="AJ18" s="58"/>
      <c r="AK18" s="59"/>
      <c r="AL18" s="60"/>
      <c r="AM18" s="60"/>
      <c r="AN18" s="61"/>
      <c r="AO18" s="58"/>
      <c r="AP18" s="59"/>
      <c r="AQ18" s="60"/>
      <c r="AR18" s="60"/>
      <c r="AS18" s="61"/>
    </row>
    <row r="19" spans="1:45" s="62" customFormat="1" ht="180" hidden="1" customHeight="1" x14ac:dyDescent="0.35">
      <c r="A19" s="56">
        <v>4</v>
      </c>
      <c r="B19" s="30" t="s">
        <v>302</v>
      </c>
      <c r="C19" s="30" t="s">
        <v>353</v>
      </c>
      <c r="D19" s="28" t="s">
        <v>354</v>
      </c>
      <c r="E19" s="30" t="s">
        <v>229</v>
      </c>
      <c r="F19" s="28" t="s">
        <v>183</v>
      </c>
      <c r="G19" s="29">
        <f t="shared" si="1"/>
        <v>1</v>
      </c>
      <c r="H19" s="28" t="s">
        <v>160</v>
      </c>
      <c r="I19" s="28" t="s">
        <v>61</v>
      </c>
      <c r="J19" s="28" t="s">
        <v>65</v>
      </c>
      <c r="K19" s="28" t="s">
        <v>112</v>
      </c>
      <c r="L19" s="28" t="s">
        <v>113</v>
      </c>
      <c r="M19" s="225" t="s">
        <v>407</v>
      </c>
      <c r="N19" s="28" t="s">
        <v>443</v>
      </c>
      <c r="O19" s="223"/>
      <c r="P19" s="224"/>
      <c r="Q19" s="224"/>
      <c r="R19" s="224">
        <v>1</v>
      </c>
      <c r="S19" s="28"/>
      <c r="T19" s="28"/>
      <c r="U19" s="28"/>
      <c r="V19" s="28"/>
      <c r="W19" s="28"/>
      <c r="X19" s="28"/>
      <c r="Y19" s="28"/>
      <c r="Z19" s="28"/>
      <c r="AA19" s="211">
        <f>SUM(O19:R19)</f>
        <v>1</v>
      </c>
      <c r="AB19" s="201">
        <v>0.84</v>
      </c>
      <c r="AC19" s="231">
        <f>+AB19/AA19</f>
        <v>0.84</v>
      </c>
      <c r="AD19" s="217" t="s">
        <v>565</v>
      </c>
      <c r="AE19" s="208" t="s">
        <v>548</v>
      </c>
      <c r="AF19" s="205"/>
      <c r="AG19" s="200"/>
      <c r="AH19" s="200"/>
      <c r="AI19" s="200"/>
      <c r="AJ19" s="58"/>
      <c r="AK19" s="59"/>
      <c r="AL19" s="60"/>
      <c r="AM19" s="60"/>
      <c r="AN19" s="61"/>
      <c r="AO19" s="58"/>
      <c r="AP19" s="59"/>
      <c r="AQ19" s="60"/>
      <c r="AR19" s="60"/>
      <c r="AS19" s="61"/>
    </row>
    <row r="20" spans="1:45" s="62" customFormat="1" ht="86.25" hidden="1" x14ac:dyDescent="0.35">
      <c r="A20" s="56">
        <v>5</v>
      </c>
      <c r="B20" s="30" t="s">
        <v>302</v>
      </c>
      <c r="C20" s="30" t="s">
        <v>114</v>
      </c>
      <c r="D20" s="28" t="s">
        <v>354</v>
      </c>
      <c r="E20" s="30" t="s">
        <v>115</v>
      </c>
      <c r="F20" s="28" t="s">
        <v>116</v>
      </c>
      <c r="G20" s="28">
        <f t="shared" si="1"/>
        <v>4</v>
      </c>
      <c r="H20" s="28" t="s">
        <v>160</v>
      </c>
      <c r="I20" s="28" t="s">
        <v>61</v>
      </c>
      <c r="J20" s="28" t="s">
        <v>65</v>
      </c>
      <c r="K20" s="28" t="s">
        <v>111</v>
      </c>
      <c r="L20" s="28" t="s">
        <v>113</v>
      </c>
      <c r="M20" s="28" t="s">
        <v>407</v>
      </c>
      <c r="N20" s="28" t="s">
        <v>443</v>
      </c>
      <c r="O20" s="223"/>
      <c r="P20" s="225">
        <v>1</v>
      </c>
      <c r="Q20" s="225"/>
      <c r="R20" s="225"/>
      <c r="S20" s="28">
        <v>1</v>
      </c>
      <c r="T20" s="28"/>
      <c r="U20" s="28"/>
      <c r="V20" s="28">
        <v>1</v>
      </c>
      <c r="W20" s="28"/>
      <c r="X20" s="28"/>
      <c r="Y20" s="28">
        <v>1</v>
      </c>
      <c r="Z20" s="28"/>
      <c r="AA20" s="28">
        <f t="shared" si="0"/>
        <v>1</v>
      </c>
      <c r="AB20" s="207">
        <v>1</v>
      </c>
      <c r="AC20" s="201">
        <f>+AB20/AA20</f>
        <v>1</v>
      </c>
      <c r="AD20" s="217" t="s">
        <v>544</v>
      </c>
      <c r="AE20" s="208" t="s">
        <v>545</v>
      </c>
      <c r="AF20" s="205"/>
      <c r="AG20" s="200"/>
      <c r="AH20" s="200"/>
      <c r="AI20" s="200"/>
      <c r="AJ20" s="58"/>
      <c r="AK20" s="59"/>
      <c r="AL20" s="60"/>
      <c r="AM20" s="60"/>
      <c r="AN20" s="61"/>
      <c r="AO20" s="58"/>
      <c r="AP20" s="59"/>
      <c r="AQ20" s="60"/>
      <c r="AR20" s="60"/>
      <c r="AS20" s="61"/>
    </row>
    <row r="21" spans="1:45" s="62" customFormat="1" ht="131.25" hidden="1" customHeight="1" x14ac:dyDescent="0.35">
      <c r="A21" s="56">
        <v>6</v>
      </c>
      <c r="B21" s="30" t="s">
        <v>302</v>
      </c>
      <c r="C21" s="30" t="s">
        <v>488</v>
      </c>
      <c r="D21" s="28" t="s">
        <v>354</v>
      </c>
      <c r="E21" s="30" t="s">
        <v>225</v>
      </c>
      <c r="F21" s="28" t="s">
        <v>330</v>
      </c>
      <c r="G21" s="63">
        <f t="shared" si="1"/>
        <v>44</v>
      </c>
      <c r="H21" s="28" t="s">
        <v>185</v>
      </c>
      <c r="I21" s="28" t="s">
        <v>141</v>
      </c>
      <c r="J21" s="28" t="s">
        <v>143</v>
      </c>
      <c r="K21" s="28" t="s">
        <v>112</v>
      </c>
      <c r="L21" s="28" t="s">
        <v>113</v>
      </c>
      <c r="M21" s="28" t="s">
        <v>408</v>
      </c>
      <c r="N21" s="28" t="s">
        <v>443</v>
      </c>
      <c r="O21" s="226"/>
      <c r="P21" s="226">
        <v>4</v>
      </c>
      <c r="Q21" s="226">
        <v>4</v>
      </c>
      <c r="R21" s="226">
        <v>4</v>
      </c>
      <c r="S21" s="72">
        <v>4</v>
      </c>
      <c r="T21" s="72">
        <v>4</v>
      </c>
      <c r="U21" s="72">
        <v>4</v>
      </c>
      <c r="V21" s="72">
        <v>4</v>
      </c>
      <c r="W21" s="72">
        <v>4</v>
      </c>
      <c r="X21" s="72">
        <v>4</v>
      </c>
      <c r="Y21" s="72">
        <v>4</v>
      </c>
      <c r="Z21" s="72">
        <v>4</v>
      </c>
      <c r="AA21" s="28">
        <f t="shared" si="0"/>
        <v>12</v>
      </c>
      <c r="AB21" s="232">
        <v>12</v>
      </c>
      <c r="AC21" s="204">
        <f>+AB21/AA21</f>
        <v>1</v>
      </c>
      <c r="AD21" s="208" t="s">
        <v>555</v>
      </c>
      <c r="AE21" s="205" t="s">
        <v>501</v>
      </c>
      <c r="AF21" s="205"/>
      <c r="AG21" s="200"/>
      <c r="AH21" s="200"/>
      <c r="AI21" s="200"/>
      <c r="AJ21" s="58"/>
      <c r="AK21" s="59"/>
      <c r="AL21" s="60"/>
      <c r="AM21" s="60"/>
      <c r="AN21" s="61"/>
      <c r="AO21" s="58"/>
      <c r="AP21" s="59"/>
      <c r="AQ21" s="60"/>
      <c r="AR21" s="60"/>
      <c r="AS21" s="61"/>
    </row>
    <row r="22" spans="1:45" s="65" customFormat="1" ht="112.5" hidden="1" customHeight="1" x14ac:dyDescent="0.35">
      <c r="A22" s="56">
        <v>7</v>
      </c>
      <c r="B22" s="30" t="s">
        <v>329</v>
      </c>
      <c r="C22" s="30" t="s">
        <v>489</v>
      </c>
      <c r="D22" s="28" t="s">
        <v>118</v>
      </c>
      <c r="E22" s="30" t="s">
        <v>119</v>
      </c>
      <c r="F22" s="28" t="s">
        <v>120</v>
      </c>
      <c r="G22" s="64">
        <f t="shared" si="1"/>
        <v>6</v>
      </c>
      <c r="H22" s="28" t="s">
        <v>185</v>
      </c>
      <c r="I22" s="28" t="s">
        <v>141</v>
      </c>
      <c r="J22" s="28" t="s">
        <v>140</v>
      </c>
      <c r="K22" s="28" t="s">
        <v>112</v>
      </c>
      <c r="L22" s="28" t="s">
        <v>113</v>
      </c>
      <c r="M22" s="28" t="s">
        <v>407</v>
      </c>
      <c r="N22" s="28" t="s">
        <v>443</v>
      </c>
      <c r="O22" s="227"/>
      <c r="P22" s="227">
        <v>1</v>
      </c>
      <c r="Q22" s="227"/>
      <c r="R22" s="227">
        <v>1</v>
      </c>
      <c r="S22" s="80"/>
      <c r="T22" s="71">
        <v>1</v>
      </c>
      <c r="U22" s="71"/>
      <c r="V22" s="71">
        <v>1</v>
      </c>
      <c r="W22" s="80"/>
      <c r="X22" s="71">
        <v>1</v>
      </c>
      <c r="Y22" s="71"/>
      <c r="Z22" s="71">
        <v>1</v>
      </c>
      <c r="AA22" s="28">
        <f t="shared" si="0"/>
        <v>2</v>
      </c>
      <c r="AB22" s="232">
        <v>2</v>
      </c>
      <c r="AC22" s="204">
        <f>+AB22/AA22</f>
        <v>1</v>
      </c>
      <c r="AD22" s="208" t="s">
        <v>532</v>
      </c>
      <c r="AE22" s="205" t="s">
        <v>501</v>
      </c>
      <c r="AF22" s="205"/>
      <c r="AG22" s="200"/>
      <c r="AH22" s="200"/>
      <c r="AI22" s="200"/>
      <c r="AJ22" s="58"/>
      <c r="AK22" s="59"/>
      <c r="AL22" s="60"/>
      <c r="AM22" s="60"/>
      <c r="AN22" s="61"/>
      <c r="AO22" s="58"/>
      <c r="AP22" s="59"/>
      <c r="AQ22" s="60"/>
      <c r="AR22" s="60"/>
      <c r="AS22" s="61"/>
    </row>
    <row r="23" spans="1:45" s="62" customFormat="1" ht="86.25" hidden="1" x14ac:dyDescent="0.35">
      <c r="A23" s="56">
        <v>8</v>
      </c>
      <c r="B23" s="30" t="s">
        <v>329</v>
      </c>
      <c r="C23" s="30" t="s">
        <v>490</v>
      </c>
      <c r="D23" s="28" t="s">
        <v>354</v>
      </c>
      <c r="E23" s="30" t="s">
        <v>119</v>
      </c>
      <c r="F23" s="28" t="s">
        <v>142</v>
      </c>
      <c r="G23" s="64">
        <f t="shared" si="1"/>
        <v>8</v>
      </c>
      <c r="H23" s="28" t="s">
        <v>185</v>
      </c>
      <c r="I23" s="28" t="s">
        <v>141</v>
      </c>
      <c r="J23" s="28" t="s">
        <v>143</v>
      </c>
      <c r="K23" s="28" t="s">
        <v>112</v>
      </c>
      <c r="L23" s="28" t="s">
        <v>113</v>
      </c>
      <c r="M23" s="28" t="s">
        <v>407</v>
      </c>
      <c r="N23" s="28" t="s">
        <v>443</v>
      </c>
      <c r="O23" s="227"/>
      <c r="P23" s="227">
        <v>1</v>
      </c>
      <c r="Q23" s="227">
        <v>1</v>
      </c>
      <c r="R23" s="227">
        <v>1</v>
      </c>
      <c r="S23" s="71">
        <v>1</v>
      </c>
      <c r="T23" s="71"/>
      <c r="U23" s="71">
        <v>1</v>
      </c>
      <c r="V23" s="71">
        <v>1</v>
      </c>
      <c r="W23" s="71">
        <v>1</v>
      </c>
      <c r="X23" s="71">
        <v>1</v>
      </c>
      <c r="Y23" s="71"/>
      <c r="Z23" s="71"/>
      <c r="AA23" s="28">
        <f t="shared" si="0"/>
        <v>3</v>
      </c>
      <c r="AB23" s="232">
        <v>3</v>
      </c>
      <c r="AC23" s="204">
        <f>+AB23/AA23</f>
        <v>1</v>
      </c>
      <c r="AD23" s="208" t="s">
        <v>533</v>
      </c>
      <c r="AE23" s="205" t="s">
        <v>501</v>
      </c>
      <c r="AF23" s="205"/>
      <c r="AG23" s="200"/>
      <c r="AH23" s="200"/>
      <c r="AI23" s="200"/>
      <c r="AJ23" s="58"/>
      <c r="AK23" s="59"/>
      <c r="AL23" s="60"/>
      <c r="AM23" s="60"/>
      <c r="AN23" s="61"/>
      <c r="AO23" s="58"/>
      <c r="AP23" s="59"/>
      <c r="AQ23" s="60"/>
      <c r="AR23" s="60"/>
      <c r="AS23" s="61"/>
    </row>
    <row r="24" spans="1:45" s="62" customFormat="1" ht="106.5" hidden="1" customHeight="1" x14ac:dyDescent="0.35">
      <c r="A24" s="56">
        <v>9</v>
      </c>
      <c r="B24" s="30" t="s">
        <v>297</v>
      </c>
      <c r="C24" s="30" t="s">
        <v>386</v>
      </c>
      <c r="D24" s="28" t="s">
        <v>121</v>
      </c>
      <c r="E24" s="30" t="s">
        <v>224</v>
      </c>
      <c r="F24" s="28" t="s">
        <v>122</v>
      </c>
      <c r="G24" s="64">
        <f t="shared" si="1"/>
        <v>3</v>
      </c>
      <c r="H24" s="28" t="s">
        <v>185</v>
      </c>
      <c r="I24" s="28" t="s">
        <v>141</v>
      </c>
      <c r="J24" s="28" t="s">
        <v>143</v>
      </c>
      <c r="K24" s="28" t="s">
        <v>112</v>
      </c>
      <c r="L24" s="28" t="s">
        <v>113</v>
      </c>
      <c r="M24" s="28" t="s">
        <v>407</v>
      </c>
      <c r="N24" s="28" t="s">
        <v>443</v>
      </c>
      <c r="O24" s="227"/>
      <c r="P24" s="227"/>
      <c r="Q24" s="227"/>
      <c r="R24" s="227"/>
      <c r="S24" s="71"/>
      <c r="T24" s="71">
        <v>1</v>
      </c>
      <c r="U24" s="71"/>
      <c r="V24" s="71">
        <v>1</v>
      </c>
      <c r="W24" s="71"/>
      <c r="X24" s="71"/>
      <c r="Y24" s="71"/>
      <c r="Z24" s="71">
        <v>1</v>
      </c>
      <c r="AA24" s="28">
        <f t="shared" si="0"/>
        <v>0</v>
      </c>
      <c r="AB24" s="201"/>
      <c r="AC24" s="204"/>
      <c r="AD24" s="202" t="s">
        <v>503</v>
      </c>
      <c r="AE24" s="203" t="s">
        <v>504</v>
      </c>
      <c r="AF24" s="205"/>
      <c r="AG24" s="200"/>
      <c r="AH24" s="200"/>
      <c r="AI24" s="200"/>
      <c r="AJ24" s="58"/>
      <c r="AK24" s="59"/>
      <c r="AL24" s="60"/>
      <c r="AM24" s="60"/>
      <c r="AN24" s="61"/>
      <c r="AO24" s="58"/>
      <c r="AP24" s="59"/>
      <c r="AQ24" s="60"/>
      <c r="AR24" s="60"/>
      <c r="AS24" s="61"/>
    </row>
    <row r="25" spans="1:45" s="62" customFormat="1" ht="124.5" hidden="1" customHeight="1" x14ac:dyDescent="0.35">
      <c r="A25" s="56">
        <v>10</v>
      </c>
      <c r="B25" s="30" t="s">
        <v>123</v>
      </c>
      <c r="C25" s="30" t="s">
        <v>355</v>
      </c>
      <c r="D25" s="28" t="s">
        <v>144</v>
      </c>
      <c r="E25" s="30" t="s">
        <v>115</v>
      </c>
      <c r="F25" s="28" t="s">
        <v>124</v>
      </c>
      <c r="G25" s="64">
        <f t="shared" si="1"/>
        <v>36</v>
      </c>
      <c r="H25" s="28" t="s">
        <v>185</v>
      </c>
      <c r="I25" s="28" t="s">
        <v>141</v>
      </c>
      <c r="J25" s="28" t="s">
        <v>143</v>
      </c>
      <c r="K25" s="28" t="s">
        <v>112</v>
      </c>
      <c r="L25" s="28" t="s">
        <v>113</v>
      </c>
      <c r="M25" s="28" t="s">
        <v>407</v>
      </c>
      <c r="N25" s="28" t="s">
        <v>445</v>
      </c>
      <c r="O25" s="227">
        <v>3</v>
      </c>
      <c r="P25" s="227">
        <v>3</v>
      </c>
      <c r="Q25" s="227">
        <v>3</v>
      </c>
      <c r="R25" s="227">
        <v>3</v>
      </c>
      <c r="S25" s="71">
        <v>3</v>
      </c>
      <c r="T25" s="71">
        <v>3</v>
      </c>
      <c r="U25" s="71">
        <v>3</v>
      </c>
      <c r="V25" s="71">
        <v>3</v>
      </c>
      <c r="W25" s="71">
        <v>3</v>
      </c>
      <c r="X25" s="71">
        <v>3</v>
      </c>
      <c r="Y25" s="71">
        <v>3</v>
      </c>
      <c r="Z25" s="71">
        <v>3</v>
      </c>
      <c r="AA25" s="28">
        <f>SUM(O25:R25)</f>
        <v>12</v>
      </c>
      <c r="AB25" s="232">
        <v>12</v>
      </c>
      <c r="AC25" s="204">
        <f>+AB25/AA25</f>
        <v>1</v>
      </c>
      <c r="AD25" s="202" t="s">
        <v>556</v>
      </c>
      <c r="AE25" s="205" t="s">
        <v>501</v>
      </c>
      <c r="AF25" s="205"/>
      <c r="AG25" s="200"/>
      <c r="AH25" s="200"/>
      <c r="AI25" s="200"/>
      <c r="AJ25" s="58"/>
      <c r="AK25" s="59"/>
      <c r="AL25" s="60"/>
      <c r="AM25" s="60"/>
      <c r="AN25" s="61"/>
      <c r="AO25" s="58"/>
      <c r="AP25" s="59"/>
      <c r="AQ25" s="60"/>
      <c r="AR25" s="60"/>
      <c r="AS25" s="61"/>
    </row>
    <row r="26" spans="1:45" s="62" customFormat="1" ht="83.25" hidden="1" customHeight="1" x14ac:dyDescent="0.35">
      <c r="A26" s="56">
        <v>11</v>
      </c>
      <c r="B26" s="30" t="s">
        <v>298</v>
      </c>
      <c r="C26" s="30" t="s">
        <v>356</v>
      </c>
      <c r="D26" s="28" t="s">
        <v>357</v>
      </c>
      <c r="E26" s="30" t="s">
        <v>334</v>
      </c>
      <c r="F26" s="28" t="s">
        <v>124</v>
      </c>
      <c r="G26" s="28">
        <f>SUM(M26:Z26)</f>
        <v>1</v>
      </c>
      <c r="H26" s="28" t="s">
        <v>185</v>
      </c>
      <c r="I26" s="28" t="s">
        <v>141</v>
      </c>
      <c r="J26" s="28" t="s">
        <v>143</v>
      </c>
      <c r="K26" s="28" t="s">
        <v>326</v>
      </c>
      <c r="L26" s="28" t="s">
        <v>113</v>
      </c>
      <c r="M26" s="28" t="s">
        <v>407</v>
      </c>
      <c r="N26" s="28" t="s">
        <v>443</v>
      </c>
      <c r="O26" s="218"/>
      <c r="P26" s="218"/>
      <c r="Q26" s="218"/>
      <c r="R26" s="218"/>
      <c r="S26" s="73"/>
      <c r="T26" s="76"/>
      <c r="U26" s="73"/>
      <c r="V26" s="73"/>
      <c r="W26" s="73"/>
      <c r="X26" s="73">
        <v>1</v>
      </c>
      <c r="Y26" s="73"/>
      <c r="Z26" s="73"/>
      <c r="AA26" s="28">
        <f t="shared" si="0"/>
        <v>0</v>
      </c>
      <c r="AB26" s="206"/>
      <c r="AC26" s="204"/>
      <c r="AD26" s="202" t="s">
        <v>503</v>
      </c>
      <c r="AE26" s="203" t="s">
        <v>504</v>
      </c>
      <c r="AF26" s="205"/>
      <c r="AG26" s="200"/>
      <c r="AH26" s="200"/>
      <c r="AI26" s="200"/>
      <c r="AJ26" s="58"/>
      <c r="AK26" s="59"/>
      <c r="AL26" s="60"/>
      <c r="AM26" s="60"/>
      <c r="AN26" s="61"/>
      <c r="AO26" s="58"/>
      <c r="AP26" s="59"/>
      <c r="AQ26" s="60"/>
      <c r="AR26" s="60"/>
      <c r="AS26" s="61"/>
    </row>
    <row r="27" spans="1:45" s="62" customFormat="1" ht="99.75" hidden="1" customHeight="1" x14ac:dyDescent="0.35">
      <c r="A27" s="56">
        <v>12</v>
      </c>
      <c r="B27" s="30" t="s">
        <v>300</v>
      </c>
      <c r="C27" s="30" t="s">
        <v>406</v>
      </c>
      <c r="D27" s="28" t="s">
        <v>358</v>
      </c>
      <c r="E27" s="30" t="s">
        <v>409</v>
      </c>
      <c r="F27" s="28" t="s">
        <v>124</v>
      </c>
      <c r="G27" s="63">
        <f t="shared" ref="G27:G32" si="2">SUM(O27:Z27)</f>
        <v>10</v>
      </c>
      <c r="H27" s="28" t="s">
        <v>359</v>
      </c>
      <c r="I27" s="28" t="s">
        <v>226</v>
      </c>
      <c r="J27" s="28" t="s">
        <v>284</v>
      </c>
      <c r="K27" s="28" t="s">
        <v>399</v>
      </c>
      <c r="L27" s="28" t="s">
        <v>113</v>
      </c>
      <c r="M27" s="28" t="s">
        <v>407</v>
      </c>
      <c r="N27" s="225" t="s">
        <v>444</v>
      </c>
      <c r="O27" s="227"/>
      <c r="P27" s="227"/>
      <c r="Q27" s="228">
        <v>1</v>
      </c>
      <c r="R27" s="228">
        <v>1</v>
      </c>
      <c r="S27" s="82">
        <v>1</v>
      </c>
      <c r="T27" s="82">
        <v>1</v>
      </c>
      <c r="U27" s="82">
        <v>1</v>
      </c>
      <c r="V27" s="82">
        <v>1</v>
      </c>
      <c r="W27" s="82">
        <v>1</v>
      </c>
      <c r="X27" s="82">
        <v>1</v>
      </c>
      <c r="Y27" s="82">
        <v>1</v>
      </c>
      <c r="Z27" s="82">
        <v>1</v>
      </c>
      <c r="AA27" s="28">
        <f t="shared" si="0"/>
        <v>2</v>
      </c>
      <c r="AB27" s="233">
        <v>1</v>
      </c>
      <c r="AC27" s="204">
        <f>+AB27/AA27</f>
        <v>0.5</v>
      </c>
      <c r="AD27" s="202" t="s">
        <v>534</v>
      </c>
      <c r="AE27" s="205" t="s">
        <v>501</v>
      </c>
      <c r="AF27" s="205"/>
      <c r="AG27" s="200"/>
      <c r="AH27" s="200"/>
      <c r="AI27" s="200"/>
      <c r="AJ27" s="58"/>
      <c r="AK27" s="59"/>
      <c r="AL27" s="60"/>
      <c r="AM27" s="60"/>
      <c r="AN27" s="61"/>
      <c r="AO27" s="58"/>
      <c r="AP27" s="59"/>
      <c r="AQ27" s="60"/>
      <c r="AR27" s="60"/>
      <c r="AS27" s="61"/>
    </row>
    <row r="28" spans="1:45" s="62" customFormat="1" ht="141.75" hidden="1" customHeight="1" x14ac:dyDescent="0.35">
      <c r="A28" s="56">
        <v>13</v>
      </c>
      <c r="B28" s="30" t="s">
        <v>299</v>
      </c>
      <c r="C28" s="30" t="s">
        <v>361</v>
      </c>
      <c r="D28" s="28" t="s">
        <v>398</v>
      </c>
      <c r="E28" s="30" t="s">
        <v>115</v>
      </c>
      <c r="F28" s="28" t="s">
        <v>362</v>
      </c>
      <c r="G28" s="28">
        <f t="shared" si="2"/>
        <v>11</v>
      </c>
      <c r="H28" s="28" t="s">
        <v>185</v>
      </c>
      <c r="I28" s="28" t="s">
        <v>141</v>
      </c>
      <c r="J28" s="28" t="s">
        <v>143</v>
      </c>
      <c r="K28" s="28" t="s">
        <v>112</v>
      </c>
      <c r="L28" s="28" t="s">
        <v>113</v>
      </c>
      <c r="M28" s="28" t="s">
        <v>407</v>
      </c>
      <c r="N28" s="28" t="s">
        <v>443</v>
      </c>
      <c r="O28" s="218"/>
      <c r="P28" s="218">
        <v>1</v>
      </c>
      <c r="Q28" s="218">
        <v>1</v>
      </c>
      <c r="R28" s="218">
        <v>1</v>
      </c>
      <c r="S28" s="73">
        <v>1</v>
      </c>
      <c r="T28" s="73">
        <v>1</v>
      </c>
      <c r="U28" s="73">
        <v>1</v>
      </c>
      <c r="V28" s="73">
        <v>1</v>
      </c>
      <c r="W28" s="73">
        <v>1</v>
      </c>
      <c r="X28" s="73">
        <v>1</v>
      </c>
      <c r="Y28" s="73">
        <v>1</v>
      </c>
      <c r="Z28" s="73">
        <v>1</v>
      </c>
      <c r="AA28" s="28">
        <f t="shared" si="0"/>
        <v>3</v>
      </c>
      <c r="AB28" s="232">
        <v>3</v>
      </c>
      <c r="AC28" s="204">
        <f>+AB28/AA28</f>
        <v>1</v>
      </c>
      <c r="AD28" s="202" t="s">
        <v>557</v>
      </c>
      <c r="AE28" s="205" t="s">
        <v>501</v>
      </c>
      <c r="AF28" s="205"/>
      <c r="AG28" s="200"/>
      <c r="AH28" s="200"/>
      <c r="AI28" s="200"/>
      <c r="AJ28" s="58"/>
      <c r="AK28" s="59"/>
      <c r="AL28" s="60"/>
      <c r="AM28" s="60"/>
      <c r="AN28" s="61"/>
      <c r="AO28" s="58"/>
      <c r="AP28" s="59"/>
      <c r="AQ28" s="60"/>
      <c r="AR28" s="60"/>
      <c r="AS28" s="61"/>
    </row>
    <row r="29" spans="1:45" s="62" customFormat="1" ht="99.75" hidden="1" customHeight="1" x14ac:dyDescent="0.35">
      <c r="A29" s="56">
        <v>13</v>
      </c>
      <c r="B29" s="30" t="s">
        <v>299</v>
      </c>
      <c r="C29" s="30" t="s">
        <v>390</v>
      </c>
      <c r="D29" s="28" t="s">
        <v>391</v>
      </c>
      <c r="E29" s="30" t="s">
        <v>115</v>
      </c>
      <c r="F29" s="28" t="s">
        <v>362</v>
      </c>
      <c r="G29" s="28">
        <f t="shared" si="2"/>
        <v>4</v>
      </c>
      <c r="H29" s="28" t="s">
        <v>185</v>
      </c>
      <c r="I29" s="28" t="s">
        <v>141</v>
      </c>
      <c r="J29" s="28" t="s">
        <v>143</v>
      </c>
      <c r="K29" s="28" t="s">
        <v>112</v>
      </c>
      <c r="L29" s="28" t="s">
        <v>113</v>
      </c>
      <c r="M29" s="28" t="s">
        <v>407</v>
      </c>
      <c r="N29" s="28" t="s">
        <v>443</v>
      </c>
      <c r="O29" s="229"/>
      <c r="P29" s="229">
        <v>1</v>
      </c>
      <c r="Q29" s="229"/>
      <c r="R29" s="229"/>
      <c r="S29" s="78">
        <v>1</v>
      </c>
      <c r="T29" s="79"/>
      <c r="U29" s="79">
        <v>1</v>
      </c>
      <c r="V29" s="79"/>
      <c r="W29" s="79"/>
      <c r="X29" s="79"/>
      <c r="Y29" s="81"/>
      <c r="Z29" s="79">
        <v>1</v>
      </c>
      <c r="AA29" s="28">
        <f t="shared" si="0"/>
        <v>1</v>
      </c>
      <c r="AB29" s="232">
        <v>1</v>
      </c>
      <c r="AC29" s="204">
        <f>+AB29/AA29</f>
        <v>1</v>
      </c>
      <c r="AD29" s="202" t="s">
        <v>558</v>
      </c>
      <c r="AE29" s="205" t="s">
        <v>501</v>
      </c>
      <c r="AF29" s="205"/>
      <c r="AG29" s="200"/>
      <c r="AH29" s="200"/>
      <c r="AI29" s="200"/>
      <c r="AJ29" s="58"/>
      <c r="AK29" s="59"/>
      <c r="AL29" s="60"/>
      <c r="AM29" s="60"/>
      <c r="AN29" s="61"/>
      <c r="AO29" s="58"/>
      <c r="AP29" s="59"/>
      <c r="AQ29" s="60"/>
      <c r="AR29" s="60"/>
      <c r="AS29" s="61"/>
    </row>
    <row r="30" spans="1:45" s="62" customFormat="1" ht="135" hidden="1" customHeight="1" x14ac:dyDescent="0.35">
      <c r="A30" s="56">
        <v>14</v>
      </c>
      <c r="B30" s="30" t="s">
        <v>301</v>
      </c>
      <c r="C30" s="30" t="s">
        <v>367</v>
      </c>
      <c r="D30" s="28" t="s">
        <v>354</v>
      </c>
      <c r="E30" s="30" t="s">
        <v>304</v>
      </c>
      <c r="F30" s="28" t="s">
        <v>360</v>
      </c>
      <c r="G30" s="29">
        <f t="shared" si="2"/>
        <v>1</v>
      </c>
      <c r="H30" s="28" t="s">
        <v>160</v>
      </c>
      <c r="I30" s="28" t="s">
        <v>61</v>
      </c>
      <c r="J30" s="28" t="s">
        <v>117</v>
      </c>
      <c r="K30" s="28" t="s">
        <v>112</v>
      </c>
      <c r="L30" s="28" t="s">
        <v>113</v>
      </c>
      <c r="M30" s="28" t="s">
        <v>407</v>
      </c>
      <c r="N30" s="225" t="s">
        <v>443</v>
      </c>
      <c r="O30" s="223"/>
      <c r="P30" s="225"/>
      <c r="Q30" s="225"/>
      <c r="R30" s="224">
        <v>1</v>
      </c>
      <c r="S30" s="28"/>
      <c r="T30" s="69"/>
      <c r="U30" s="28"/>
      <c r="V30" s="28"/>
      <c r="W30" s="28"/>
      <c r="X30" s="29"/>
      <c r="Y30" s="28"/>
      <c r="Z30" s="28"/>
      <c r="AA30" s="28">
        <f t="shared" si="0"/>
        <v>1</v>
      </c>
      <c r="AB30" s="234">
        <v>0</v>
      </c>
      <c r="AC30" s="204">
        <f>+AB30/AA30</f>
        <v>0</v>
      </c>
      <c r="AD30" s="202" t="s">
        <v>546</v>
      </c>
      <c r="AE30" s="202" t="s">
        <v>547</v>
      </c>
      <c r="AF30" s="205"/>
      <c r="AG30" s="200"/>
      <c r="AH30" s="200"/>
      <c r="AI30" s="200"/>
      <c r="AJ30" s="58"/>
      <c r="AK30" s="59"/>
      <c r="AL30" s="60"/>
      <c r="AM30" s="60"/>
      <c r="AN30" s="61"/>
      <c r="AO30" s="58"/>
      <c r="AP30" s="59"/>
      <c r="AQ30" s="60"/>
      <c r="AR30" s="60"/>
      <c r="AS30" s="61"/>
    </row>
    <row r="31" spans="1:45" s="62" customFormat="1" ht="132" hidden="1" customHeight="1" x14ac:dyDescent="0.35">
      <c r="A31" s="56">
        <v>16</v>
      </c>
      <c r="B31" s="30" t="s">
        <v>364</v>
      </c>
      <c r="C31" s="30" t="s">
        <v>366</v>
      </c>
      <c r="D31" s="28" t="s">
        <v>363</v>
      </c>
      <c r="E31" s="30" t="s">
        <v>410</v>
      </c>
      <c r="F31" s="28" t="s">
        <v>403</v>
      </c>
      <c r="G31" s="28">
        <f t="shared" si="2"/>
        <v>1</v>
      </c>
      <c r="H31" s="28" t="s">
        <v>402</v>
      </c>
      <c r="I31" s="28" t="s">
        <v>141</v>
      </c>
      <c r="J31" s="28" t="s">
        <v>400</v>
      </c>
      <c r="K31" s="28" t="s">
        <v>401</v>
      </c>
      <c r="L31" s="28" t="s">
        <v>273</v>
      </c>
      <c r="M31" s="28" t="s">
        <v>407</v>
      </c>
      <c r="N31" s="28" t="s">
        <v>445</v>
      </c>
      <c r="O31" s="223"/>
      <c r="P31" s="225"/>
      <c r="Q31" s="225"/>
      <c r="R31" s="225"/>
      <c r="S31" s="28"/>
      <c r="T31" s="28"/>
      <c r="U31" s="28">
        <v>1</v>
      </c>
      <c r="V31" s="28"/>
      <c r="W31" s="28"/>
      <c r="X31" s="28"/>
      <c r="Y31" s="28"/>
      <c r="Z31" s="28"/>
      <c r="AA31" s="28">
        <f t="shared" si="0"/>
        <v>0</v>
      </c>
      <c r="AB31" s="206"/>
      <c r="AC31" s="204"/>
      <c r="AD31" s="202" t="s">
        <v>503</v>
      </c>
      <c r="AE31" s="203" t="s">
        <v>504</v>
      </c>
      <c r="AF31" s="205"/>
      <c r="AG31" s="200"/>
      <c r="AH31" s="200"/>
      <c r="AI31" s="200"/>
      <c r="AJ31" s="58"/>
      <c r="AK31" s="59"/>
      <c r="AL31" s="60"/>
      <c r="AM31" s="60"/>
      <c r="AN31" s="61"/>
      <c r="AO31" s="58"/>
      <c r="AP31" s="59"/>
      <c r="AQ31" s="60"/>
      <c r="AR31" s="60"/>
      <c r="AS31" s="61"/>
    </row>
    <row r="32" spans="1:45" s="62" customFormat="1" ht="137.25" hidden="1" customHeight="1" x14ac:dyDescent="0.35">
      <c r="A32" s="56">
        <v>16</v>
      </c>
      <c r="B32" s="30" t="s">
        <v>364</v>
      </c>
      <c r="C32" s="30" t="s">
        <v>372</v>
      </c>
      <c r="D32" s="28" t="s">
        <v>132</v>
      </c>
      <c r="E32" s="30" t="s">
        <v>410</v>
      </c>
      <c r="F32" s="28" t="s">
        <v>373</v>
      </c>
      <c r="G32" s="28">
        <f t="shared" si="2"/>
        <v>1</v>
      </c>
      <c r="H32" s="28" t="s">
        <v>402</v>
      </c>
      <c r="I32" s="28" t="s">
        <v>141</v>
      </c>
      <c r="J32" s="28" t="s">
        <v>400</v>
      </c>
      <c r="K32" s="28" t="s">
        <v>401</v>
      </c>
      <c r="L32" s="28" t="s">
        <v>273</v>
      </c>
      <c r="M32" s="28" t="s">
        <v>407</v>
      </c>
      <c r="N32" s="28" t="s">
        <v>445</v>
      </c>
      <c r="O32" s="223"/>
      <c r="P32" s="225"/>
      <c r="Q32" s="225"/>
      <c r="R32" s="225">
        <v>1</v>
      </c>
      <c r="S32" s="28"/>
      <c r="T32" s="28"/>
      <c r="U32" s="69"/>
      <c r="V32" s="28"/>
      <c r="W32" s="28"/>
      <c r="X32" s="28"/>
      <c r="Y32" s="28"/>
      <c r="Z32" s="28"/>
      <c r="AA32" s="28">
        <f t="shared" si="0"/>
        <v>1</v>
      </c>
      <c r="AB32" s="206">
        <v>1</v>
      </c>
      <c r="AC32" s="204">
        <f>+AB32/AA32</f>
        <v>1</v>
      </c>
      <c r="AD32" s="205" t="s">
        <v>553</v>
      </c>
      <c r="AE32" s="205" t="s">
        <v>501</v>
      </c>
      <c r="AF32" s="205"/>
      <c r="AG32" s="200"/>
      <c r="AH32" s="200"/>
      <c r="AI32" s="200"/>
      <c r="AJ32" s="58"/>
      <c r="AK32" s="59"/>
      <c r="AL32" s="60"/>
      <c r="AM32" s="60"/>
      <c r="AN32" s="61"/>
      <c r="AO32" s="58"/>
      <c r="AP32" s="59"/>
      <c r="AQ32" s="60"/>
      <c r="AR32" s="60"/>
      <c r="AS32" s="61"/>
    </row>
    <row r="33" spans="1:45" s="62" customFormat="1" ht="117" hidden="1" customHeight="1" x14ac:dyDescent="0.35">
      <c r="A33" s="56">
        <v>17</v>
      </c>
      <c r="B33" s="30" t="s">
        <v>365</v>
      </c>
      <c r="C33" s="30" t="s">
        <v>368</v>
      </c>
      <c r="D33" s="28" t="s">
        <v>125</v>
      </c>
      <c r="E33" s="30" t="s">
        <v>126</v>
      </c>
      <c r="F33" s="28" t="s">
        <v>127</v>
      </c>
      <c r="G33" s="28">
        <v>1</v>
      </c>
      <c r="H33" s="28" t="s">
        <v>359</v>
      </c>
      <c r="I33" s="28" t="s">
        <v>226</v>
      </c>
      <c r="J33" s="28" t="s">
        <v>284</v>
      </c>
      <c r="K33" s="28" t="s">
        <v>112</v>
      </c>
      <c r="L33" s="28" t="s">
        <v>128</v>
      </c>
      <c r="M33" s="28" t="s">
        <v>407</v>
      </c>
      <c r="N33" s="28" t="s">
        <v>445</v>
      </c>
      <c r="O33" s="218"/>
      <c r="P33" s="218"/>
      <c r="Q33" s="218"/>
      <c r="R33" s="218"/>
      <c r="S33" s="73"/>
      <c r="T33" s="73"/>
      <c r="U33" s="73"/>
      <c r="V33" s="73"/>
      <c r="W33" s="73"/>
      <c r="X33" s="73">
        <v>1</v>
      </c>
      <c r="Y33" s="73"/>
      <c r="Z33" s="73"/>
      <c r="AA33" s="28">
        <f t="shared" si="0"/>
        <v>0</v>
      </c>
      <c r="AB33" s="206"/>
      <c r="AC33" s="204"/>
      <c r="AD33" s="202" t="s">
        <v>503</v>
      </c>
      <c r="AE33" s="203" t="s">
        <v>504</v>
      </c>
      <c r="AF33" s="205"/>
      <c r="AG33" s="200"/>
      <c r="AH33" s="200"/>
      <c r="AI33" s="200"/>
      <c r="AJ33" s="58"/>
      <c r="AK33" s="59"/>
      <c r="AL33" s="60"/>
      <c r="AM33" s="60"/>
      <c r="AN33" s="61"/>
      <c r="AO33" s="58"/>
      <c r="AP33" s="59"/>
      <c r="AQ33" s="60"/>
      <c r="AR33" s="60"/>
      <c r="AS33" s="61"/>
    </row>
    <row r="34" spans="1:45" s="62" customFormat="1" ht="99" hidden="1" customHeight="1" x14ac:dyDescent="0.35">
      <c r="A34" s="56">
        <v>18</v>
      </c>
      <c r="B34" s="30" t="s">
        <v>129</v>
      </c>
      <c r="C34" s="30" t="s">
        <v>129</v>
      </c>
      <c r="D34" s="28" t="s">
        <v>130</v>
      </c>
      <c r="E34" s="30" t="s">
        <v>227</v>
      </c>
      <c r="F34" s="28" t="s">
        <v>131</v>
      </c>
      <c r="G34" s="28">
        <v>1</v>
      </c>
      <c r="H34" s="28" t="s">
        <v>228</v>
      </c>
      <c r="I34" s="28" t="s">
        <v>226</v>
      </c>
      <c r="J34" s="28" t="s">
        <v>280</v>
      </c>
      <c r="K34" s="28" t="s">
        <v>112</v>
      </c>
      <c r="L34" s="28" t="s">
        <v>272</v>
      </c>
      <c r="M34" s="28" t="s">
        <v>407</v>
      </c>
      <c r="N34" s="28" t="s">
        <v>445</v>
      </c>
      <c r="O34" s="218"/>
      <c r="P34" s="220"/>
      <c r="Q34" s="220"/>
      <c r="R34" s="222"/>
      <c r="S34" s="75"/>
      <c r="T34" s="75"/>
      <c r="U34" s="75"/>
      <c r="V34" s="75"/>
      <c r="W34" s="75"/>
      <c r="X34" s="75"/>
      <c r="Y34" s="75">
        <v>1</v>
      </c>
      <c r="Z34" s="75"/>
      <c r="AA34" s="28">
        <f t="shared" si="0"/>
        <v>0</v>
      </c>
      <c r="AB34" s="206"/>
      <c r="AC34" s="204"/>
      <c r="AD34" s="202" t="s">
        <v>503</v>
      </c>
      <c r="AE34" s="203" t="s">
        <v>504</v>
      </c>
      <c r="AF34" s="205"/>
      <c r="AG34" s="200"/>
      <c r="AH34" s="200"/>
      <c r="AI34" s="200"/>
      <c r="AJ34" s="58"/>
      <c r="AK34" s="59"/>
      <c r="AL34" s="60"/>
      <c r="AM34" s="60"/>
      <c r="AN34" s="61"/>
      <c r="AO34" s="58"/>
      <c r="AP34" s="59"/>
      <c r="AQ34" s="60"/>
      <c r="AR34" s="60"/>
      <c r="AS34" s="61"/>
    </row>
    <row r="35" spans="1:45" s="62" customFormat="1" ht="100.5" hidden="1" customHeight="1" x14ac:dyDescent="0.35">
      <c r="A35" s="56">
        <v>19</v>
      </c>
      <c r="B35" s="30" t="s">
        <v>306</v>
      </c>
      <c r="C35" s="30" t="s">
        <v>473</v>
      </c>
      <c r="D35" s="28" t="s">
        <v>132</v>
      </c>
      <c r="E35" s="30" t="s">
        <v>303</v>
      </c>
      <c r="F35" s="28" t="s">
        <v>133</v>
      </c>
      <c r="G35" s="28">
        <v>1</v>
      </c>
      <c r="H35" s="28" t="s">
        <v>228</v>
      </c>
      <c r="I35" s="28" t="s">
        <v>226</v>
      </c>
      <c r="J35" s="28" t="s">
        <v>280</v>
      </c>
      <c r="K35" s="28" t="s">
        <v>111</v>
      </c>
      <c r="L35" s="28" t="s">
        <v>128</v>
      </c>
      <c r="M35" s="28" t="s">
        <v>411</v>
      </c>
      <c r="N35" s="28" t="s">
        <v>444</v>
      </c>
      <c r="O35" s="230"/>
      <c r="P35" s="220"/>
      <c r="Q35" s="220"/>
      <c r="R35" s="222"/>
      <c r="S35" s="75">
        <v>1</v>
      </c>
      <c r="T35" s="75"/>
      <c r="U35" s="75"/>
      <c r="V35" s="75"/>
      <c r="W35" s="75"/>
      <c r="X35" s="75">
        <v>1</v>
      </c>
      <c r="Y35" s="75"/>
      <c r="Z35" s="75"/>
      <c r="AA35" s="28">
        <f t="shared" si="0"/>
        <v>0</v>
      </c>
      <c r="AB35" s="206"/>
      <c r="AC35" s="204"/>
      <c r="AD35" s="202" t="s">
        <v>503</v>
      </c>
      <c r="AE35" s="203" t="s">
        <v>504</v>
      </c>
      <c r="AF35" s="205"/>
      <c r="AG35" s="200"/>
      <c r="AH35" s="200"/>
      <c r="AI35" s="200"/>
      <c r="AJ35" s="58"/>
      <c r="AK35" s="59"/>
      <c r="AL35" s="60"/>
      <c r="AM35" s="60"/>
      <c r="AN35" s="61"/>
      <c r="AO35" s="58"/>
      <c r="AP35" s="59"/>
      <c r="AQ35" s="60"/>
      <c r="AR35" s="60"/>
      <c r="AS35" s="61"/>
    </row>
    <row r="36" spans="1:45" s="62" customFormat="1" ht="75" hidden="1" customHeight="1" x14ac:dyDescent="0.35">
      <c r="A36" s="56">
        <v>20</v>
      </c>
      <c r="B36" s="30" t="s">
        <v>306</v>
      </c>
      <c r="C36" s="30" t="s">
        <v>474</v>
      </c>
      <c r="D36" s="28" t="s">
        <v>371</v>
      </c>
      <c r="E36" s="30" t="s">
        <v>369</v>
      </c>
      <c r="F36" s="28" t="s">
        <v>370</v>
      </c>
      <c r="G36" s="28">
        <f>SUM(O36:Z36)</f>
        <v>1</v>
      </c>
      <c r="H36" s="28" t="s">
        <v>185</v>
      </c>
      <c r="I36" s="28" t="s">
        <v>141</v>
      </c>
      <c r="J36" s="28" t="s">
        <v>470</v>
      </c>
      <c r="K36" s="28" t="s">
        <v>188</v>
      </c>
      <c r="L36" s="28" t="s">
        <v>128</v>
      </c>
      <c r="M36" s="28" t="s">
        <v>412</v>
      </c>
      <c r="N36" s="28" t="s">
        <v>444</v>
      </c>
      <c r="O36" s="223"/>
      <c r="P36" s="225"/>
      <c r="Q36" s="225"/>
      <c r="R36" s="225"/>
      <c r="S36" s="28"/>
      <c r="T36" s="28"/>
      <c r="U36" s="28"/>
      <c r="V36" s="28"/>
      <c r="W36" s="28">
        <v>1</v>
      </c>
      <c r="X36" s="28"/>
      <c r="Y36" s="28"/>
      <c r="Z36" s="28"/>
      <c r="AA36" s="28">
        <f t="shared" si="0"/>
        <v>0</v>
      </c>
      <c r="AB36" s="206"/>
      <c r="AC36" s="204"/>
      <c r="AD36" s="202" t="s">
        <v>503</v>
      </c>
      <c r="AE36" s="203" t="s">
        <v>504</v>
      </c>
      <c r="AF36" s="205"/>
      <c r="AG36" s="200"/>
      <c r="AH36" s="200"/>
      <c r="AI36" s="200"/>
      <c r="AJ36" s="58"/>
      <c r="AK36" s="59"/>
      <c r="AL36" s="60"/>
      <c r="AM36" s="60"/>
      <c r="AN36" s="61"/>
      <c r="AO36" s="58"/>
      <c r="AP36" s="59"/>
      <c r="AQ36" s="60"/>
      <c r="AR36" s="60"/>
      <c r="AS36" s="61"/>
    </row>
    <row r="37" spans="1:45" s="62" customFormat="1" ht="85.5" hidden="1" customHeight="1" x14ac:dyDescent="0.35">
      <c r="A37" s="56">
        <v>21</v>
      </c>
      <c r="B37" s="30" t="s">
        <v>307</v>
      </c>
      <c r="C37" s="30" t="s">
        <v>475</v>
      </c>
      <c r="D37" s="28" t="s">
        <v>305</v>
      </c>
      <c r="E37" s="30" t="s">
        <v>303</v>
      </c>
      <c r="F37" s="28" t="s">
        <v>134</v>
      </c>
      <c r="G37" s="28">
        <f>SUM(O37:Z37)</f>
        <v>1</v>
      </c>
      <c r="H37" s="28" t="s">
        <v>228</v>
      </c>
      <c r="I37" s="28" t="s">
        <v>226</v>
      </c>
      <c r="J37" s="28" t="s">
        <v>280</v>
      </c>
      <c r="K37" s="28" t="s">
        <v>188</v>
      </c>
      <c r="L37" s="28" t="s">
        <v>128</v>
      </c>
      <c r="M37" s="28" t="s">
        <v>411</v>
      </c>
      <c r="N37" s="28" t="s">
        <v>444</v>
      </c>
      <c r="O37" s="218"/>
      <c r="P37" s="220"/>
      <c r="Q37" s="220"/>
      <c r="R37" s="222"/>
      <c r="S37" s="75">
        <v>1</v>
      </c>
      <c r="T37" s="75"/>
      <c r="U37" s="75"/>
      <c r="V37" s="75"/>
      <c r="W37" s="75"/>
      <c r="X37" s="75"/>
      <c r="Y37" s="77"/>
      <c r="Z37" s="75"/>
      <c r="AA37" s="28">
        <f t="shared" si="0"/>
        <v>0</v>
      </c>
      <c r="AB37" s="206"/>
      <c r="AC37" s="204"/>
      <c r="AD37" s="202" t="s">
        <v>503</v>
      </c>
      <c r="AE37" s="203" t="s">
        <v>504</v>
      </c>
      <c r="AF37" s="205"/>
      <c r="AG37" s="200"/>
      <c r="AH37" s="200"/>
      <c r="AI37" s="200"/>
      <c r="AJ37" s="58"/>
      <c r="AK37" s="59"/>
      <c r="AL37" s="60"/>
      <c r="AM37" s="60"/>
      <c r="AN37" s="61"/>
      <c r="AO37" s="58"/>
      <c r="AP37" s="59"/>
      <c r="AQ37" s="60"/>
      <c r="AR37" s="60"/>
      <c r="AS37" s="61"/>
    </row>
    <row r="38" spans="1:45" s="62" customFormat="1" ht="122.25" hidden="1" customHeight="1" x14ac:dyDescent="0.35">
      <c r="A38" s="56">
        <v>22</v>
      </c>
      <c r="B38" s="30" t="s">
        <v>307</v>
      </c>
      <c r="C38" s="30" t="s">
        <v>476</v>
      </c>
      <c r="D38" s="28" t="s">
        <v>305</v>
      </c>
      <c r="E38" s="30" t="s">
        <v>369</v>
      </c>
      <c r="F38" s="28" t="s">
        <v>405</v>
      </c>
      <c r="G38" s="28">
        <f>SUM(O38:Z38)</f>
        <v>10</v>
      </c>
      <c r="H38" s="28" t="s">
        <v>469</v>
      </c>
      <c r="I38" s="28" t="s">
        <v>226</v>
      </c>
      <c r="J38" s="28" t="s">
        <v>283</v>
      </c>
      <c r="K38" s="28" t="s">
        <v>188</v>
      </c>
      <c r="L38" s="28" t="s">
        <v>59</v>
      </c>
      <c r="M38" s="28" t="s">
        <v>407</v>
      </c>
      <c r="N38" s="28" t="s">
        <v>444</v>
      </c>
      <c r="O38" s="227"/>
      <c r="P38" s="227"/>
      <c r="Q38" s="218">
        <v>1</v>
      </c>
      <c r="R38" s="218">
        <v>1</v>
      </c>
      <c r="S38" s="73">
        <v>1</v>
      </c>
      <c r="T38" s="73">
        <v>1</v>
      </c>
      <c r="U38" s="73">
        <v>1</v>
      </c>
      <c r="V38" s="73">
        <v>1</v>
      </c>
      <c r="W38" s="73">
        <v>1</v>
      </c>
      <c r="X38" s="73">
        <v>1</v>
      </c>
      <c r="Y38" s="73">
        <v>1</v>
      </c>
      <c r="Z38" s="82">
        <v>1</v>
      </c>
      <c r="AA38" s="28">
        <f t="shared" si="0"/>
        <v>2</v>
      </c>
      <c r="AB38" s="206">
        <v>0</v>
      </c>
      <c r="AC38" s="204">
        <f>+AB38/AA38</f>
        <v>0</v>
      </c>
      <c r="AD38" s="202" t="s">
        <v>535</v>
      </c>
      <c r="AE38" s="202" t="s">
        <v>542</v>
      </c>
      <c r="AF38" s="205"/>
      <c r="AG38" s="200"/>
      <c r="AH38" s="200"/>
      <c r="AI38" s="200"/>
      <c r="AJ38" s="58"/>
      <c r="AK38" s="59"/>
      <c r="AL38" s="60"/>
      <c r="AM38" s="60"/>
      <c r="AN38" s="61"/>
      <c r="AO38" s="58"/>
      <c r="AP38" s="59"/>
      <c r="AQ38" s="60"/>
      <c r="AR38" s="60"/>
      <c r="AS38" s="61"/>
    </row>
    <row r="39" spans="1:45" s="62" customFormat="1" ht="112.5" customHeight="1" x14ac:dyDescent="0.35">
      <c r="A39" s="56">
        <v>23</v>
      </c>
      <c r="B39" s="30" t="s">
        <v>309</v>
      </c>
      <c r="C39" s="30" t="s">
        <v>135</v>
      </c>
      <c r="D39" s="28" t="s">
        <v>354</v>
      </c>
      <c r="E39" s="30" t="s">
        <v>189</v>
      </c>
      <c r="F39" s="28" t="s">
        <v>404</v>
      </c>
      <c r="G39" s="28">
        <f>SUM(O39:Z39)</f>
        <v>1</v>
      </c>
      <c r="H39" s="28" t="s">
        <v>228</v>
      </c>
      <c r="I39" s="28" t="s">
        <v>226</v>
      </c>
      <c r="J39" s="28" t="s">
        <v>280</v>
      </c>
      <c r="K39" s="28" t="s">
        <v>112</v>
      </c>
      <c r="L39" s="28" t="s">
        <v>136</v>
      </c>
      <c r="M39" s="28" t="s">
        <v>408</v>
      </c>
      <c r="N39" s="28" t="s">
        <v>443</v>
      </c>
      <c r="O39" s="218"/>
      <c r="P39" s="218"/>
      <c r="Q39" s="218"/>
      <c r="R39" s="222"/>
      <c r="S39" s="75"/>
      <c r="T39" s="75"/>
      <c r="U39" s="75"/>
      <c r="V39" s="75"/>
      <c r="W39" s="75"/>
      <c r="X39" s="75"/>
      <c r="Y39" s="75"/>
      <c r="Z39" s="75">
        <v>1</v>
      </c>
      <c r="AA39" s="28">
        <f t="shared" si="0"/>
        <v>0</v>
      </c>
      <c r="AB39" s="206"/>
      <c r="AC39" s="204"/>
      <c r="AD39" s="202" t="s">
        <v>503</v>
      </c>
      <c r="AE39" s="203" t="s">
        <v>504</v>
      </c>
      <c r="AF39" s="205"/>
      <c r="AG39" s="200"/>
      <c r="AH39" s="200"/>
      <c r="AI39" s="200"/>
      <c r="AJ39" s="58"/>
      <c r="AK39" s="59"/>
      <c r="AL39" s="60"/>
      <c r="AM39" s="60"/>
      <c r="AN39" s="61"/>
      <c r="AO39" s="58"/>
      <c r="AP39" s="59"/>
      <c r="AQ39" s="60"/>
      <c r="AR39" s="60"/>
      <c r="AS39" s="61"/>
    </row>
    <row r="40" spans="1:45" s="62" customFormat="1" x14ac:dyDescent="0.35">
      <c r="D40" s="65"/>
      <c r="F40" s="63"/>
      <c r="AB40" s="209"/>
      <c r="AC40" s="209"/>
      <c r="AD40" s="209"/>
      <c r="AE40" s="209"/>
      <c r="AF40" s="209"/>
    </row>
    <row r="41" spans="1:45" x14ac:dyDescent="0.35">
      <c r="L41" s="62"/>
    </row>
    <row r="42" spans="1:45" x14ac:dyDescent="0.35">
      <c r="L42" s="62"/>
    </row>
    <row r="43" spans="1:45" x14ac:dyDescent="0.35">
      <c r="L43" s="62"/>
    </row>
    <row r="44" spans="1:45" x14ac:dyDescent="0.35">
      <c r="L44" s="62"/>
    </row>
    <row r="45" spans="1:45" x14ac:dyDescent="0.35">
      <c r="L45" s="62"/>
    </row>
    <row r="46" spans="1:45" x14ac:dyDescent="0.35">
      <c r="L46" s="62"/>
    </row>
    <row r="47" spans="1:45" ht="23.25" customHeight="1" x14ac:dyDescent="0.35">
      <c r="D47" s="521"/>
      <c r="E47" s="521"/>
      <c r="F47" s="521"/>
      <c r="L47" s="62"/>
    </row>
    <row r="48" spans="1:45" x14ac:dyDescent="0.35">
      <c r="L48" s="62"/>
    </row>
    <row r="49" spans="4:47" x14ac:dyDescent="0.35">
      <c r="L49" s="62"/>
    </row>
    <row r="50" spans="4:47" x14ac:dyDescent="0.35">
      <c r="L50" s="62"/>
    </row>
    <row r="51" spans="4:47" x14ac:dyDescent="0.35">
      <c r="L51" s="62"/>
    </row>
    <row r="52" spans="4:47" x14ac:dyDescent="0.35">
      <c r="L52" s="62"/>
    </row>
    <row r="53" spans="4:47" x14ac:dyDescent="0.35">
      <c r="L53" s="62"/>
    </row>
    <row r="54" spans="4:47" x14ac:dyDescent="0.35">
      <c r="L54" s="62"/>
    </row>
    <row r="57" spans="4:47" hidden="1" x14ac:dyDescent="0.35"/>
    <row r="58" spans="4:47" hidden="1" x14ac:dyDescent="0.35">
      <c r="N58" s="28" t="s">
        <v>313</v>
      </c>
      <c r="O58" s="85"/>
      <c r="P58" s="85"/>
      <c r="Q58" s="85"/>
      <c r="R58" s="85"/>
      <c r="S58" s="85">
        <v>2</v>
      </c>
      <c r="T58" s="85"/>
      <c r="U58" s="85">
        <v>3</v>
      </c>
      <c r="V58" s="85"/>
      <c r="W58" s="85"/>
      <c r="X58" s="85"/>
      <c r="Y58" s="85"/>
      <c r="Z58" s="85"/>
    </row>
    <row r="59" spans="4:47" hidden="1" x14ac:dyDescent="0.35">
      <c r="N59" s="28" t="s">
        <v>273</v>
      </c>
      <c r="O59" s="85"/>
      <c r="P59" s="85"/>
      <c r="Q59" s="85"/>
      <c r="R59" s="85">
        <v>1</v>
      </c>
      <c r="S59" s="85"/>
      <c r="T59" s="85"/>
      <c r="U59" s="85">
        <v>1</v>
      </c>
      <c r="V59" s="85"/>
      <c r="W59" s="85"/>
      <c r="X59" s="85"/>
      <c r="Y59" s="85"/>
      <c r="Z59" s="85"/>
    </row>
    <row r="60" spans="4:47" hidden="1" x14ac:dyDescent="0.35">
      <c r="N60" s="28" t="s">
        <v>136</v>
      </c>
      <c r="O60" s="85"/>
      <c r="P60" s="85"/>
      <c r="Q60" s="85"/>
      <c r="R60" s="85"/>
      <c r="S60" s="85"/>
      <c r="T60" s="85"/>
      <c r="U60" s="85"/>
      <c r="V60" s="85"/>
      <c r="W60" s="85"/>
      <c r="X60" s="85"/>
      <c r="Y60" s="85"/>
      <c r="Z60" s="85">
        <v>1</v>
      </c>
    </row>
    <row r="61" spans="4:47" hidden="1" x14ac:dyDescent="0.35">
      <c r="N61" s="28" t="s">
        <v>59</v>
      </c>
      <c r="O61" s="85"/>
      <c r="P61" s="85"/>
      <c r="Q61" s="85">
        <v>1</v>
      </c>
      <c r="R61" s="85">
        <v>1</v>
      </c>
      <c r="S61" s="85">
        <v>1</v>
      </c>
      <c r="T61" s="85">
        <v>1</v>
      </c>
      <c r="U61" s="85">
        <v>1</v>
      </c>
      <c r="V61" s="85">
        <v>1</v>
      </c>
      <c r="W61" s="85">
        <v>1</v>
      </c>
      <c r="X61" s="85">
        <v>1</v>
      </c>
      <c r="Y61" s="85">
        <v>1</v>
      </c>
      <c r="Z61" s="85">
        <v>1</v>
      </c>
    </row>
    <row r="62" spans="4:47" s="41" customFormat="1" hidden="1" x14ac:dyDescent="0.35">
      <c r="D62" s="40"/>
      <c r="N62" s="28" t="s">
        <v>128</v>
      </c>
      <c r="O62" s="85"/>
      <c r="P62" s="85"/>
      <c r="Q62" s="85"/>
      <c r="R62" s="85"/>
      <c r="S62" s="85">
        <v>2</v>
      </c>
      <c r="T62" s="85"/>
      <c r="U62" s="85"/>
      <c r="V62" s="85"/>
      <c r="W62" s="85">
        <v>1</v>
      </c>
      <c r="X62" s="85">
        <v>2</v>
      </c>
      <c r="Y62" s="85"/>
      <c r="Z62" s="85"/>
      <c r="AA62" s="39"/>
      <c r="AB62" s="112"/>
      <c r="AC62" s="112"/>
      <c r="AD62" s="112"/>
      <c r="AE62" s="112"/>
      <c r="AF62" s="112"/>
      <c r="AG62" s="39"/>
      <c r="AH62" s="39"/>
      <c r="AI62" s="39"/>
      <c r="AJ62" s="39"/>
      <c r="AK62" s="39"/>
      <c r="AL62" s="39"/>
      <c r="AM62" s="39"/>
      <c r="AN62" s="39"/>
      <c r="AO62" s="39"/>
      <c r="AP62" s="39"/>
      <c r="AQ62" s="39"/>
      <c r="AR62" s="39"/>
      <c r="AS62" s="39"/>
      <c r="AT62" s="39"/>
      <c r="AU62" s="39"/>
    </row>
    <row r="63" spans="4:47" s="41" customFormat="1" hidden="1" x14ac:dyDescent="0.35">
      <c r="D63" s="40"/>
      <c r="N63" s="28" t="s">
        <v>113</v>
      </c>
      <c r="O63" s="85">
        <v>3</v>
      </c>
      <c r="P63" s="85">
        <v>12</v>
      </c>
      <c r="Q63" s="85">
        <v>10</v>
      </c>
      <c r="R63" s="85">
        <v>13</v>
      </c>
      <c r="S63" s="85">
        <v>12</v>
      </c>
      <c r="T63" s="85">
        <v>11</v>
      </c>
      <c r="U63" s="85">
        <v>11</v>
      </c>
      <c r="V63" s="85">
        <v>13</v>
      </c>
      <c r="W63" s="85">
        <v>10</v>
      </c>
      <c r="X63" s="85">
        <v>12</v>
      </c>
      <c r="Y63" s="85">
        <v>10</v>
      </c>
      <c r="Z63" s="85">
        <v>12</v>
      </c>
      <c r="AA63" s="39"/>
      <c r="AB63" s="112"/>
      <c r="AC63" s="112"/>
      <c r="AD63" s="112"/>
      <c r="AE63" s="112"/>
      <c r="AF63" s="112"/>
      <c r="AG63" s="39"/>
      <c r="AH63" s="39"/>
      <c r="AI63" s="39"/>
      <c r="AJ63" s="39"/>
      <c r="AK63" s="39"/>
      <c r="AL63" s="39"/>
      <c r="AM63" s="39"/>
      <c r="AN63" s="39"/>
      <c r="AO63" s="39"/>
      <c r="AP63" s="39"/>
      <c r="AQ63" s="39"/>
      <c r="AR63" s="39"/>
      <c r="AS63" s="39"/>
      <c r="AT63" s="39"/>
      <c r="AU63" s="39"/>
    </row>
    <row r="64" spans="4:47" ht="34.5" hidden="1" x14ac:dyDescent="0.35">
      <c r="N64" s="28" t="s">
        <v>272</v>
      </c>
      <c r="O64" s="85"/>
      <c r="P64" s="85"/>
      <c r="Q64" s="85"/>
      <c r="R64" s="85"/>
      <c r="S64" s="85"/>
      <c r="T64" s="85"/>
      <c r="U64" s="85"/>
      <c r="V64" s="85"/>
      <c r="W64" s="85"/>
      <c r="X64" s="85"/>
      <c r="Y64" s="85">
        <v>1</v>
      </c>
      <c r="Z64" s="85"/>
    </row>
    <row r="65" hidden="1" x14ac:dyDescent="0.35"/>
  </sheetData>
  <autoFilter ref="A12:AS39">
    <filterColumn colId="11">
      <filters>
        <filter val="EVALUACION"/>
      </filters>
    </filterColumn>
    <filterColumn colId="27" showButton="0"/>
    <filterColumn colId="28" showButton="0"/>
    <filterColumn colId="29" showButton="0"/>
    <filterColumn colId="30" showButton="0"/>
    <filterColumn colId="35" showButton="0"/>
    <filterColumn colId="36" showButton="0"/>
    <filterColumn colId="37" showButton="0"/>
    <filterColumn colId="38" showButton="0"/>
    <filterColumn colId="40" showButton="0"/>
    <filterColumn colId="41" showButton="0"/>
    <filterColumn colId="42" showButton="0"/>
    <filterColumn colId="43" showButton="0"/>
  </autoFilter>
  <mergeCells count="53">
    <mergeCell ref="AG13:AI13"/>
    <mergeCell ref="X12:X14"/>
    <mergeCell ref="W12:W14"/>
    <mergeCell ref="V12:V14"/>
    <mergeCell ref="U12:U14"/>
    <mergeCell ref="AB12:AF12"/>
    <mergeCell ref="AB13:AB14"/>
    <mergeCell ref="AC13:AC14"/>
    <mergeCell ref="AA12:AA14"/>
    <mergeCell ref="AD13:AD14"/>
    <mergeCell ref="AE13:AE14"/>
    <mergeCell ref="AF13:AF14"/>
    <mergeCell ref="Z12:Z14"/>
    <mergeCell ref="Y12:Y14"/>
    <mergeCell ref="A12:A14"/>
    <mergeCell ref="A2:C6"/>
    <mergeCell ref="P12:P14"/>
    <mergeCell ref="A8:M10"/>
    <mergeCell ref="D2:K6"/>
    <mergeCell ref="L4:M5"/>
    <mergeCell ref="L2:M3"/>
    <mergeCell ref="L6:M6"/>
    <mergeCell ref="B12:B14"/>
    <mergeCell ref="C12:C14"/>
    <mergeCell ref="N12:N14"/>
    <mergeCell ref="AO12:AS12"/>
    <mergeCell ref="AO13:AO14"/>
    <mergeCell ref="AP13:AP14"/>
    <mergeCell ref="AQ13:AQ14"/>
    <mergeCell ref="AR13:AR14"/>
    <mergeCell ref="AS13:AS14"/>
    <mergeCell ref="AJ12:AN12"/>
    <mergeCell ref="AJ13:AJ14"/>
    <mergeCell ref="AK13:AK14"/>
    <mergeCell ref="AL13:AL14"/>
    <mergeCell ref="AM13:AM14"/>
    <mergeCell ref="AN13:AN14"/>
    <mergeCell ref="T12:T14"/>
    <mergeCell ref="S12:S14"/>
    <mergeCell ref="R12:R14"/>
    <mergeCell ref="Q12:Q14"/>
    <mergeCell ref="D47:F47"/>
    <mergeCell ref="M12:M14"/>
    <mergeCell ref="O12:O14"/>
    <mergeCell ref="L12:L14"/>
    <mergeCell ref="K12:K14"/>
    <mergeCell ref="J12:J14"/>
    <mergeCell ref="I12:I14"/>
    <mergeCell ref="H12:H14"/>
    <mergeCell ref="G12:G14"/>
    <mergeCell ref="F12:F14"/>
    <mergeCell ref="E12:E14"/>
    <mergeCell ref="D12:D14"/>
  </mergeCells>
  <pageMargins left="0.39370078740157483" right="0.39370078740157483" top="0.39370078740157483" bottom="0.39370078740157483" header="0.31496062992125984" footer="0.31496062992125984"/>
  <pageSetup paperSize="5" scale="41" orientation="landscape" horizontalDpi="4294967295" verticalDpi="4294967295"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DESPLEGABLE!$A$3:$A$8</xm:f>
          </x14:formula1>
          <xm:sqref>N15:N39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6"/>
  <sheetViews>
    <sheetView topLeftCell="I7" zoomScale="85" zoomScaleNormal="85" zoomScaleSheetLayoutView="70" workbookViewId="0">
      <selection activeCell="M16" sqref="M16"/>
    </sheetView>
  </sheetViews>
  <sheetFormatPr baseColWidth="10" defaultColWidth="11.375" defaultRowHeight="17.25" x14ac:dyDescent="0.35"/>
  <cols>
    <col min="1" max="2" width="11.375" style="22"/>
    <col min="3" max="3" width="12.875" style="22" customWidth="1"/>
    <col min="4" max="4" width="32.25" style="22" customWidth="1"/>
    <col min="5" max="5" width="17" style="22" customWidth="1"/>
    <col min="6" max="6" width="19.75" style="22" customWidth="1"/>
    <col min="7" max="7" width="42.625" style="22" customWidth="1"/>
    <col min="8" max="8" width="49.5" style="22" customWidth="1"/>
    <col min="9" max="9" width="47.25" style="22" customWidth="1"/>
    <col min="10" max="10" width="40.5" style="22" customWidth="1"/>
    <col min="11" max="11" width="19" style="22" customWidth="1"/>
    <col min="12" max="12" width="16.375" style="22" customWidth="1"/>
    <col min="13" max="14" width="12.25" style="22" customWidth="1"/>
    <col min="15" max="15" width="17.875" style="22" customWidth="1"/>
    <col min="16" max="16" width="33.625" style="22" customWidth="1"/>
    <col min="17" max="17" width="21.75" style="22" customWidth="1"/>
    <col min="18" max="20" width="17.875" style="22" hidden="1" customWidth="1"/>
    <col min="21" max="23" width="17.375" style="22" hidden="1" customWidth="1"/>
    <col min="24" max="27" width="17" style="22" hidden="1" customWidth="1"/>
    <col min="28" max="30" width="11.375" style="22" hidden="1" customWidth="1"/>
    <col min="31" max="16384" width="11.375" style="22"/>
  </cols>
  <sheetData>
    <row r="1" spans="1:30" ht="15" customHeight="1" x14ac:dyDescent="0.35">
      <c r="A1" s="551"/>
      <c r="B1" s="551"/>
      <c r="C1" s="551"/>
      <c r="D1" s="551"/>
      <c r="E1" s="537" t="s">
        <v>344</v>
      </c>
      <c r="F1" s="537"/>
      <c r="G1" s="537"/>
      <c r="H1" s="537"/>
      <c r="I1" s="537"/>
      <c r="J1" s="537"/>
      <c r="K1" s="548" t="s">
        <v>87</v>
      </c>
      <c r="L1" s="66"/>
      <c r="M1" s="66"/>
      <c r="N1" s="66"/>
      <c r="O1" s="66"/>
      <c r="P1" s="66"/>
      <c r="Q1" s="66"/>
      <c r="R1" s="66"/>
      <c r="S1" s="66"/>
      <c r="T1" s="66"/>
      <c r="U1" s="66"/>
      <c r="V1" s="66"/>
      <c r="W1" s="66"/>
    </row>
    <row r="2" spans="1:30" x14ac:dyDescent="0.35">
      <c r="A2" s="551"/>
      <c r="B2" s="551"/>
      <c r="C2" s="551"/>
      <c r="D2" s="551"/>
      <c r="E2" s="537"/>
      <c r="F2" s="537"/>
      <c r="G2" s="537"/>
      <c r="H2" s="537"/>
      <c r="I2" s="537"/>
      <c r="J2" s="537"/>
      <c r="K2" s="548"/>
      <c r="L2" s="66"/>
      <c r="M2" s="66"/>
      <c r="N2" s="66"/>
      <c r="O2" s="66"/>
      <c r="P2" s="66"/>
      <c r="Q2" s="66"/>
      <c r="R2" s="66"/>
      <c r="S2" s="66"/>
      <c r="T2" s="66"/>
      <c r="U2" s="66"/>
      <c r="V2" s="66"/>
      <c r="W2" s="66"/>
    </row>
    <row r="3" spans="1:30" x14ac:dyDescent="0.35">
      <c r="A3" s="551"/>
      <c r="B3" s="551"/>
      <c r="C3" s="551"/>
      <c r="D3" s="551"/>
      <c r="E3" s="537"/>
      <c r="F3" s="537"/>
      <c r="G3" s="537"/>
      <c r="H3" s="537"/>
      <c r="I3" s="537"/>
      <c r="J3" s="537"/>
      <c r="K3" s="548" t="s">
        <v>88</v>
      </c>
      <c r="L3" s="66"/>
      <c r="M3" s="66"/>
      <c r="N3" s="66"/>
      <c r="O3" s="66"/>
      <c r="P3" s="66"/>
      <c r="Q3" s="66"/>
      <c r="R3" s="66"/>
      <c r="S3" s="66"/>
      <c r="T3" s="66"/>
      <c r="U3" s="66"/>
      <c r="V3" s="66"/>
      <c r="W3" s="66"/>
    </row>
    <row r="4" spans="1:30" x14ac:dyDescent="0.35">
      <c r="A4" s="551"/>
      <c r="B4" s="551"/>
      <c r="C4" s="551"/>
      <c r="D4" s="551"/>
      <c r="E4" s="537"/>
      <c r="F4" s="537"/>
      <c r="G4" s="537"/>
      <c r="H4" s="537"/>
      <c r="I4" s="537"/>
      <c r="J4" s="537"/>
      <c r="K4" s="548"/>
      <c r="L4" s="66"/>
      <c r="M4" s="66"/>
      <c r="N4" s="66"/>
      <c r="O4" s="66"/>
      <c r="P4" s="66"/>
      <c r="Q4" s="66"/>
      <c r="R4" s="66"/>
      <c r="S4" s="66"/>
      <c r="T4" s="66"/>
      <c r="U4" s="66"/>
      <c r="V4" s="66"/>
      <c r="W4" s="66"/>
    </row>
    <row r="5" spans="1:30" x14ac:dyDescent="0.35">
      <c r="A5" s="551"/>
      <c r="B5" s="551"/>
      <c r="C5" s="551"/>
      <c r="D5" s="551"/>
      <c r="E5" s="537"/>
      <c r="F5" s="537"/>
      <c r="G5" s="537"/>
      <c r="H5" s="537"/>
      <c r="I5" s="537"/>
      <c r="J5" s="537"/>
      <c r="K5" s="70" t="s">
        <v>89</v>
      </c>
      <c r="L5" s="66"/>
      <c r="M5" s="66"/>
      <c r="N5" s="66"/>
      <c r="O5" s="66"/>
      <c r="P5" s="66"/>
      <c r="Q5" s="66"/>
      <c r="R5" s="66"/>
      <c r="S5" s="66"/>
      <c r="T5" s="66"/>
      <c r="U5" s="66"/>
      <c r="V5" s="66"/>
      <c r="W5" s="66"/>
    </row>
    <row r="6" spans="1:30" x14ac:dyDescent="0.35">
      <c r="A6" s="23"/>
      <c r="B6" s="23"/>
      <c r="C6" s="23"/>
      <c r="D6" s="23"/>
      <c r="E6" s="26"/>
      <c r="F6" s="26"/>
      <c r="G6" s="26"/>
      <c r="H6" s="26"/>
      <c r="I6" s="26"/>
      <c r="J6" s="26"/>
      <c r="K6" s="26"/>
      <c r="L6" s="36"/>
      <c r="M6" s="26"/>
      <c r="N6" s="24"/>
    </row>
    <row r="7" spans="1:30" x14ac:dyDescent="0.35">
      <c r="A7" s="23"/>
      <c r="B7" s="23"/>
      <c r="C7" s="23"/>
      <c r="D7" s="23"/>
      <c r="E7" s="26"/>
      <c r="F7" s="26"/>
      <c r="G7" s="26"/>
      <c r="H7" s="26"/>
      <c r="I7" s="26"/>
      <c r="J7" s="26"/>
      <c r="K7" s="26"/>
      <c r="L7" s="36"/>
      <c r="M7" s="26"/>
      <c r="N7" s="24"/>
    </row>
    <row r="8" spans="1:30" ht="15" customHeight="1" x14ac:dyDescent="0.35">
      <c r="A8" s="570" t="s">
        <v>345</v>
      </c>
      <c r="B8" s="570"/>
      <c r="C8" s="570"/>
      <c r="D8" s="570"/>
      <c r="E8" s="570"/>
      <c r="F8" s="570"/>
      <c r="G8" s="570"/>
      <c r="H8" s="570"/>
      <c r="I8" s="570"/>
      <c r="J8" s="570"/>
      <c r="K8" s="570"/>
      <c r="L8" s="570"/>
      <c r="M8" s="570"/>
      <c r="N8" s="570"/>
      <c r="O8" s="570"/>
      <c r="P8" s="570"/>
      <c r="Q8" s="570"/>
      <c r="R8" s="570"/>
      <c r="S8" s="570"/>
      <c r="T8" s="570"/>
      <c r="U8" s="570"/>
      <c r="V8" s="570"/>
      <c r="W8" s="570"/>
      <c r="X8" s="570"/>
    </row>
    <row r="9" spans="1:30" x14ac:dyDescent="0.35">
      <c r="A9" s="570"/>
      <c r="B9" s="570"/>
      <c r="C9" s="570"/>
      <c r="D9" s="570"/>
      <c r="E9" s="570"/>
      <c r="F9" s="570"/>
      <c r="G9" s="570"/>
      <c r="H9" s="570"/>
      <c r="I9" s="570"/>
      <c r="J9" s="570"/>
      <c r="K9" s="570"/>
      <c r="L9" s="570"/>
      <c r="M9" s="570"/>
      <c r="N9" s="570"/>
      <c r="O9" s="570"/>
      <c r="P9" s="570"/>
      <c r="Q9" s="570"/>
      <c r="R9" s="570"/>
      <c r="S9" s="570"/>
      <c r="T9" s="570"/>
      <c r="U9" s="570"/>
      <c r="V9" s="570"/>
      <c r="W9" s="570"/>
      <c r="X9" s="570"/>
    </row>
    <row r="10" spans="1:30" x14ac:dyDescent="0.35">
      <c r="A10" s="570"/>
      <c r="B10" s="570"/>
      <c r="C10" s="570"/>
      <c r="D10" s="570"/>
      <c r="E10" s="570"/>
      <c r="F10" s="570"/>
      <c r="G10" s="570"/>
      <c r="H10" s="570"/>
      <c r="I10" s="570"/>
      <c r="J10" s="570"/>
      <c r="K10" s="570"/>
      <c r="L10" s="570"/>
      <c r="M10" s="570"/>
      <c r="N10" s="570"/>
      <c r="O10" s="570"/>
      <c r="P10" s="570"/>
      <c r="Q10" s="570"/>
      <c r="R10" s="570"/>
      <c r="S10" s="570"/>
      <c r="T10" s="570"/>
      <c r="U10" s="570"/>
      <c r="V10" s="570"/>
      <c r="W10" s="570"/>
      <c r="X10" s="570"/>
    </row>
    <row r="11" spans="1:30" x14ac:dyDescent="0.35">
      <c r="A11" s="23"/>
      <c r="B11" s="23"/>
      <c r="C11" s="23"/>
      <c r="D11" s="23"/>
      <c r="E11" s="26"/>
      <c r="F11" s="26"/>
      <c r="G11" s="26"/>
      <c r="H11" s="26"/>
      <c r="I11" s="26"/>
      <c r="J11" s="26"/>
      <c r="K11" s="26"/>
      <c r="L11" s="36"/>
      <c r="M11" s="26"/>
      <c r="N11" s="24"/>
    </row>
    <row r="12" spans="1:30" ht="17.25" customHeight="1" x14ac:dyDescent="0.35">
      <c r="A12" s="550" t="s">
        <v>90</v>
      </c>
      <c r="B12" s="554" t="s">
        <v>481</v>
      </c>
      <c r="C12" s="554" t="s">
        <v>480</v>
      </c>
      <c r="D12" s="568" t="s">
        <v>91</v>
      </c>
      <c r="E12" s="568" t="s">
        <v>92</v>
      </c>
      <c r="F12" s="568" t="s">
        <v>93</v>
      </c>
      <c r="G12" s="568" t="s">
        <v>94</v>
      </c>
      <c r="H12" s="568" t="s">
        <v>95</v>
      </c>
      <c r="I12" s="568" t="s">
        <v>96</v>
      </c>
      <c r="J12" s="568" t="s">
        <v>97</v>
      </c>
      <c r="K12" s="568" t="s">
        <v>98</v>
      </c>
      <c r="L12" s="522" t="s">
        <v>441</v>
      </c>
      <c r="M12" s="558" t="s">
        <v>99</v>
      </c>
      <c r="N12" s="558"/>
      <c r="O12" s="559" t="s">
        <v>100</v>
      </c>
      <c r="P12" s="559"/>
      <c r="Q12" s="559"/>
      <c r="R12" s="560" t="s">
        <v>2</v>
      </c>
      <c r="S12" s="560"/>
      <c r="T12" s="560"/>
      <c r="U12" s="564" t="s">
        <v>139</v>
      </c>
      <c r="V12" s="564"/>
      <c r="W12" s="564"/>
      <c r="X12" s="571" t="s">
        <v>2</v>
      </c>
      <c r="Y12" s="571"/>
      <c r="Z12" s="571"/>
      <c r="AA12" s="571"/>
      <c r="AB12" s="563" t="s">
        <v>139</v>
      </c>
      <c r="AC12" s="563"/>
      <c r="AD12" s="563"/>
    </row>
    <row r="13" spans="1:30" x14ac:dyDescent="0.35">
      <c r="A13" s="550"/>
      <c r="B13" s="555"/>
      <c r="C13" s="555"/>
      <c r="D13" s="568"/>
      <c r="E13" s="568"/>
      <c r="F13" s="568"/>
      <c r="G13" s="568"/>
      <c r="H13" s="568"/>
      <c r="I13" s="568"/>
      <c r="J13" s="568"/>
      <c r="K13" s="568"/>
      <c r="L13" s="523"/>
      <c r="M13" s="565" t="s">
        <v>101</v>
      </c>
      <c r="N13" s="565" t="s">
        <v>102</v>
      </c>
      <c r="O13" s="561" t="s">
        <v>549</v>
      </c>
      <c r="P13" s="561" t="s">
        <v>193</v>
      </c>
      <c r="Q13" s="561" t="s">
        <v>194</v>
      </c>
      <c r="R13" s="562" t="s">
        <v>335</v>
      </c>
      <c r="S13" s="562" t="s">
        <v>336</v>
      </c>
      <c r="T13" s="562" t="s">
        <v>337</v>
      </c>
      <c r="U13" s="567" t="s">
        <v>335</v>
      </c>
      <c r="V13" s="567" t="s">
        <v>336</v>
      </c>
      <c r="W13" s="567" t="s">
        <v>337</v>
      </c>
      <c r="X13" s="569" t="s">
        <v>230</v>
      </c>
      <c r="Y13" s="569" t="s">
        <v>231</v>
      </c>
      <c r="Z13" s="569" t="s">
        <v>232</v>
      </c>
      <c r="AA13" s="569" t="s">
        <v>233</v>
      </c>
      <c r="AB13" s="563" t="s">
        <v>230</v>
      </c>
      <c r="AC13" s="563" t="s">
        <v>231</v>
      </c>
      <c r="AD13" s="563" t="s">
        <v>232</v>
      </c>
    </row>
    <row r="14" spans="1:30" x14ac:dyDescent="0.35">
      <c r="A14" s="550"/>
      <c r="B14" s="556"/>
      <c r="C14" s="556"/>
      <c r="D14" s="568"/>
      <c r="E14" s="568"/>
      <c r="F14" s="568"/>
      <c r="G14" s="568"/>
      <c r="H14" s="568"/>
      <c r="I14" s="568"/>
      <c r="J14" s="568"/>
      <c r="K14" s="568"/>
      <c r="L14" s="524"/>
      <c r="M14" s="565"/>
      <c r="N14" s="565"/>
      <c r="O14" s="561"/>
      <c r="P14" s="561"/>
      <c r="Q14" s="561"/>
      <c r="R14" s="562"/>
      <c r="S14" s="562"/>
      <c r="T14" s="562"/>
      <c r="U14" s="567"/>
      <c r="V14" s="567"/>
      <c r="W14" s="567"/>
      <c r="X14" s="569"/>
      <c r="Y14" s="569"/>
      <c r="Z14" s="569"/>
      <c r="AA14" s="569"/>
      <c r="AB14" s="563"/>
      <c r="AC14" s="563"/>
      <c r="AD14" s="563"/>
    </row>
    <row r="15" spans="1:30" ht="135.75" customHeight="1" x14ac:dyDescent="0.35">
      <c r="A15" s="557"/>
      <c r="B15" s="549" t="s">
        <v>103</v>
      </c>
      <c r="C15" s="552" t="s">
        <v>479</v>
      </c>
      <c r="D15" s="566" t="s">
        <v>242</v>
      </c>
      <c r="E15" s="566" t="s">
        <v>338</v>
      </c>
      <c r="F15" s="549" t="s">
        <v>104</v>
      </c>
      <c r="G15" s="27" t="s">
        <v>349</v>
      </c>
      <c r="H15" s="32" t="s">
        <v>350</v>
      </c>
      <c r="I15" s="27" t="s">
        <v>351</v>
      </c>
      <c r="J15" s="27" t="s">
        <v>339</v>
      </c>
      <c r="K15" s="27" t="s">
        <v>243</v>
      </c>
      <c r="L15" s="28" t="s">
        <v>446</v>
      </c>
      <c r="M15" s="33">
        <v>43136</v>
      </c>
      <c r="N15" s="33">
        <v>43220</v>
      </c>
      <c r="O15" s="212">
        <v>1</v>
      </c>
      <c r="P15" s="213" t="s">
        <v>550</v>
      </c>
      <c r="Q15" s="213" t="s">
        <v>551</v>
      </c>
      <c r="R15" s="25"/>
      <c r="S15" s="25"/>
      <c r="T15" s="25"/>
      <c r="U15" s="25"/>
      <c r="V15" s="25"/>
      <c r="W15" s="25"/>
      <c r="X15" s="31"/>
      <c r="Y15" s="27"/>
      <c r="Z15" s="25"/>
      <c r="AA15" s="25"/>
      <c r="AB15" s="25"/>
      <c r="AC15" s="27"/>
      <c r="AD15" s="25"/>
    </row>
    <row r="16" spans="1:30" ht="181.5" customHeight="1" x14ac:dyDescent="0.35">
      <c r="A16" s="557"/>
      <c r="B16" s="549"/>
      <c r="C16" s="553"/>
      <c r="D16" s="566"/>
      <c r="E16" s="566"/>
      <c r="F16" s="549"/>
      <c r="G16" s="27" t="s">
        <v>340</v>
      </c>
      <c r="H16" s="27" t="s">
        <v>341</v>
      </c>
      <c r="I16" s="27" t="s">
        <v>342</v>
      </c>
      <c r="J16" s="27" t="s">
        <v>343</v>
      </c>
      <c r="K16" s="27" t="s">
        <v>243</v>
      </c>
      <c r="L16" s="28" t="s">
        <v>443</v>
      </c>
      <c r="M16" s="33">
        <v>43136</v>
      </c>
      <c r="N16" s="33">
        <v>43281</v>
      </c>
      <c r="O16" s="210"/>
      <c r="P16" s="213" t="s">
        <v>564</v>
      </c>
      <c r="Q16" s="213" t="s">
        <v>552</v>
      </c>
      <c r="R16" s="25"/>
      <c r="S16" s="25"/>
      <c r="T16" s="25"/>
      <c r="U16" s="25"/>
      <c r="V16" s="25"/>
      <c r="W16" s="25"/>
      <c r="X16" s="31"/>
      <c r="Y16" s="27"/>
      <c r="Z16" s="25"/>
      <c r="AA16" s="25"/>
      <c r="AB16" s="25"/>
      <c r="AC16" s="27"/>
      <c r="AD16" s="25"/>
    </row>
  </sheetData>
  <mergeCells count="47">
    <mergeCell ref="Z13:Z14"/>
    <mergeCell ref="AA13:AA14"/>
    <mergeCell ref="AB13:AB14"/>
    <mergeCell ref="AC13:AC14"/>
    <mergeCell ref="A8:X10"/>
    <mergeCell ref="X12:AA12"/>
    <mergeCell ref="AB12:AD12"/>
    <mergeCell ref="I12:I14"/>
    <mergeCell ref="J12:J14"/>
    <mergeCell ref="K12:K14"/>
    <mergeCell ref="N13:N14"/>
    <mergeCell ref="O13:O14"/>
    <mergeCell ref="X13:X14"/>
    <mergeCell ref="Y13:Y14"/>
    <mergeCell ref="P13:P14"/>
    <mergeCell ref="C12:C14"/>
    <mergeCell ref="L12:L14"/>
    <mergeCell ref="AD13:AD14"/>
    <mergeCell ref="U12:W12"/>
    <mergeCell ref="M13:M14"/>
    <mergeCell ref="D15:D16"/>
    <mergeCell ref="E15:E16"/>
    <mergeCell ref="F15:F16"/>
    <mergeCell ref="U13:U14"/>
    <mergeCell ref="V13:V14"/>
    <mergeCell ref="W13:W14"/>
    <mergeCell ref="D12:D14"/>
    <mergeCell ref="E12:E14"/>
    <mergeCell ref="F12:F14"/>
    <mergeCell ref="G12:G14"/>
    <mergeCell ref="H12:H14"/>
    <mergeCell ref="T13:T14"/>
    <mergeCell ref="M12:N12"/>
    <mergeCell ref="O12:Q12"/>
    <mergeCell ref="R12:T12"/>
    <mergeCell ref="Q13:Q14"/>
    <mergeCell ref="R13:R14"/>
    <mergeCell ref="S13:S14"/>
    <mergeCell ref="E1:J5"/>
    <mergeCell ref="K1:K2"/>
    <mergeCell ref="K3:K4"/>
    <mergeCell ref="B15:B16"/>
    <mergeCell ref="A12:A14"/>
    <mergeCell ref="A1:D5"/>
    <mergeCell ref="C15:C16"/>
    <mergeCell ref="B12:B14"/>
    <mergeCell ref="A15:A16"/>
  </mergeCells>
  <pageMargins left="0.39370078740157483" right="0.39370078740157483" top="0.39370078740157483" bottom="0.39370078740157483" header="0.31496062992125984" footer="0.31496062992125984"/>
  <pageSetup paperSize="5" scale="53" orientation="landscape" horizontalDpi="4294967294" verticalDpi="4294967294" r:id="rId1"/>
  <colBreaks count="1" manualBreakCount="1">
    <brk id="14"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DESPLEGABLE!$A$3:$A$8</xm:f>
          </x14:formula1>
          <xm:sqref>L15:L16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80" zoomScaleNormal="80" workbookViewId="0">
      <selection activeCell="A9" sqref="A9:F9"/>
    </sheetView>
  </sheetViews>
  <sheetFormatPr baseColWidth="10" defaultRowHeight="17.25" x14ac:dyDescent="0.35"/>
  <cols>
    <col min="1" max="1" width="24.875" customWidth="1"/>
    <col min="2" max="2" width="20.875" customWidth="1"/>
    <col min="3" max="3" width="33" customWidth="1"/>
    <col min="4" max="4" width="68.875" customWidth="1"/>
    <col min="6" max="6" width="86.25" customWidth="1"/>
  </cols>
  <sheetData>
    <row r="1" spans="1:6" x14ac:dyDescent="0.35">
      <c r="A1" s="1" t="s">
        <v>198</v>
      </c>
      <c r="B1" s="1" t="s">
        <v>184</v>
      </c>
      <c r="C1" s="1" t="s">
        <v>199</v>
      </c>
      <c r="D1" s="1" t="s">
        <v>200</v>
      </c>
      <c r="E1" s="1" t="s">
        <v>201</v>
      </c>
    </row>
    <row r="3" spans="1:6" ht="51.75" x14ac:dyDescent="0.35">
      <c r="A3" s="2">
        <v>42853</v>
      </c>
      <c r="B3" s="3" t="s">
        <v>204</v>
      </c>
      <c r="C3" s="4" t="s">
        <v>203</v>
      </c>
      <c r="D3" s="15" t="s">
        <v>197</v>
      </c>
      <c r="E3" s="14" t="s">
        <v>202</v>
      </c>
      <c r="F3" s="4"/>
    </row>
    <row r="4" spans="1:6" ht="103.5" x14ac:dyDescent="0.35">
      <c r="A4" s="9">
        <v>42851</v>
      </c>
      <c r="B4" s="10" t="s">
        <v>213</v>
      </c>
      <c r="C4" s="11" t="s">
        <v>210</v>
      </c>
      <c r="D4" s="8" t="s">
        <v>205</v>
      </c>
      <c r="E4" s="14" t="s">
        <v>211</v>
      </c>
      <c r="F4" s="4" t="s">
        <v>212</v>
      </c>
    </row>
    <row r="5" spans="1:6" ht="86.25" x14ac:dyDescent="0.35">
      <c r="A5" s="2">
        <v>42853</v>
      </c>
      <c r="B5" s="14" t="s">
        <v>217</v>
      </c>
      <c r="C5" s="4" t="s">
        <v>216</v>
      </c>
      <c r="D5" s="13" t="s">
        <v>196</v>
      </c>
      <c r="E5" s="14" t="s">
        <v>202</v>
      </c>
      <c r="F5" s="12"/>
    </row>
    <row r="6" spans="1:6" ht="103.5" x14ac:dyDescent="0.35">
      <c r="A6" s="2">
        <v>42853</v>
      </c>
      <c r="B6" s="16" t="s">
        <v>180</v>
      </c>
      <c r="C6" s="13" t="s">
        <v>218</v>
      </c>
      <c r="D6" s="13" t="s">
        <v>219</v>
      </c>
      <c r="E6" s="14" t="s">
        <v>202</v>
      </c>
      <c r="F6" s="13" t="s">
        <v>220</v>
      </c>
    </row>
    <row r="7" spans="1:6" ht="138" x14ac:dyDescent="0.35">
      <c r="A7" s="2">
        <v>42853</v>
      </c>
      <c r="B7" s="4" t="s">
        <v>180</v>
      </c>
      <c r="C7" s="4" t="s">
        <v>222</v>
      </c>
      <c r="D7" s="18" t="s">
        <v>221</v>
      </c>
      <c r="E7" s="17" t="s">
        <v>211</v>
      </c>
      <c r="F7" s="4" t="s">
        <v>223</v>
      </c>
    </row>
    <row r="8" spans="1:6" ht="69" x14ac:dyDescent="0.35">
      <c r="A8" s="19">
        <v>42857</v>
      </c>
      <c r="B8" s="20" t="s">
        <v>235</v>
      </c>
      <c r="C8" s="20" t="s">
        <v>236</v>
      </c>
      <c r="D8" s="20" t="s">
        <v>219</v>
      </c>
      <c r="E8" s="17" t="s">
        <v>202</v>
      </c>
      <c r="F8" s="21" t="s">
        <v>237</v>
      </c>
    </row>
    <row r="9" spans="1:6" ht="409.5" x14ac:dyDescent="0.35">
      <c r="A9" s="19">
        <v>42895</v>
      </c>
      <c r="B9" s="16" t="s">
        <v>235</v>
      </c>
      <c r="C9" s="16" t="s">
        <v>238</v>
      </c>
      <c r="D9" s="16" t="s">
        <v>239</v>
      </c>
      <c r="E9" s="17" t="s">
        <v>202</v>
      </c>
      <c r="F9" s="21"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7"/>
  <sheetViews>
    <sheetView topLeftCell="A7" workbookViewId="0">
      <selection activeCell="A7" sqref="A7"/>
    </sheetView>
  </sheetViews>
  <sheetFormatPr baseColWidth="10" defaultRowHeight="17.25" x14ac:dyDescent="0.35"/>
  <cols>
    <col min="2" max="2" width="16.375" customWidth="1"/>
  </cols>
  <sheetData>
    <row r="5" spans="1:2" x14ac:dyDescent="0.35">
      <c r="A5" s="5"/>
      <c r="B5" t="s">
        <v>206</v>
      </c>
    </row>
    <row r="6" spans="1:2" x14ac:dyDescent="0.35">
      <c r="A6" s="6"/>
      <c r="B6" t="s">
        <v>207</v>
      </c>
    </row>
    <row r="7" spans="1:2" x14ac:dyDescent="0.35">
      <c r="A7" s="7"/>
      <c r="B7" t="s">
        <v>208</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32"/>
  <sheetViews>
    <sheetView topLeftCell="A13" workbookViewId="0">
      <selection activeCell="G37" sqref="G37"/>
    </sheetView>
  </sheetViews>
  <sheetFormatPr baseColWidth="10" defaultRowHeight="17.25" x14ac:dyDescent="0.35"/>
  <cols>
    <col min="2" max="2" width="68.625" customWidth="1"/>
  </cols>
  <sheetData>
    <row r="3" spans="2:6" x14ac:dyDescent="0.35">
      <c r="B3" t="s">
        <v>259</v>
      </c>
      <c r="C3" t="s">
        <v>264</v>
      </c>
      <c r="F3" t="s">
        <v>258</v>
      </c>
    </row>
    <row r="4" spans="2:6" x14ac:dyDescent="0.35">
      <c r="C4" t="s">
        <v>261</v>
      </c>
      <c r="D4" t="s">
        <v>262</v>
      </c>
      <c r="E4" t="s">
        <v>263</v>
      </c>
    </row>
    <row r="5" spans="2:6" x14ac:dyDescent="0.35">
      <c r="B5" t="s">
        <v>260</v>
      </c>
      <c r="D5">
        <v>1</v>
      </c>
      <c r="E5">
        <v>9</v>
      </c>
    </row>
    <row r="6" spans="2:6" x14ac:dyDescent="0.35">
      <c r="B6" t="s">
        <v>265</v>
      </c>
      <c r="C6">
        <v>2</v>
      </c>
      <c r="D6">
        <v>0</v>
      </c>
      <c r="E6">
        <v>4</v>
      </c>
    </row>
    <row r="7" spans="2:6" x14ac:dyDescent="0.35">
      <c r="B7" t="s">
        <v>266</v>
      </c>
      <c r="C7">
        <v>1</v>
      </c>
      <c r="E7">
        <v>3</v>
      </c>
    </row>
    <row r="8" spans="2:6" x14ac:dyDescent="0.35">
      <c r="B8" t="s">
        <v>267</v>
      </c>
      <c r="C8">
        <v>17</v>
      </c>
      <c r="E8">
        <v>2</v>
      </c>
    </row>
    <row r="9" spans="2:6" x14ac:dyDescent="0.35">
      <c r="B9" t="s">
        <v>268</v>
      </c>
      <c r="C9">
        <v>3</v>
      </c>
      <c r="E9">
        <v>1</v>
      </c>
    </row>
    <row r="10" spans="2:6" x14ac:dyDescent="0.35">
      <c r="B10" t="s">
        <v>258</v>
      </c>
      <c r="C10">
        <v>23</v>
      </c>
      <c r="D10">
        <v>1</v>
      </c>
      <c r="E10">
        <v>19</v>
      </c>
    </row>
    <row r="25" spans="2:5" x14ac:dyDescent="0.35">
      <c r="B25" t="s">
        <v>259</v>
      </c>
      <c r="C25" t="s">
        <v>264</v>
      </c>
    </row>
    <row r="26" spans="2:5" x14ac:dyDescent="0.35">
      <c r="C26" t="s">
        <v>261</v>
      </c>
      <c r="D26" t="s">
        <v>262</v>
      </c>
      <c r="E26" t="s">
        <v>263</v>
      </c>
    </row>
    <row r="27" spans="2:5" x14ac:dyDescent="0.35">
      <c r="B27" t="s">
        <v>260</v>
      </c>
      <c r="D27">
        <v>1</v>
      </c>
      <c r="E27">
        <v>9</v>
      </c>
    </row>
    <row r="28" spans="2:5" x14ac:dyDescent="0.35">
      <c r="B28" t="s">
        <v>265</v>
      </c>
      <c r="C28">
        <v>2</v>
      </c>
      <c r="E28">
        <v>4</v>
      </c>
    </row>
    <row r="29" spans="2:5" x14ac:dyDescent="0.35">
      <c r="B29" t="s">
        <v>266</v>
      </c>
      <c r="D29">
        <v>1</v>
      </c>
      <c r="E29">
        <v>3</v>
      </c>
    </row>
    <row r="30" spans="2:5" x14ac:dyDescent="0.35">
      <c r="B30" t="s">
        <v>267</v>
      </c>
      <c r="C30">
        <v>16</v>
      </c>
      <c r="D30">
        <v>1</v>
      </c>
      <c r="E30">
        <v>5</v>
      </c>
    </row>
    <row r="31" spans="2:5" x14ac:dyDescent="0.35">
      <c r="B31" t="s">
        <v>268</v>
      </c>
      <c r="C31">
        <v>2</v>
      </c>
      <c r="E31">
        <v>4</v>
      </c>
    </row>
    <row r="32" spans="2:5" x14ac:dyDescent="0.35">
      <c r="B32" t="s">
        <v>258</v>
      </c>
      <c r="C32">
        <v>20</v>
      </c>
      <c r="D32">
        <v>3</v>
      </c>
      <c r="E32">
        <v>25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
  <sheetViews>
    <sheetView workbookViewId="0">
      <selection activeCell="F4" sqref="F4"/>
    </sheetView>
  </sheetViews>
  <sheetFormatPr baseColWidth="10" defaultRowHeight="17.25" x14ac:dyDescent="0.35"/>
  <sheetData>
    <row r="2" spans="2:8" x14ac:dyDescent="0.35">
      <c r="B2" t="s">
        <v>259</v>
      </c>
      <c r="C2" t="s">
        <v>264</v>
      </c>
      <c r="G2" t="s">
        <v>585</v>
      </c>
      <c r="H2" t="s">
        <v>586</v>
      </c>
    </row>
    <row r="3" spans="2:8" x14ac:dyDescent="0.35">
      <c r="C3" t="s">
        <v>261</v>
      </c>
      <c r="D3" t="s">
        <v>262</v>
      </c>
      <c r="E3" t="s">
        <v>263</v>
      </c>
      <c r="F3" t="s">
        <v>575</v>
      </c>
    </row>
    <row r="4" spans="2:8" x14ac:dyDescent="0.35">
      <c r="B4" t="s">
        <v>260</v>
      </c>
      <c r="C4">
        <v>0</v>
      </c>
      <c r="D4">
        <v>1</v>
      </c>
      <c r="E4">
        <v>9</v>
      </c>
      <c r="G4">
        <v>10</v>
      </c>
      <c r="H4">
        <v>0.97799999999999998</v>
      </c>
    </row>
    <row r="5" spans="2:8" x14ac:dyDescent="0.35">
      <c r="B5" t="s">
        <v>265</v>
      </c>
      <c r="C5">
        <v>1</v>
      </c>
      <c r="E5">
        <v>2</v>
      </c>
      <c r="F5">
        <v>7</v>
      </c>
      <c r="G5">
        <v>10</v>
      </c>
      <c r="H5">
        <v>0.83333333333333337</v>
      </c>
    </row>
    <row r="6" spans="2:8" x14ac:dyDescent="0.35">
      <c r="B6" t="s">
        <v>266</v>
      </c>
      <c r="C6">
        <v>1</v>
      </c>
      <c r="E6">
        <v>2</v>
      </c>
      <c r="F6">
        <v>2</v>
      </c>
      <c r="G6">
        <v>5</v>
      </c>
      <c r="H6">
        <v>0.64</v>
      </c>
    </row>
    <row r="7" spans="2:8" x14ac:dyDescent="0.35">
      <c r="B7" t="s">
        <v>267</v>
      </c>
      <c r="C7">
        <v>1</v>
      </c>
      <c r="E7">
        <v>7</v>
      </c>
      <c r="F7">
        <v>9</v>
      </c>
      <c r="G7">
        <v>17</v>
      </c>
      <c r="H7">
        <v>0.875</v>
      </c>
    </row>
    <row r="8" spans="2:8" x14ac:dyDescent="0.35">
      <c r="B8" t="s">
        <v>268</v>
      </c>
      <c r="C8">
        <v>3</v>
      </c>
      <c r="E8">
        <v>6</v>
      </c>
      <c r="F8">
        <v>4</v>
      </c>
      <c r="G8">
        <v>13</v>
      </c>
      <c r="H8">
        <v>0.69222222222222229</v>
      </c>
    </row>
    <row r="9" spans="2:8" x14ac:dyDescent="0.35">
      <c r="B9" t="s">
        <v>258</v>
      </c>
      <c r="C9">
        <v>6</v>
      </c>
      <c r="D9">
        <v>1</v>
      </c>
      <c r="E9">
        <v>26</v>
      </c>
      <c r="F9">
        <v>22</v>
      </c>
      <c r="G9">
        <v>55</v>
      </c>
      <c r="H9">
        <v>0.83121212121212118</v>
      </c>
    </row>
    <row r="10" spans="2:8" x14ac:dyDescent="0.35">
      <c r="C10">
        <v>0.10909090909090909</v>
      </c>
      <c r="D10">
        <v>1.8181818181818181E-2</v>
      </c>
      <c r="E10">
        <v>0.47272727272727272</v>
      </c>
      <c r="F10">
        <v>0.4</v>
      </c>
      <c r="G10">
        <v>0.83121212121212118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DESPLEGABLE</vt:lpstr>
      <vt:lpstr>PLAN ANTICORRUPCION</vt:lpstr>
      <vt:lpstr>PLAN ANTICORRUPCION.</vt:lpstr>
      <vt:lpstr>ESTRATEGIA RENDICION CUENTAS</vt:lpstr>
      <vt:lpstr>ESTRATEGIA DE RACIONALIZACION</vt:lpstr>
      <vt:lpstr>SOLICITUD DE MODIFICACIONES</vt:lpstr>
      <vt:lpstr>MAPA SEGUIMIENTO</vt:lpstr>
      <vt:lpstr>Hoja1</vt:lpstr>
      <vt:lpstr>Hoja2</vt:lpstr>
      <vt:lpstr>'ESTRATEGIA RENDICION CUENTAS'!Área_de_impresión</vt:lpstr>
      <vt:lpstr>'PLAN ANTICORRUPCION'!Área_de_impresión</vt:lpstr>
      <vt:lpstr>'PLAN ANTICORRUPCION.'!Área_de_impresión</vt:lpstr>
      <vt:lpstr>'ESTRATEGIA DE RACIONALIZACION'!Títulos_a_imprimir</vt:lpstr>
      <vt:lpstr>'ESTRATEGIA RENDICION CUENTAS'!Títulos_a_imprimir</vt:lpstr>
      <vt:lpstr>'PLAN ANTICORRUPCION'!Títulos_a_imprimir</vt:lpstr>
      <vt:lpstr>'PLAN ANTICORRUPCION.'!Títulos_a_imprimir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Arguello Ortiz</dc:creator>
  <cp:lastModifiedBy>LEIDY SIERRA</cp:lastModifiedBy>
  <cp:lastPrinted>2018-01-31T17:08:35Z</cp:lastPrinted>
  <dcterms:created xsi:type="dcterms:W3CDTF">2016-08-16T15:23:19Z</dcterms:created>
  <dcterms:modified xsi:type="dcterms:W3CDTF">2018-05-10T21:23:51Z</dcterms:modified>
</cp:coreProperties>
</file>