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65"/>
  </bookViews>
  <sheets>
    <sheet name="PROGRAMA_AUDITORIA" sheetId="1" r:id="rId1"/>
    <sheet name="RESUMEN" sheetId="2" r:id="rId2"/>
  </sheets>
  <definedNames>
    <definedName name="_xlnm._FilterDatabase" localSheetId="0" hidden="1">PROGRAMA_AUDITORIA!$E$20:$AB$49</definedName>
    <definedName name="_xlnm.Print_Area" localSheetId="0">PROGRAMA_AUDITORIA!$A$1:$AC$80</definedName>
    <definedName name="_xlnm.Print_Titles" localSheetId="0">PROGRAMA_AUDITORIA!$2:$5</definedName>
  </definedNames>
  <calcPr calcId="145621"/>
</workbook>
</file>

<file path=xl/calcChain.xml><?xml version="1.0" encoding="utf-8"?>
<calcChain xmlns="http://schemas.openxmlformats.org/spreadsheetml/2006/main">
  <c r="N7" i="2" l="1"/>
  <c r="M7" i="2"/>
  <c r="L7" i="2"/>
  <c r="K7" i="2"/>
  <c r="J7" i="2"/>
  <c r="I7" i="2"/>
  <c r="H7" i="2"/>
  <c r="G7" i="2"/>
  <c r="F7" i="2"/>
  <c r="E7" i="2"/>
  <c r="D7" i="2"/>
  <c r="C7" i="2"/>
  <c r="O7" i="2" s="1"/>
  <c r="B41" i="1" l="1"/>
  <c r="G83" i="1"/>
  <c r="I83" i="1"/>
  <c r="K83" i="1"/>
  <c r="M83" i="1"/>
  <c r="O83" i="1"/>
  <c r="Q83" i="1"/>
  <c r="S83" i="1"/>
  <c r="U83" i="1"/>
  <c r="W83" i="1"/>
  <c r="Y83" i="1"/>
  <c r="AA83" i="1"/>
  <c r="G84" i="1"/>
  <c r="D10" i="2" s="1"/>
  <c r="I84" i="1"/>
  <c r="K84" i="1"/>
  <c r="F10" i="2" s="1"/>
  <c r="M84" i="1"/>
  <c r="O84" i="1"/>
  <c r="H10" i="2" s="1"/>
  <c r="Q84" i="1"/>
  <c r="S84" i="1"/>
  <c r="J10" i="2" s="1"/>
  <c r="U84" i="1"/>
  <c r="W84" i="1"/>
  <c r="L10" i="2" s="1"/>
  <c r="Y84" i="1"/>
  <c r="AA84" i="1"/>
  <c r="N10" i="2" s="1"/>
  <c r="E84" i="1"/>
  <c r="E83" i="1"/>
  <c r="AA85" i="1" l="1"/>
  <c r="K85" i="1"/>
  <c r="G85" i="1"/>
  <c r="S85" i="1"/>
  <c r="W85" i="1"/>
  <c r="Q85" i="1"/>
  <c r="I10" i="2"/>
  <c r="O85" i="1"/>
  <c r="E85" i="1"/>
  <c r="C10" i="2"/>
  <c r="U85" i="1"/>
  <c r="K10" i="2"/>
  <c r="M85" i="1"/>
  <c r="G10" i="2"/>
  <c r="Y85" i="1"/>
  <c r="M10" i="2"/>
  <c r="I85" i="1"/>
  <c r="E10" i="2"/>
  <c r="N9" i="2"/>
  <c r="M9" i="2"/>
  <c r="L9" i="2"/>
  <c r="K9" i="2"/>
  <c r="J9" i="2"/>
  <c r="I9" i="2"/>
  <c r="H9" i="2"/>
  <c r="G9" i="2"/>
  <c r="F9" i="2"/>
  <c r="E9" i="2"/>
  <c r="D9" i="2"/>
  <c r="C9" i="2"/>
  <c r="O10" i="2" l="1"/>
  <c r="O9" i="2"/>
  <c r="G53" i="1"/>
  <c r="I53" i="1"/>
  <c r="K53" i="1"/>
  <c r="M53" i="1"/>
  <c r="O53" i="1"/>
  <c r="Q53" i="1"/>
  <c r="S53" i="1"/>
  <c r="U53" i="1"/>
  <c r="W53" i="1"/>
  <c r="Y53" i="1"/>
  <c r="AA53" i="1"/>
  <c r="G54" i="1"/>
  <c r="I54" i="1"/>
  <c r="K54" i="1"/>
  <c r="M54" i="1"/>
  <c r="O54" i="1"/>
  <c r="Q54" i="1"/>
  <c r="S54" i="1"/>
  <c r="U54" i="1"/>
  <c r="W54" i="1"/>
  <c r="Y54" i="1"/>
  <c r="AA54" i="1"/>
  <c r="E54" i="1"/>
  <c r="E53" i="1"/>
  <c r="G77" i="1" l="1"/>
  <c r="I77" i="1"/>
  <c r="K77" i="1"/>
  <c r="M77" i="1"/>
  <c r="O77" i="1"/>
  <c r="Q77" i="1"/>
  <c r="S77" i="1"/>
  <c r="U77" i="1"/>
  <c r="W77" i="1"/>
  <c r="Y77" i="1"/>
  <c r="AA77" i="1"/>
  <c r="G78" i="1"/>
  <c r="D8" i="2" s="1"/>
  <c r="I78" i="1"/>
  <c r="E8" i="2" s="1"/>
  <c r="K78" i="1"/>
  <c r="F8" i="2" s="1"/>
  <c r="M78" i="1"/>
  <c r="G8" i="2" s="1"/>
  <c r="O78" i="1"/>
  <c r="H8" i="2" s="1"/>
  <c r="Q78" i="1"/>
  <c r="I8" i="2" s="1"/>
  <c r="S78" i="1"/>
  <c r="J8" i="2" s="1"/>
  <c r="U78" i="1"/>
  <c r="K8" i="2" s="1"/>
  <c r="W78" i="1"/>
  <c r="L8" i="2" s="1"/>
  <c r="Y78" i="1"/>
  <c r="M8" i="2" s="1"/>
  <c r="AA78" i="1"/>
  <c r="N8" i="2" s="1"/>
  <c r="E78" i="1"/>
  <c r="C8" i="2" s="1"/>
  <c r="E77" i="1"/>
  <c r="E65" i="1"/>
  <c r="I59" i="1"/>
  <c r="K59" i="1"/>
  <c r="M59" i="1"/>
  <c r="O59" i="1"/>
  <c r="Q59" i="1"/>
  <c r="S59" i="1"/>
  <c r="U59" i="1"/>
  <c r="W59" i="1"/>
  <c r="Y59" i="1"/>
  <c r="AA59" i="1"/>
  <c r="I60" i="1"/>
  <c r="E4" i="2" s="1"/>
  <c r="K60" i="1"/>
  <c r="F4" i="2" s="1"/>
  <c r="M60" i="1"/>
  <c r="G4" i="2" s="1"/>
  <c r="O60" i="1"/>
  <c r="H4" i="2" s="1"/>
  <c r="Q60" i="1"/>
  <c r="I4" i="2" s="1"/>
  <c r="S60" i="1"/>
  <c r="J4" i="2" s="1"/>
  <c r="U60" i="1"/>
  <c r="K4" i="2" s="1"/>
  <c r="W60" i="1"/>
  <c r="L4" i="2" s="1"/>
  <c r="Y60" i="1"/>
  <c r="M4" i="2" s="1"/>
  <c r="AA60" i="1"/>
  <c r="N4" i="2" s="1"/>
  <c r="G60" i="1"/>
  <c r="D4" i="2" s="1"/>
  <c r="G59" i="1"/>
  <c r="E59" i="1"/>
  <c r="E60" i="1"/>
  <c r="C4" i="2" s="1"/>
  <c r="O8" i="2" l="1"/>
  <c r="O4" i="2"/>
  <c r="E71" i="1"/>
  <c r="AA79" i="1" l="1"/>
  <c r="B22" i="1"/>
  <c r="B23" i="1" s="1"/>
  <c r="B24" i="1" s="1"/>
  <c r="B25" i="1" s="1"/>
  <c r="B26" i="1" s="1"/>
  <c r="B27" i="1" s="1"/>
  <c r="B28" i="1" s="1"/>
  <c r="B29" i="1" s="1"/>
  <c r="B30" i="1" s="1"/>
  <c r="B31" i="1" s="1"/>
  <c r="G79" i="1"/>
  <c r="I79" i="1"/>
  <c r="K79" i="1"/>
  <c r="O79" i="1"/>
  <c r="Q79" i="1"/>
  <c r="S79" i="1"/>
  <c r="W79" i="1"/>
  <c r="Y79" i="1"/>
  <c r="E79" i="1"/>
  <c r="B32" i="1" l="1"/>
  <c r="B33" i="1" s="1"/>
  <c r="B34" i="1" s="1"/>
  <c r="Y55" i="1"/>
  <c r="W55" i="1"/>
  <c r="S55" i="1"/>
  <c r="U55" i="1"/>
  <c r="AA55" i="1"/>
  <c r="U79" i="1"/>
  <c r="Q55" i="1"/>
  <c r="M79" i="1"/>
  <c r="G71" i="1"/>
  <c r="I71" i="1"/>
  <c r="K71" i="1"/>
  <c r="M71" i="1"/>
  <c r="O71" i="1"/>
  <c r="Q71" i="1"/>
  <c r="S71" i="1"/>
  <c r="U71" i="1"/>
  <c r="W71" i="1"/>
  <c r="Y71" i="1"/>
  <c r="AA71" i="1"/>
  <c r="G72" i="1"/>
  <c r="I72" i="1"/>
  <c r="E6" i="2" s="1"/>
  <c r="K72" i="1"/>
  <c r="M72" i="1"/>
  <c r="G6" i="2" s="1"/>
  <c r="O72" i="1"/>
  <c r="Q72" i="1"/>
  <c r="I6" i="2" s="1"/>
  <c r="S72" i="1"/>
  <c r="U72" i="1"/>
  <c r="K6" i="2" s="1"/>
  <c r="W72" i="1"/>
  <c r="Y72" i="1"/>
  <c r="M6" i="2" s="1"/>
  <c r="AA72" i="1"/>
  <c r="E72" i="1"/>
  <c r="C6" i="2" s="1"/>
  <c r="G65" i="1"/>
  <c r="I65" i="1"/>
  <c r="K65" i="1"/>
  <c r="M65" i="1"/>
  <c r="O65" i="1"/>
  <c r="Q65" i="1"/>
  <c r="S65" i="1"/>
  <c r="U65" i="1"/>
  <c r="W65" i="1"/>
  <c r="Y65" i="1"/>
  <c r="AA65" i="1"/>
  <c r="G66" i="1"/>
  <c r="I66" i="1"/>
  <c r="E5" i="2" s="1"/>
  <c r="K66" i="1"/>
  <c r="F5" i="2" s="1"/>
  <c r="M66" i="1"/>
  <c r="O66" i="1"/>
  <c r="H5" i="2" s="1"/>
  <c r="Q66" i="1"/>
  <c r="I5" i="2" s="1"/>
  <c r="S66" i="1"/>
  <c r="J5" i="2" s="1"/>
  <c r="U66" i="1"/>
  <c r="K5" i="2" s="1"/>
  <c r="W66" i="1"/>
  <c r="L5" i="2" s="1"/>
  <c r="Y66" i="1"/>
  <c r="M5" i="2" s="1"/>
  <c r="AA66" i="1"/>
  <c r="N5" i="2" s="1"/>
  <c r="O61" i="1"/>
  <c r="AA61" i="1"/>
  <c r="M11" i="2" l="1"/>
  <c r="E11" i="2"/>
  <c r="I11" i="2"/>
  <c r="K11" i="2"/>
  <c r="G67" i="1"/>
  <c r="D5" i="2"/>
  <c r="M67" i="1"/>
  <c r="G5" i="2"/>
  <c r="G11" i="2" s="1"/>
  <c r="AA73" i="1"/>
  <c r="N6" i="2"/>
  <c r="N11" i="2" s="1"/>
  <c r="S73" i="1"/>
  <c r="J6" i="2"/>
  <c r="J11" i="2" s="1"/>
  <c r="K73" i="1"/>
  <c r="F6" i="2"/>
  <c r="F11" i="2" s="1"/>
  <c r="W73" i="1"/>
  <c r="L6" i="2"/>
  <c r="L11" i="2" s="1"/>
  <c r="O73" i="1"/>
  <c r="H6" i="2"/>
  <c r="H11" i="2" s="1"/>
  <c r="G73" i="1"/>
  <c r="D6" i="2"/>
  <c r="K67" i="1"/>
  <c r="B35" i="1"/>
  <c r="B36" i="1" s="1"/>
  <c r="B37" i="1" s="1"/>
  <c r="B38" i="1" s="1"/>
  <c r="B39" i="1" s="1"/>
  <c r="S61" i="1"/>
  <c r="W61" i="1"/>
  <c r="Y61" i="1"/>
  <c r="U61" i="1"/>
  <c r="Q61" i="1"/>
  <c r="Y67" i="1"/>
  <c r="Q67" i="1"/>
  <c r="I67" i="1"/>
  <c r="K61" i="1"/>
  <c r="W67" i="1"/>
  <c r="O67" i="1"/>
  <c r="Y73" i="1"/>
  <c r="Q73" i="1"/>
  <c r="I73" i="1"/>
  <c r="I61" i="1"/>
  <c r="U67" i="1"/>
  <c r="U73" i="1"/>
  <c r="E61" i="1"/>
  <c r="G61" i="1"/>
  <c r="M61" i="1"/>
  <c r="AA67" i="1"/>
  <c r="S67" i="1"/>
  <c r="M73" i="1"/>
  <c r="E66" i="1"/>
  <c r="C5" i="2" s="1"/>
  <c r="O6" i="2" l="1"/>
  <c r="O5" i="2"/>
  <c r="C11" i="2"/>
  <c r="D11" i="2"/>
  <c r="E67" i="1"/>
  <c r="E55" i="1"/>
  <c r="O11" i="2" l="1"/>
  <c r="O55" i="1"/>
  <c r="G55" i="1"/>
  <c r="M55" i="1"/>
  <c r="K55" i="1"/>
  <c r="I55" i="1"/>
  <c r="E73" i="1"/>
</calcChain>
</file>

<file path=xl/sharedStrings.xml><?xml version="1.0" encoding="utf-8"?>
<sst xmlns="http://schemas.openxmlformats.org/spreadsheetml/2006/main" count="270" uniqueCount="126">
  <si>
    <t>ITEM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</si>
  <si>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</si>
  <si>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</si>
  <si>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</si>
  <si>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</si>
  <si>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</si>
  <si>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</si>
  <si>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</si>
  <si>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</si>
  <si>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</si>
  <si>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</si>
  <si>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</si>
  <si>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Informe Ejecutivo Anual Evaluación del Sistema de Control Interno de cada vigencia.</t>
  </si>
  <si>
    <t>- Cumplimiento normativo;</t>
  </si>
  <si>
    <t>Informe Pormenorizado de Control Interno.</t>
  </si>
  <si>
    <t>Informe sobre posibles actos de corrupción.</t>
  </si>
  <si>
    <t>Informe Control Interno Contable.</t>
  </si>
  <si>
    <t>Informe Cuenta Anual Consolidado para la Contraloría General de la República. Publicados en el SIRECI "Sistema de Rendición Electrónica de Cuenta e Informes".</t>
  </si>
  <si>
    <t>Informe para el fenecimiento de la Cuenta General del Presupuesto y del Tesoro; Informe a la Cámara de Representantes.</t>
  </si>
  <si>
    <t>Informe Ekogui</t>
  </si>
  <si>
    <t>Informe Derechos de Autor Software</t>
  </si>
  <si>
    <t>Seguimiento Plan Anticorrupcion y de Atención al Ciudadano</t>
  </si>
  <si>
    <t>Seguimiento a los Mapas de Riesgos de Corrupción.</t>
  </si>
  <si>
    <t>Seguimiento a las Funciones del Comité de Conciliaciones.</t>
  </si>
  <si>
    <t>Informe evaluación por dependencias - todos los procesos</t>
  </si>
  <si>
    <t xml:space="preserve">Seguimiento Planes de mejoramiento y cierre de Hallazgos o No Conformidades </t>
  </si>
  <si>
    <t>Actividades de Capacitación Socialización y Comunicación de herramientas de autocontrol y mejoramiento continuo, como: boletines mensuales, promoción por protectores de pantalla, charlas, entre otras.</t>
  </si>
  <si>
    <t>- Prioridades de gestión;</t>
  </si>
  <si>
    <t>- Análisis documental;</t>
  </si>
  <si>
    <t>- Intensiones precisas;</t>
  </si>
  <si>
    <t>- Inspección;</t>
  </si>
  <si>
    <t>- Muestreo;</t>
  </si>
  <si>
    <t>- Evaluación de riesgos;</t>
  </si>
  <si>
    <t>- Confirmación;</t>
  </si>
  <si>
    <t xml:space="preserve"> - Alineación de requisitos.</t>
  </si>
  <si>
    <t>- Entrevistas;</t>
  </si>
  <si>
    <t>- Encuestas;</t>
  </si>
  <si>
    <t>- Observación;</t>
  </si>
  <si>
    <t>- Comparativos;</t>
  </si>
  <si>
    <t>- Evaluaciones-pruebas de conocimiento;</t>
  </si>
  <si>
    <t>P</t>
  </si>
  <si>
    <t>E</t>
  </si>
  <si>
    <t>CUMPLIMIENTO DE ACTIVIDADES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</si>
  <si>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</si>
  <si>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</si>
  <si>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</si>
  <si>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</si>
  <si>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</si>
  <si>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</si>
  <si>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</si>
  <si>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</si>
  <si>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</si>
  <si>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</si>
  <si>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</si>
  <si>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</si>
  <si>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EFICACIA DE AUDITORIAS REALIZADAS</t>
  </si>
  <si>
    <t>ROL</t>
  </si>
  <si>
    <t>TIPO DE AUDITORIA O DE ACCION</t>
  </si>
  <si>
    <t xml:space="preserve">EQUIPO AUDITOR/RESPONSABLE DE LA ACCIÓN </t>
  </si>
  <si>
    <t>ENERO</t>
  </si>
  <si>
    <t>Equipo Control Interno</t>
  </si>
  <si>
    <t>EVALUACIÓN Y SEGUIMIENTO</t>
  </si>
  <si>
    <t>Equipo de Control Interno</t>
  </si>
  <si>
    <t xml:space="preserve">OTRAS ACTIVIDADES- HERRAMIENTAS PARA LA MEJORA DE LA OFICINA DE CONTROL INTERNO </t>
  </si>
  <si>
    <t xml:space="preserve">AUDITORIAS  DE GESTIÓN </t>
  </si>
  <si>
    <t xml:space="preserve">SEGUIMIENTO Y CIERRE PLAN DE MEJORAMIENTO </t>
  </si>
  <si>
    <t>Informe sobre las quejas, sugerencias y reclamos.</t>
  </si>
  <si>
    <t>LIDERAZGO ESTRATÈGICO</t>
  </si>
  <si>
    <t>EVALUACIÒN Y SEGUIMIENTO</t>
  </si>
  <si>
    <t>ENFOQUE HACIA LA PREVENCIÒN</t>
  </si>
  <si>
    <t>ANÁLISIS: 
Ene - Mar
Abr - Jun:
Jul - Sep:
Act - Dic:</t>
  </si>
  <si>
    <t>RESPONSABLE: 
LIDER DE PROCESO AUDITADO</t>
  </si>
  <si>
    <t>FORMATO: PROGRAMA  DE AUDITORÍA</t>
  </si>
  <si>
    <t xml:space="preserve">Vigente desde: </t>
  </si>
  <si>
    <t xml:space="preserve">Versión </t>
  </si>
  <si>
    <t xml:space="preserve">Código: 
</t>
  </si>
  <si>
    <t>RELACION CON ENTES EXTERNOS DE CONTROL</t>
  </si>
  <si>
    <t>Atenciòn visitas entres de control</t>
  </si>
  <si>
    <r>
      <rPr>
        <b/>
        <sz val="12"/>
        <color rgb="FF002060"/>
        <rFont val="Arial"/>
        <family val="2"/>
      </rPr>
      <t>RECURSOS:</t>
    </r>
    <r>
      <rPr>
        <sz val="12"/>
        <color indexed="8"/>
        <rFont val="Arial"/>
        <family val="2"/>
      </rPr>
      <t xml:space="preserve">
</t>
    </r>
    <r>
      <rPr>
        <sz val="12"/>
        <rFont val="Arial"/>
        <family val="2"/>
      </rPr>
      <t>- Humanos:     Equipo de trabajo de la Oficina de Control interno. 
- Financiero:   Presupuesto asignado.
- Tecnológicos: Equipos informático, sistemas de información, sistemas de redes y correo electrónico de la entidad.</t>
    </r>
  </si>
  <si>
    <r>
      <rPr>
        <b/>
        <sz val="12"/>
        <color rgb="FF002060"/>
        <rFont val="Arial"/>
        <family val="2"/>
      </rPr>
      <t>ALCANCE DEL PROGRAMA:</t>
    </r>
    <r>
      <rPr>
        <sz val="12"/>
        <color rgb="FF002060"/>
        <rFont val="Arial"/>
        <family val="2"/>
      </rPr>
      <t xml:space="preserve">  </t>
    </r>
    <r>
      <rPr>
        <sz val="12"/>
        <color indexed="60"/>
        <rFont val="Arial"/>
        <family val="2"/>
      </rPr>
      <t xml:space="preserve">
</t>
    </r>
    <r>
      <rPr>
        <sz val="12"/>
        <rFont val="Arial"/>
        <family val="2"/>
      </rPr>
      <t>Ejecución de auditorías internas, seguimientos, elaboración de informes internos y externos, participación comités institucionales, realización de Comités de Coordinación de Control Interno a realizar por parte de la Oficina de Control Interno de la DNBC.</t>
    </r>
  </si>
  <si>
    <t>Gestión Análisis y mejora continua</t>
  </si>
  <si>
    <t>Fortalecimiento Bomberil para la Respuesta.</t>
  </si>
  <si>
    <t>Gestión del Talento Humano.</t>
  </si>
  <si>
    <t>Gestión Financiera.</t>
  </si>
  <si>
    <t>Gestión Contractual.</t>
  </si>
  <si>
    <t>Asesor con Funciones de Control Interno</t>
  </si>
  <si>
    <t>CRONOGRAMA  2018</t>
  </si>
  <si>
    <r>
      <rPr>
        <b/>
        <sz val="12"/>
        <color rgb="FF002060"/>
        <rFont val="Arial"/>
        <family val="2"/>
      </rPr>
      <t>CRITERIOS:</t>
    </r>
    <r>
      <rPr>
        <sz val="12"/>
        <color rgb="FF002060"/>
        <rFont val="Arial"/>
        <family val="2"/>
      </rPr>
      <t xml:space="preserve"> </t>
    </r>
    <r>
      <rPr>
        <sz val="12"/>
        <rFont val="Arial"/>
        <family val="2"/>
      </rPr>
      <t xml:space="preserve">
- Procedimientos internos y demás documentos establecidos en el Sistema Integrado de Gestión y Control (Gestión de Calidad de la DNBC).
- Normatividad vigente aplicable a la Entidad y a cada uno de los procesos, Normograma.
- Requisitos de los usuarios, del producto y del servicio.
- Modelo integrado de Planeación y Gestión. </t>
    </r>
  </si>
  <si>
    <t>Cap.Germán Andres Miranda</t>
  </si>
  <si>
    <t>Rainer Naranjo</t>
  </si>
  <si>
    <t>Informe Austeridad en el Gasto (seguimientos mensuales Ley 1815 de 2016)</t>
  </si>
  <si>
    <t>Informe avance al plan de mejoramiento CGR</t>
  </si>
  <si>
    <t>Comité de Coordinación del  Sistema de Control Interno</t>
  </si>
  <si>
    <t>Reporte de indicadores de gestión del proceso</t>
  </si>
  <si>
    <t>Cristhian Urrego</t>
  </si>
  <si>
    <t>Lideres de Proceso</t>
  </si>
  <si>
    <t>Todo el personal de la DNBC</t>
  </si>
  <si>
    <t>Gestión Administrativa.</t>
  </si>
  <si>
    <t>Sonia Lobo
Claudia Quintero
Carlos Andrés Vargas</t>
  </si>
  <si>
    <t>EFICACIA EN LA PRESENTACIÓN DE INFORMES</t>
  </si>
  <si>
    <t>EFICACIA EN EL LIDERAZGO ESTRATÉGICO</t>
  </si>
  <si>
    <t>ENFOQUE HACIA LA PREVENCIÓN</t>
  </si>
  <si>
    <r>
      <rPr>
        <b/>
        <sz val="12"/>
        <color rgb="FF002060"/>
        <rFont val="Arial"/>
        <family val="2"/>
      </rPr>
      <t xml:space="preserve">TÉCNICAS DE AUDITORIA:
</t>
    </r>
    <r>
      <rPr>
        <sz val="12"/>
        <rFont val="Arial"/>
        <family val="2"/>
      </rPr>
      <t xml:space="preserve">- Auditoría basada en riesgos
- Revisión documental.
- Entrevistas.
- Observación directa.
</t>
    </r>
  </si>
  <si>
    <r>
      <rPr>
        <b/>
        <sz val="12"/>
        <color rgb="FF002060"/>
        <rFont val="Arial"/>
        <family val="2"/>
      </rPr>
      <t xml:space="preserve">OBJETIVO DEL PROGRAMA: </t>
    </r>
    <r>
      <rPr>
        <sz val="12"/>
        <color rgb="FF002060"/>
        <rFont val="Arial"/>
        <family val="2"/>
      </rPr>
      <t xml:space="preserve"> </t>
    </r>
    <r>
      <rPr>
        <sz val="12"/>
        <color indexed="8"/>
        <rFont val="Arial"/>
        <family val="2"/>
      </rPr>
      <t xml:space="preserve">
Relacionar las actividades a ejecutar en el periodo 2018 para evaluar el Sistema Integrado de Gestión y Control (Estado del Sistema de Control interno)  y de Gestión de la Dirección Nacional de Bomberos de Colombia. Verificar la conformidad del Sistema Integrado de Gestión y control de acuergo con los requisitos legales, del Cliente, de las normas de gestión y los internos.</t>
    </r>
  </si>
  <si>
    <r>
      <rPr>
        <b/>
        <sz val="12"/>
        <color rgb="FF002060"/>
        <rFont val="Arial"/>
        <family val="2"/>
      </rPr>
      <t>RIESGOS DE AUDITORIA:</t>
    </r>
    <r>
      <rPr>
        <sz val="12"/>
        <rFont val="Arial"/>
        <family val="2"/>
      </rPr>
      <t xml:space="preserve">
1. Cambios y ajustes a los procesos y procedimientos establecidos en la DNBC;
2. Falta de apoyo de la Alta Dirección para la ejecución del programa de Auditorías;
3. Falta de profesionales en la Oficina de Control Interno para ejecutar éste programa de auditorías.
4. Cambio en la metodología de ejecución de las auditorías internas.</t>
    </r>
  </si>
  <si>
    <t>Claudia Quintero
Carlos Andrés Vargas</t>
  </si>
  <si>
    <t xml:space="preserve">Claudia Quintero
</t>
  </si>
  <si>
    <t>Maria del Consuelo Arias Prieto</t>
  </si>
  <si>
    <t>Carlos Andres Vargas</t>
  </si>
  <si>
    <t>Sonia Lobo</t>
  </si>
  <si>
    <t>Claudia Quintero</t>
  </si>
  <si>
    <t>Maria del Consuelo Arias Prieto
Carlos Andres Vargas</t>
  </si>
  <si>
    <t>Sonia Lobo
Maria del Consuelo Arias Prieto
Claudia Quintero
Carlos Andrés Vargas</t>
  </si>
  <si>
    <t xml:space="preserve">
Claudia Quintero
Carlos Andrés Vargas</t>
  </si>
  <si>
    <t>Reporte Plan de Acciòn</t>
  </si>
  <si>
    <t>Reporte Plan Anticorrupcion y de Atencion al Ciudadabo</t>
  </si>
  <si>
    <t>MES</t>
  </si>
  <si>
    <t>INFORMES Y SEGUIMIENTOS DE LEY</t>
  </si>
  <si>
    <t>TOTAL</t>
  </si>
  <si>
    <t xml:space="preserve">SEP </t>
  </si>
  <si>
    <t xml:space="preserve"> LIDERAZGO ESTRATÉGICO
(CCCI)</t>
  </si>
  <si>
    <t>ENFOQUE HACIA LA PREVENCIÓN (Fomento de la cultura del control)</t>
  </si>
  <si>
    <t>RESUMEN PLAN DE ACCIÓN EVALUACIÓN Y SEGUIMIENTO</t>
  </si>
  <si>
    <t>EVALUACIÓN DE LA GESTIÓN DEL RIESGO</t>
  </si>
  <si>
    <t>Verificaciòn Mapas de Riesgo de Gestiòn</t>
  </si>
  <si>
    <t>Auditorías de Gestiòn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</si>
</sst>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d/m/yy;@"/>
    <numFmt numFmtId="166" formatCode="_-[$€-2]* #,##0.00_-;\-[$€-2]* #,##0.00_-;_-[$€-2]* &quot;-&quot;??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2"/>
      <color indexed="6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medium">
        <color indexed="64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medium">
        <color indexed="64"/>
      </right>
      <top/>
      <bottom style="hair">
        <color theme="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theme="3"/>
      </left>
      <right style="medium">
        <color indexed="64"/>
      </right>
      <top/>
      <bottom style="medium">
        <color indexed="64"/>
      </bottom>
      <diagonal/>
    </border>
    <border>
      <left style="thin">
        <color theme="3"/>
      </left>
      <right style="hair">
        <color theme="3"/>
      </right>
      <top style="hair">
        <color theme="3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/>
      </left>
      <right/>
      <top style="hair">
        <color theme="3"/>
      </top>
      <bottom style="hair">
        <color theme="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theme="3"/>
      </left>
      <right style="hair">
        <color theme="3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theme="3"/>
      </left>
      <right style="hair">
        <color theme="3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3"/>
      </left>
      <right style="hair">
        <color theme="3"/>
      </right>
      <top/>
      <bottom style="hair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3"/>
      </left>
      <right style="hair">
        <color theme="3"/>
      </right>
      <top style="medium">
        <color indexed="64"/>
      </top>
      <bottom style="hair">
        <color theme="3"/>
      </bottom>
      <diagonal/>
    </border>
    <border>
      <left style="hair">
        <color theme="3"/>
      </left>
      <right style="medium">
        <color indexed="64"/>
      </right>
      <top style="medium">
        <color indexed="64"/>
      </top>
      <bottom style="hair">
        <color theme="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166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9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165" fontId="3" fillId="3" borderId="25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1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1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justify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horizontal="justify" vertical="top" wrapText="1"/>
    </xf>
    <xf numFmtId="0" fontId="15" fillId="0" borderId="0" xfId="4" applyFont="1" applyFill="1" applyBorder="1" applyAlignment="1">
      <alignment horizontal="center" vertical="center" wrapText="1"/>
    </xf>
    <xf numFmtId="9" fontId="15" fillId="0" borderId="0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justify" vertical="center" wrapText="1"/>
    </xf>
    <xf numFmtId="0" fontId="5" fillId="0" borderId="0" xfId="0" applyFont="1"/>
    <xf numFmtId="0" fontId="7" fillId="6" borderId="5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7" borderId="53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7" fillId="7" borderId="54" xfId="0" applyFont="1" applyFill="1" applyBorder="1"/>
    <xf numFmtId="0" fontId="7" fillId="7" borderId="4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left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vertical="center" wrapText="1"/>
    </xf>
    <xf numFmtId="9" fontId="15" fillId="0" borderId="1" xfId="1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justify" vertical="top" wrapText="1"/>
    </xf>
    <xf numFmtId="0" fontId="20" fillId="0" borderId="30" xfId="0" applyFont="1" applyFill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24" xfId="0" applyFont="1" applyFill="1" applyBorder="1" applyAlignment="1">
      <alignment horizontal="justify" vertical="top" wrapText="1"/>
    </xf>
    <xf numFmtId="0" fontId="20" fillId="0" borderId="0" xfId="0" applyFont="1" applyFill="1" applyBorder="1" applyAlignment="1">
      <alignment horizontal="justify" vertical="top" wrapText="1"/>
    </xf>
    <xf numFmtId="0" fontId="20" fillId="0" borderId="50" xfId="0" applyFont="1" applyFill="1" applyBorder="1" applyAlignment="1">
      <alignment horizontal="justify" vertical="top" wrapText="1"/>
    </xf>
    <xf numFmtId="0" fontId="20" fillId="0" borderId="8" xfId="0" applyFont="1" applyFill="1" applyBorder="1" applyAlignment="1">
      <alignment horizontal="justify" vertical="top" wrapText="1"/>
    </xf>
    <xf numFmtId="0" fontId="20" fillId="0" borderId="5" xfId="0" applyFont="1" applyFill="1" applyBorder="1" applyAlignment="1">
      <alignment horizontal="justify" vertical="top" wrapText="1"/>
    </xf>
    <xf numFmtId="0" fontId="20" fillId="0" borderId="6" xfId="0" applyFont="1" applyFill="1" applyBorder="1" applyAlignment="1">
      <alignment horizontal="justify" vertical="top" wrapText="1"/>
    </xf>
    <xf numFmtId="0" fontId="15" fillId="0" borderId="1" xfId="4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" fontId="16" fillId="2" borderId="8" xfId="4" applyNumberFormat="1" applyFont="1" applyFill="1" applyBorder="1" applyAlignment="1">
      <alignment horizontal="center" vertical="center" wrapText="1"/>
    </xf>
    <xf numFmtId="17" fontId="16" fillId="2" borderId="6" xfId="4" applyNumberFormat="1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textRotation="90" wrapText="1"/>
    </xf>
    <xf numFmtId="165" fontId="3" fillId="3" borderId="15" xfId="0" applyNumberFormat="1" applyFont="1" applyFill="1" applyBorder="1" applyAlignment="1">
      <alignment horizontal="center" vertical="center" textRotation="90" wrapText="1"/>
    </xf>
    <xf numFmtId="0" fontId="11" fillId="0" borderId="16" xfId="0" applyFont="1" applyFill="1" applyBorder="1" applyAlignment="1">
      <alignment horizontal="left" vertical="top" wrapText="1"/>
    </xf>
    <xf numFmtId="0" fontId="11" fillId="0" borderId="37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5" fillId="0" borderId="41" xfId="0" applyFont="1" applyFill="1" applyBorder="1" applyAlignment="1">
      <alignment horizontal="justify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7" borderId="52" xfId="0" applyFont="1" applyFill="1" applyBorder="1" applyAlignment="1">
      <alignment horizontal="center"/>
    </xf>
    <xf numFmtId="0" fontId="7" fillId="7" borderId="3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7" borderId="33" xfId="0" applyFont="1" applyFill="1" applyBorder="1" applyAlignment="1">
      <alignment horizontal="center" vertical="center"/>
    </xf>
    <xf numFmtId="0" fontId="7" fillId="7" borderId="51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justify" vertical="center" wrapText="1"/>
    </xf>
    <xf numFmtId="0" fontId="5" fillId="0" borderId="71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justify" vertical="center" wrapText="1"/>
    </xf>
    <xf numFmtId="0" fontId="5" fillId="0" borderId="7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17" fillId="4" borderId="72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vertical="center" wrapText="1"/>
    </xf>
    <xf numFmtId="0" fontId="17" fillId="4" borderId="23" xfId="0" applyFont="1" applyFill="1" applyBorder="1" applyAlignment="1">
      <alignment vertical="center" wrapText="1"/>
    </xf>
  </cellXfs>
  <cellStyles count="12">
    <cellStyle name="Euro" xfId="6"/>
    <cellStyle name="Hipervínculo 2" xfId="7"/>
    <cellStyle name="Millares 2" xfId="2"/>
    <cellStyle name="Millares 2 2" xfId="3"/>
    <cellStyle name="Normal" xfId="0" builtinId="0"/>
    <cellStyle name="Normal 2" xfId="4"/>
    <cellStyle name="Normal 2 2" xfId="8"/>
    <cellStyle name="Normal 3" xfId="5"/>
    <cellStyle name="Porcentaje" xfId="1" builtinId="5"/>
    <cellStyle name="Porcentaje 2" xfId="10"/>
    <cellStyle name="Porcentaje 3" xfId="9"/>
    <cellStyle name="Porcentual 2" xfId="11"/>
  </cellStyles>
  <dxfs count="6">
    <dxf>
      <font>
        <color theme="1"/>
      </font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theme="1"/>
      </font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CUMPLIMIENTO DE ACTIVIDADES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PROGRAMA_AUDITORIA!$E$52:$AB$52</c:f>
              <c:strCache>
                <c:ptCount val="23"/>
                <c:pt idx="0">
                  <c:v>ENE</c:v>
                </c:pt>
                <c:pt idx="2">
                  <c:v>FEB</c:v>
                </c:pt>
                <c:pt idx="4">
                  <c:v>MAR</c:v>
                </c:pt>
                <c:pt idx="6">
                  <c:v>ABR</c:v>
                </c:pt>
                <c:pt idx="8">
                  <c:v>MAY</c:v>
                </c:pt>
                <c:pt idx="10">
                  <c:v>JUN</c:v>
                </c:pt>
                <c:pt idx="12">
                  <c:v>JUL</c:v>
                </c:pt>
                <c:pt idx="14">
                  <c:v>AGO</c:v>
                </c:pt>
                <c:pt idx="16">
                  <c:v>SEP</c:v>
                </c:pt>
                <c:pt idx="18">
                  <c:v>OCT</c:v>
                </c:pt>
                <c:pt idx="20">
                  <c:v>NOV</c:v>
                </c:pt>
                <c:pt idx="22">
                  <c:v>DIC</c:v>
                </c:pt>
              </c:strCache>
            </c:strRef>
          </c:cat>
          <c:val>
            <c:numRef>
              <c:f>PROGRAMA_AUDITORIA!$E$55:$AB$55</c:f>
              <c:numCache>
                <c:formatCode>0%</c:formatCode>
                <c:ptCount val="2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B2-4DAE-8D3A-8C2C54C7C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969344"/>
        <c:axId val="748538688"/>
      </c:barChart>
      <c:catAx>
        <c:axId val="742969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8538688"/>
        <c:crosses val="autoZero"/>
        <c:auto val="1"/>
        <c:lblAlgn val="ctr"/>
        <c:lblOffset val="100"/>
        <c:noMultiLvlLbl val="0"/>
      </c:catAx>
      <c:valAx>
        <c:axId val="7485386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4296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EFICACIA EN LA PRESENTACIÓN</a:t>
            </a:r>
            <a:r>
              <a:rPr lang="en-US" baseline="0"/>
              <a:t> DE INFORMES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PROGRAMA_AUDITORIA!$E$58:$AB$58</c:f>
              <c:strCache>
                <c:ptCount val="23"/>
                <c:pt idx="0">
                  <c:v>ENE</c:v>
                </c:pt>
                <c:pt idx="2">
                  <c:v>FEB</c:v>
                </c:pt>
                <c:pt idx="4">
                  <c:v>MAR</c:v>
                </c:pt>
                <c:pt idx="6">
                  <c:v>ABR</c:v>
                </c:pt>
                <c:pt idx="8">
                  <c:v>MAY</c:v>
                </c:pt>
                <c:pt idx="10">
                  <c:v>JUN</c:v>
                </c:pt>
                <c:pt idx="12">
                  <c:v>JUL</c:v>
                </c:pt>
                <c:pt idx="14">
                  <c:v>AGO</c:v>
                </c:pt>
                <c:pt idx="16">
                  <c:v>SEP</c:v>
                </c:pt>
                <c:pt idx="18">
                  <c:v>OCT</c:v>
                </c:pt>
                <c:pt idx="20">
                  <c:v>NOV</c:v>
                </c:pt>
                <c:pt idx="22">
                  <c:v>DIC</c:v>
                </c:pt>
              </c:strCache>
            </c:strRef>
          </c:cat>
          <c:val>
            <c:numRef>
              <c:f>PROGRAMA_AUDITORIA!$E$61:$AB$61</c:f>
              <c:numCache>
                <c:formatCode>0%</c:formatCode>
                <c:ptCount val="2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AC-4639-ABA4-42EFBF3F1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977536"/>
        <c:axId val="748540416"/>
      </c:barChart>
      <c:catAx>
        <c:axId val="742977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8540416"/>
        <c:crosses val="autoZero"/>
        <c:auto val="1"/>
        <c:lblAlgn val="ctr"/>
        <c:lblOffset val="100"/>
        <c:noMultiLvlLbl val="0"/>
      </c:catAx>
      <c:valAx>
        <c:axId val="74854041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42977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EFICACIA DE AUDITORÍAS</a:t>
            </a:r>
            <a:r>
              <a:rPr lang="en-US" baseline="0"/>
              <a:t> REALIZADAS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PROGRAMA_AUDITORIA!$E$67</c:f>
              <c:strCache>
                <c:ptCount val="1"/>
                <c:pt idx="0">
                  <c:v> </c:v>
                </c:pt>
              </c:strCache>
            </c:strRef>
          </c:tx>
          <c:invertIfNegative val="0"/>
          <c:cat>
            <c:strRef>
              <c:f>PROGRAMA_AUDITORIA!$F$64:$AB$64</c:f>
              <c:strCache>
                <c:ptCount val="22"/>
                <c:pt idx="1">
                  <c:v>FEB</c:v>
                </c:pt>
                <c:pt idx="3">
                  <c:v>MAR</c:v>
                </c:pt>
                <c:pt idx="5">
                  <c:v>ABR</c:v>
                </c:pt>
                <c:pt idx="7">
                  <c:v>MAY</c:v>
                </c:pt>
                <c:pt idx="9">
                  <c:v>JUN</c:v>
                </c:pt>
                <c:pt idx="11">
                  <c:v>JUL</c:v>
                </c:pt>
                <c:pt idx="13">
                  <c:v>AGO</c:v>
                </c:pt>
                <c:pt idx="15">
                  <c:v>SEP</c:v>
                </c:pt>
                <c:pt idx="17">
                  <c:v>OCT</c:v>
                </c:pt>
                <c:pt idx="19">
                  <c:v>NOV</c:v>
                </c:pt>
                <c:pt idx="21">
                  <c:v>DIC</c:v>
                </c:pt>
              </c:strCache>
            </c:strRef>
          </c:cat>
          <c:val>
            <c:numRef>
              <c:f>PROGRAMA_AUDITORIA!$F$67:$AB$67</c:f>
              <c:numCache>
                <c:formatCode>0%</c:formatCode>
                <c:ptCount val="23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F1-43F5-998B-C7F33DB05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979584"/>
        <c:axId val="748542144"/>
      </c:barChart>
      <c:catAx>
        <c:axId val="74297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8542144"/>
        <c:crosses val="autoZero"/>
        <c:auto val="1"/>
        <c:lblAlgn val="ctr"/>
        <c:lblOffset val="100"/>
        <c:noMultiLvlLbl val="0"/>
      </c:catAx>
      <c:valAx>
        <c:axId val="7485421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4297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ENFOQUE HACIA LA PREVENCIÒN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PROGRAMA_AUDITORIA!$E$79</c:f>
              <c:strCache>
                <c:ptCount val="1"/>
                <c:pt idx="0">
                  <c:v> </c:v>
                </c:pt>
              </c:strCache>
            </c:strRef>
          </c:tx>
          <c:invertIfNegative val="0"/>
          <c:cat>
            <c:strRef>
              <c:f>PROGRAMA_AUDITORIA!$F$76:$AB$76</c:f>
              <c:strCache>
                <c:ptCount val="22"/>
                <c:pt idx="1">
                  <c:v>FEB</c:v>
                </c:pt>
                <c:pt idx="3">
                  <c:v>MAR</c:v>
                </c:pt>
                <c:pt idx="5">
                  <c:v>ABR</c:v>
                </c:pt>
                <c:pt idx="7">
                  <c:v>MAY</c:v>
                </c:pt>
                <c:pt idx="9">
                  <c:v>JUN</c:v>
                </c:pt>
                <c:pt idx="11">
                  <c:v>JUL</c:v>
                </c:pt>
                <c:pt idx="13">
                  <c:v>AGO</c:v>
                </c:pt>
                <c:pt idx="15">
                  <c:v>SEP</c:v>
                </c:pt>
                <c:pt idx="17">
                  <c:v>OCT</c:v>
                </c:pt>
                <c:pt idx="19">
                  <c:v>NOV</c:v>
                </c:pt>
                <c:pt idx="21">
                  <c:v>DIC</c:v>
                </c:pt>
              </c:strCache>
            </c:strRef>
          </c:cat>
          <c:val>
            <c:numRef>
              <c:f>PROGRAMA_AUDITORIA!$F$79:$AB$79</c:f>
              <c:numCache>
                <c:formatCode>0%</c:formatCode>
                <c:ptCount val="23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86-4FA1-A6AE-0F59E7E99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980096"/>
        <c:axId val="748541568"/>
      </c:barChart>
      <c:catAx>
        <c:axId val="742980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8541568"/>
        <c:crosses val="autoZero"/>
        <c:auto val="1"/>
        <c:lblAlgn val="ctr"/>
        <c:lblOffset val="100"/>
        <c:noMultiLvlLbl val="0"/>
      </c:catAx>
      <c:valAx>
        <c:axId val="748541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4298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LIDERAZGO ESTRATÉGICO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PROGRAMA_AUDITORIA!$E$70:$AB$70</c:f>
              <c:strCache>
                <c:ptCount val="23"/>
                <c:pt idx="0">
                  <c:v>ENE</c:v>
                </c:pt>
                <c:pt idx="2">
                  <c:v>FEB</c:v>
                </c:pt>
                <c:pt idx="4">
                  <c:v>MAR</c:v>
                </c:pt>
                <c:pt idx="6">
                  <c:v>ABR</c:v>
                </c:pt>
                <c:pt idx="8">
                  <c:v>MAY</c:v>
                </c:pt>
                <c:pt idx="10">
                  <c:v>JUN</c:v>
                </c:pt>
                <c:pt idx="12">
                  <c:v>JUL</c:v>
                </c:pt>
                <c:pt idx="14">
                  <c:v>AGO</c:v>
                </c:pt>
                <c:pt idx="16">
                  <c:v>SEP</c:v>
                </c:pt>
                <c:pt idx="18">
                  <c:v>OCT</c:v>
                </c:pt>
                <c:pt idx="20">
                  <c:v>NOV</c:v>
                </c:pt>
                <c:pt idx="22">
                  <c:v>DIC</c:v>
                </c:pt>
              </c:strCache>
            </c:strRef>
          </c:cat>
          <c:val>
            <c:numRef>
              <c:f>PROGRAMA_AUDITORIA!$E$73:$AB$73</c:f>
              <c:numCache>
                <c:formatCode>0%</c:formatCode>
                <c:ptCount val="2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F7-4A97-9055-F5285C518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980608"/>
        <c:axId val="748463808"/>
      </c:barChart>
      <c:catAx>
        <c:axId val="74298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8463808"/>
        <c:crosses val="autoZero"/>
        <c:auto val="1"/>
        <c:lblAlgn val="ctr"/>
        <c:lblOffset val="100"/>
        <c:noMultiLvlLbl val="0"/>
      </c:catAx>
      <c:valAx>
        <c:axId val="7484638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4298060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31254</xdr:colOff>
      <xdr:row>0</xdr:row>
      <xdr:rowOff>138917</xdr:rowOff>
    </xdr:from>
    <xdr:to>
      <xdr:col>2</xdr:col>
      <xdr:colOff>2042201</xdr:colOff>
      <xdr:row>3</xdr:row>
      <xdr:rowOff>258536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33" y="138917"/>
          <a:ext cx="2010947" cy="868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2548616</xdr:colOff>
      <xdr:row>86</xdr:row>
      <xdr:rowOff>57152</xdr:rowOff>
    </xdr:from>
    <xdr:to>
      <xdr:col>17</xdr:col>
      <xdr:colOff>68036</xdr:colOff>
      <xdr:row>96</xdr:row>
      <xdr:rowOff>123392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149679</xdr:colOff>
      <xdr:row>86</xdr:row>
      <xdr:rowOff>57584</xdr:rowOff>
    </xdr:from>
    <xdr:to>
      <xdr:col>28</xdr:col>
      <xdr:colOff>1232188</xdr:colOff>
      <xdr:row>96</xdr:row>
      <xdr:rowOff>109536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97</xdr:row>
      <xdr:rowOff>4330</xdr:rowOff>
    </xdr:from>
    <xdr:to>
      <xdr:col>17</xdr:col>
      <xdr:colOff>81643</xdr:colOff>
      <xdr:row>107</xdr:row>
      <xdr:rowOff>25109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176892</xdr:colOff>
      <xdr:row>96</xdr:row>
      <xdr:rowOff>219807</xdr:rowOff>
    </xdr:from>
    <xdr:to>
      <xdr:col>28</xdr:col>
      <xdr:colOff>1255334</xdr:colOff>
      <xdr:row>107</xdr:row>
      <xdr:rowOff>38101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149677</xdr:colOff>
      <xdr:row>107</xdr:row>
      <xdr:rowOff>206828</xdr:rowOff>
    </xdr:from>
    <xdr:to>
      <xdr:col>27</xdr:col>
      <xdr:colOff>40822</xdr:colOff>
      <xdr:row>119</xdr:row>
      <xdr:rowOff>13607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Q65510"/>
  <sheetViews>
    <sheetView showGridLines="0" tabSelected="1" topLeftCell="A37" zoomScale="70" zoomScaleNormal="70" zoomScaleSheetLayoutView="55" workbookViewId="0">
      <selection activeCell="Q44" sqref="Q44"/>
    </sheetView>
  </sheetViews>
  <sheetFormatPr baseColWidth="10" defaultColWidth="9.140625" defaultRowHeight="18" customHeight="1" x14ac:dyDescent="0.2"/>
  <cols>
    <col min="1" max="1" width="16.7109375" style="4" customWidth="1"/>
    <col min="2" max="2" width="8" style="3" customWidth="1"/>
    <col min="3" max="3" width="38.28515625" style="3" customWidth="1"/>
    <col min="4" max="4" width="23.42578125" style="4" customWidth="1"/>
    <col min="5" max="28" width="4.7109375" style="4" customWidth="1"/>
    <col min="29" max="29" width="19.85546875" style="4" customWidth="1"/>
    <col min="30" max="55" width="5.7109375" style="4" customWidth="1"/>
    <col min="56" max="222" width="9.140625" style="4"/>
    <col min="223" max="223" width="14.85546875" style="4" bestFit="1" customWidth="1"/>
    <col min="224" max="16384" width="9.140625" style="4"/>
  </cols>
  <sheetData>
    <row r="1" spans="1:29" ht="11.25" customHeight="1" x14ac:dyDescent="0.2"/>
    <row r="2" spans="1:29" s="5" customFormat="1" ht="24" customHeight="1" x14ac:dyDescent="0.25">
      <c r="B2" s="125"/>
      <c r="C2" s="125"/>
      <c r="D2" s="130" t="s">
        <v>61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2"/>
      <c r="T2" s="123" t="s">
        <v>75</v>
      </c>
      <c r="U2" s="124"/>
      <c r="V2" s="124"/>
      <c r="W2" s="124"/>
      <c r="X2" s="124"/>
      <c r="Y2" s="124"/>
      <c r="Z2" s="124"/>
      <c r="AA2" s="19"/>
      <c r="AB2" s="19"/>
      <c r="AC2" s="19"/>
    </row>
    <row r="3" spans="1:29" s="5" customFormat="1" ht="24" customHeight="1" x14ac:dyDescent="0.25">
      <c r="B3" s="125"/>
      <c r="C3" s="125"/>
      <c r="D3" s="133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5"/>
      <c r="T3" s="124" t="s">
        <v>74</v>
      </c>
      <c r="U3" s="124"/>
      <c r="V3" s="124"/>
      <c r="W3" s="124"/>
      <c r="X3" s="124"/>
      <c r="Y3" s="124"/>
      <c r="Z3" s="124"/>
      <c r="AA3" s="19"/>
      <c r="AB3" s="19"/>
      <c r="AC3" s="19"/>
    </row>
    <row r="4" spans="1:29" ht="24" customHeight="1" x14ac:dyDescent="0.2">
      <c r="B4" s="125"/>
      <c r="C4" s="125"/>
      <c r="D4" s="136" t="s">
        <v>72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8"/>
      <c r="T4" s="123" t="s">
        <v>73</v>
      </c>
      <c r="U4" s="123"/>
      <c r="V4" s="123"/>
      <c r="W4" s="123"/>
      <c r="X4" s="123"/>
      <c r="Y4" s="123"/>
      <c r="Z4" s="123"/>
      <c r="AA4" s="13"/>
      <c r="AB4" s="13"/>
      <c r="AC4" s="13"/>
    </row>
    <row r="5" spans="1:29" ht="15" customHeight="1" x14ac:dyDescent="0.2">
      <c r="B5" s="4"/>
      <c r="C5" s="6"/>
    </row>
    <row r="6" spans="1:29" ht="50.1" customHeight="1" x14ac:dyDescent="0.2">
      <c r="A6" s="114" t="s">
        <v>103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6"/>
    </row>
    <row r="7" spans="1:29" ht="5.0999999999999996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0"/>
      <c r="X7" s="20"/>
      <c r="Y7" s="20"/>
      <c r="Z7" s="20"/>
      <c r="AA7" s="20"/>
      <c r="AB7" s="20"/>
      <c r="AC7" s="20"/>
    </row>
    <row r="8" spans="1:29" ht="66" customHeight="1" x14ac:dyDescent="0.2">
      <c r="A8" s="114" t="s">
        <v>79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6"/>
    </row>
    <row r="9" spans="1:29" ht="5.0999999999999996" customHeight="1" x14ac:dyDescent="0.2">
      <c r="A9" s="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1"/>
      <c r="X9" s="1"/>
      <c r="Y9" s="1"/>
      <c r="Z9" s="1"/>
      <c r="AA9" s="1"/>
      <c r="AB9" s="1"/>
      <c r="AC9" s="1"/>
    </row>
    <row r="10" spans="1:29" s="2" customFormat="1" ht="83.25" customHeight="1" x14ac:dyDescent="0.2">
      <c r="A10" s="114" t="s">
        <v>87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6"/>
    </row>
    <row r="11" spans="1:29" s="2" customFormat="1" ht="5.0999999999999996" customHeight="1" x14ac:dyDescent="0.2">
      <c r="A11" s="22"/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2"/>
      <c r="X11" s="22"/>
      <c r="Y11" s="22"/>
      <c r="Z11" s="22"/>
      <c r="AA11" s="22"/>
      <c r="AB11" s="22"/>
      <c r="AC11" s="22"/>
    </row>
    <row r="12" spans="1:29" ht="99.75" customHeight="1" x14ac:dyDescent="0.2">
      <c r="A12" s="114" t="s">
        <v>104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6"/>
    </row>
    <row r="13" spans="1:29" s="2" customFormat="1" ht="5.0999999999999996" customHeight="1" x14ac:dyDescent="0.2">
      <c r="A13" s="22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2"/>
      <c r="X13" s="22"/>
      <c r="Y13" s="22"/>
      <c r="Z13" s="22"/>
      <c r="AA13" s="22"/>
      <c r="AB13" s="22"/>
      <c r="AC13" s="22"/>
    </row>
    <row r="14" spans="1:29" ht="70.5" customHeight="1" x14ac:dyDescent="0.2">
      <c r="A14" s="114" t="s">
        <v>78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6"/>
    </row>
    <row r="15" spans="1:29" ht="9" customHeight="1" x14ac:dyDescent="0.2">
      <c r="A15" s="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ht="87" customHeight="1" x14ac:dyDescent="0.2">
      <c r="A16" s="114" t="s">
        <v>102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6"/>
    </row>
    <row r="17" spans="1:29" ht="15" customHeight="1" thickBot="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s="2" customFormat="1" ht="24.95" customHeight="1" thickBot="1" x14ac:dyDescent="0.25">
      <c r="A18" s="127" t="s">
        <v>56</v>
      </c>
      <c r="B18" s="120" t="s">
        <v>0</v>
      </c>
      <c r="C18" s="120" t="s">
        <v>57</v>
      </c>
      <c r="D18" s="106" t="s">
        <v>58</v>
      </c>
      <c r="E18" s="126" t="s">
        <v>86</v>
      </c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09" t="s">
        <v>71</v>
      </c>
    </row>
    <row r="19" spans="1:29" ht="75.75" customHeight="1" x14ac:dyDescent="0.2">
      <c r="A19" s="128"/>
      <c r="B19" s="121"/>
      <c r="C19" s="121"/>
      <c r="D19" s="107"/>
      <c r="E19" s="112" t="s">
        <v>59</v>
      </c>
      <c r="F19" s="113"/>
      <c r="G19" s="112" t="s">
        <v>1</v>
      </c>
      <c r="H19" s="113"/>
      <c r="I19" s="112" t="s">
        <v>2</v>
      </c>
      <c r="J19" s="113"/>
      <c r="K19" s="112" t="s">
        <v>3</v>
      </c>
      <c r="L19" s="113"/>
      <c r="M19" s="112" t="s">
        <v>4</v>
      </c>
      <c r="N19" s="113"/>
      <c r="O19" s="112" t="s">
        <v>5</v>
      </c>
      <c r="P19" s="113"/>
      <c r="Q19" s="112" t="s">
        <v>6</v>
      </c>
      <c r="R19" s="113"/>
      <c r="S19" s="112" t="s">
        <v>7</v>
      </c>
      <c r="T19" s="113"/>
      <c r="U19" s="112" t="s">
        <v>8</v>
      </c>
      <c r="V19" s="113"/>
      <c r="W19" s="112" t="s">
        <v>9</v>
      </c>
      <c r="X19" s="113"/>
      <c r="Y19" s="112" t="s">
        <v>10</v>
      </c>
      <c r="Z19" s="113"/>
      <c r="AA19" s="112" t="s">
        <v>11</v>
      </c>
      <c r="AB19" s="112"/>
      <c r="AC19" s="110"/>
    </row>
    <row r="20" spans="1:29" ht="15.75" customHeight="1" thickBot="1" x14ac:dyDescent="0.25">
      <c r="A20" s="129"/>
      <c r="B20" s="122"/>
      <c r="C20" s="122"/>
      <c r="D20" s="108"/>
      <c r="E20" s="16" t="s">
        <v>40</v>
      </c>
      <c r="F20" s="15" t="s">
        <v>41</v>
      </c>
      <c r="G20" s="16" t="s">
        <v>40</v>
      </c>
      <c r="H20" s="15" t="s">
        <v>41</v>
      </c>
      <c r="I20" s="16" t="s">
        <v>40</v>
      </c>
      <c r="J20" s="15" t="s">
        <v>41</v>
      </c>
      <c r="K20" s="16" t="s">
        <v>40</v>
      </c>
      <c r="L20" s="15" t="s">
        <v>41</v>
      </c>
      <c r="M20" s="16" t="s">
        <v>40</v>
      </c>
      <c r="N20" s="15" t="s">
        <v>41</v>
      </c>
      <c r="O20" s="16" t="s">
        <v>40</v>
      </c>
      <c r="P20" s="15" t="s">
        <v>41</v>
      </c>
      <c r="Q20" s="16" t="s">
        <v>40</v>
      </c>
      <c r="R20" s="15" t="s">
        <v>41</v>
      </c>
      <c r="S20" s="16" t="s">
        <v>40</v>
      </c>
      <c r="T20" s="15" t="s">
        <v>41</v>
      </c>
      <c r="U20" s="16" t="s">
        <v>40</v>
      </c>
      <c r="V20" s="15" t="s">
        <v>41</v>
      </c>
      <c r="W20" s="16" t="s">
        <v>40</v>
      </c>
      <c r="X20" s="15" t="s">
        <v>41</v>
      </c>
      <c r="Y20" s="16" t="s">
        <v>40</v>
      </c>
      <c r="Z20" s="15" t="s">
        <v>41</v>
      </c>
      <c r="AA20" s="16" t="s">
        <v>40</v>
      </c>
      <c r="AB20" s="16" t="s">
        <v>41</v>
      </c>
      <c r="AC20" s="111"/>
    </row>
    <row r="21" spans="1:29" s="5" customFormat="1" ht="42" customHeight="1" x14ac:dyDescent="0.25">
      <c r="A21" s="117" t="s">
        <v>68</v>
      </c>
      <c r="B21" s="58">
        <v>1</v>
      </c>
      <c r="C21" s="59" t="s">
        <v>12</v>
      </c>
      <c r="D21" s="76" t="s">
        <v>111</v>
      </c>
      <c r="E21" s="70"/>
      <c r="F21" s="60"/>
      <c r="G21" s="60">
        <v>1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81"/>
      <c r="AC21" s="86" t="s">
        <v>88</v>
      </c>
    </row>
    <row r="22" spans="1:29" s="5" customFormat="1" ht="33" customHeight="1" x14ac:dyDescent="0.25">
      <c r="A22" s="117"/>
      <c r="B22" s="27">
        <f>B21+1</f>
        <v>2</v>
      </c>
      <c r="C22" s="33" t="s">
        <v>14</v>
      </c>
      <c r="D22" s="77" t="s">
        <v>60</v>
      </c>
      <c r="E22" s="71"/>
      <c r="F22" s="53"/>
      <c r="G22" s="53"/>
      <c r="H22" s="53"/>
      <c r="I22" s="53">
        <v>1</v>
      </c>
      <c r="J22" s="53"/>
      <c r="K22" s="53"/>
      <c r="L22" s="53"/>
      <c r="M22" s="53"/>
      <c r="N22" s="53"/>
      <c r="O22" s="53"/>
      <c r="P22" s="53"/>
      <c r="Q22" s="53">
        <v>1</v>
      </c>
      <c r="R22" s="53"/>
      <c r="S22" s="53"/>
      <c r="T22" s="53"/>
      <c r="U22" s="53"/>
      <c r="V22" s="53"/>
      <c r="W22" s="53"/>
      <c r="X22" s="53"/>
      <c r="Y22" s="53">
        <v>1</v>
      </c>
      <c r="Z22" s="53"/>
      <c r="AA22" s="54"/>
      <c r="AB22" s="82"/>
      <c r="AC22" s="50" t="s">
        <v>88</v>
      </c>
    </row>
    <row r="23" spans="1:29" s="5" customFormat="1" ht="33" customHeight="1" x14ac:dyDescent="0.25">
      <c r="A23" s="117"/>
      <c r="B23" s="27">
        <f t="shared" ref="B23:B39" si="0">B22+1</f>
        <v>3</v>
      </c>
      <c r="C23" s="33" t="s">
        <v>15</v>
      </c>
      <c r="D23" s="78" t="s">
        <v>107</v>
      </c>
      <c r="E23" s="71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83"/>
      <c r="AC23" s="50" t="s">
        <v>88</v>
      </c>
    </row>
    <row r="24" spans="1:29" s="5" customFormat="1" ht="33" customHeight="1" x14ac:dyDescent="0.25">
      <c r="A24" s="117"/>
      <c r="B24" s="27">
        <f t="shared" si="0"/>
        <v>4</v>
      </c>
      <c r="C24" s="33" t="s">
        <v>90</v>
      </c>
      <c r="D24" s="78" t="s">
        <v>106</v>
      </c>
      <c r="E24" s="72"/>
      <c r="F24" s="53"/>
      <c r="G24" s="53"/>
      <c r="H24" s="55"/>
      <c r="I24" s="53">
        <v>1</v>
      </c>
      <c r="J24" s="56"/>
      <c r="K24" s="53"/>
      <c r="L24" s="53"/>
      <c r="M24" s="53">
        <v>1</v>
      </c>
      <c r="N24" s="53"/>
      <c r="O24" s="53"/>
      <c r="P24" s="53"/>
      <c r="Q24" s="53"/>
      <c r="R24" s="53"/>
      <c r="S24" s="53">
        <v>1</v>
      </c>
      <c r="T24" s="53"/>
      <c r="U24" s="53"/>
      <c r="V24" s="53"/>
      <c r="W24" s="53"/>
      <c r="X24" s="53"/>
      <c r="Y24" s="53">
        <v>1</v>
      </c>
      <c r="Z24" s="54"/>
      <c r="AA24" s="53"/>
      <c r="AB24" s="82"/>
      <c r="AC24" s="51" t="s">
        <v>89</v>
      </c>
    </row>
    <row r="25" spans="1:29" s="5" customFormat="1" ht="33" customHeight="1" x14ac:dyDescent="0.25">
      <c r="A25" s="117"/>
      <c r="B25" s="27">
        <f t="shared" si="0"/>
        <v>5</v>
      </c>
      <c r="C25" s="33" t="s">
        <v>16</v>
      </c>
      <c r="D25" s="78" t="s">
        <v>106</v>
      </c>
      <c r="E25" s="71"/>
      <c r="F25" s="53"/>
      <c r="G25" s="53">
        <v>1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83"/>
      <c r="AC25" s="51" t="s">
        <v>89</v>
      </c>
    </row>
    <row r="26" spans="1:29" s="5" customFormat="1" ht="69" customHeight="1" x14ac:dyDescent="0.25">
      <c r="A26" s="117"/>
      <c r="B26" s="27">
        <f t="shared" si="0"/>
        <v>6</v>
      </c>
      <c r="C26" s="33" t="s">
        <v>17</v>
      </c>
      <c r="D26" s="18" t="s">
        <v>98</v>
      </c>
      <c r="E26" s="71"/>
      <c r="F26" s="53"/>
      <c r="G26" s="53"/>
      <c r="H26" s="53"/>
      <c r="I26" s="57"/>
      <c r="J26" s="53"/>
      <c r="K26" s="53">
        <v>1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83"/>
      <c r="AC26" s="50" t="s">
        <v>88</v>
      </c>
    </row>
    <row r="27" spans="1:29" s="5" customFormat="1" ht="33" customHeight="1" x14ac:dyDescent="0.25">
      <c r="A27" s="117"/>
      <c r="B27" s="27">
        <f t="shared" si="0"/>
        <v>7</v>
      </c>
      <c r="C27" s="33" t="s">
        <v>91</v>
      </c>
      <c r="D27" s="78" t="s">
        <v>107</v>
      </c>
      <c r="E27" s="71">
        <v>1</v>
      </c>
      <c r="F27" s="53"/>
      <c r="G27" s="54"/>
      <c r="H27" s="54"/>
      <c r="I27" s="53"/>
      <c r="J27" s="53"/>
      <c r="K27" s="53"/>
      <c r="L27" s="53"/>
      <c r="M27" s="53"/>
      <c r="N27" s="53"/>
      <c r="O27" s="53"/>
      <c r="P27" s="53"/>
      <c r="Q27" s="54">
        <v>1</v>
      </c>
      <c r="R27" s="54"/>
      <c r="S27" s="53"/>
      <c r="T27" s="53"/>
      <c r="U27" s="53"/>
      <c r="V27" s="53"/>
      <c r="W27" s="53"/>
      <c r="X27" s="53"/>
      <c r="Y27" s="53"/>
      <c r="Z27" s="53"/>
      <c r="AA27" s="53"/>
      <c r="AB27" s="83"/>
      <c r="AC27" s="86" t="s">
        <v>88</v>
      </c>
    </row>
    <row r="28" spans="1:29" s="5" customFormat="1" ht="79.5" customHeight="1" x14ac:dyDescent="0.25">
      <c r="A28" s="117"/>
      <c r="B28" s="27">
        <f t="shared" si="0"/>
        <v>8</v>
      </c>
      <c r="C28" s="33" t="s">
        <v>18</v>
      </c>
      <c r="D28" s="77" t="s">
        <v>110</v>
      </c>
      <c r="E28" s="71"/>
      <c r="F28" s="53"/>
      <c r="G28" s="53"/>
      <c r="H28" s="53"/>
      <c r="I28" s="53">
        <v>1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83"/>
      <c r="AC28" s="50" t="s">
        <v>88</v>
      </c>
    </row>
    <row r="29" spans="1:29" s="5" customFormat="1" ht="33" customHeight="1" x14ac:dyDescent="0.25">
      <c r="A29" s="117"/>
      <c r="B29" s="27">
        <f t="shared" si="0"/>
        <v>9</v>
      </c>
      <c r="C29" s="33" t="s">
        <v>66</v>
      </c>
      <c r="D29" s="77" t="s">
        <v>109</v>
      </c>
      <c r="E29" s="71"/>
      <c r="F29" s="53"/>
      <c r="G29" s="53">
        <v>1</v>
      </c>
      <c r="H29" s="55"/>
      <c r="I29" s="53"/>
      <c r="J29" s="53"/>
      <c r="K29" s="53"/>
      <c r="L29" s="53"/>
      <c r="M29" s="54"/>
      <c r="N29" s="54"/>
      <c r="O29" s="53"/>
      <c r="P29" s="53"/>
      <c r="Q29" s="53"/>
      <c r="R29" s="53"/>
      <c r="S29" s="53">
        <v>1</v>
      </c>
      <c r="T29" s="53"/>
      <c r="U29" s="53"/>
      <c r="V29" s="53"/>
      <c r="W29" s="53"/>
      <c r="X29" s="53"/>
      <c r="Y29" s="54"/>
      <c r="Z29" s="54"/>
      <c r="AA29" s="53"/>
      <c r="AB29" s="83"/>
      <c r="AC29" s="51" t="s">
        <v>89</v>
      </c>
    </row>
    <row r="30" spans="1:29" s="5" customFormat="1" ht="33" customHeight="1" x14ac:dyDescent="0.25">
      <c r="A30" s="117"/>
      <c r="B30" s="27">
        <f t="shared" si="0"/>
        <v>10</v>
      </c>
      <c r="C30" s="33" t="s">
        <v>19</v>
      </c>
      <c r="D30" s="77" t="s">
        <v>109</v>
      </c>
      <c r="E30" s="73"/>
      <c r="F30" s="54"/>
      <c r="G30" s="53">
        <v>1</v>
      </c>
      <c r="H30" s="53"/>
      <c r="I30" s="53"/>
      <c r="J30" s="53"/>
      <c r="K30" s="53"/>
      <c r="L30" s="53"/>
      <c r="M30" s="53"/>
      <c r="N30" s="53"/>
      <c r="O30" s="53"/>
      <c r="P30" s="53"/>
      <c r="Q30" s="53">
        <v>1</v>
      </c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83"/>
      <c r="AC30" s="50" t="s">
        <v>88</v>
      </c>
    </row>
    <row r="31" spans="1:29" s="5" customFormat="1" ht="33" customHeight="1" x14ac:dyDescent="0.25">
      <c r="A31" s="117"/>
      <c r="B31" s="27">
        <f t="shared" si="0"/>
        <v>11</v>
      </c>
      <c r="C31" s="33" t="s">
        <v>20</v>
      </c>
      <c r="D31" s="78" t="s">
        <v>107</v>
      </c>
      <c r="E31" s="71"/>
      <c r="F31" s="53"/>
      <c r="G31" s="53"/>
      <c r="H31" s="53"/>
      <c r="I31" s="53">
        <v>1</v>
      </c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83"/>
      <c r="AC31" s="51" t="s">
        <v>89</v>
      </c>
    </row>
    <row r="32" spans="1:29" s="5" customFormat="1" ht="42.75" customHeight="1" x14ac:dyDescent="0.25">
      <c r="A32" s="117"/>
      <c r="B32" s="27">
        <f t="shared" si="0"/>
        <v>12</v>
      </c>
      <c r="C32" s="33" t="s">
        <v>21</v>
      </c>
      <c r="D32" s="18" t="s">
        <v>98</v>
      </c>
      <c r="E32" s="71"/>
      <c r="F32" s="53"/>
      <c r="G32" s="53"/>
      <c r="H32" s="53"/>
      <c r="I32" s="53"/>
      <c r="J32" s="53"/>
      <c r="K32" s="53"/>
      <c r="L32" s="53"/>
      <c r="M32" s="53">
        <v>1</v>
      </c>
      <c r="N32" s="53"/>
      <c r="O32" s="54"/>
      <c r="P32" s="54"/>
      <c r="Q32" s="53"/>
      <c r="R32" s="53"/>
      <c r="S32" s="53"/>
      <c r="T32" s="53"/>
      <c r="U32" s="53">
        <v>1</v>
      </c>
      <c r="V32" s="53"/>
      <c r="W32" s="53"/>
      <c r="X32" s="53"/>
      <c r="Y32" s="53"/>
      <c r="Z32" s="53"/>
      <c r="AA32" s="53">
        <v>1</v>
      </c>
      <c r="AB32" s="83"/>
      <c r="AC32" s="50" t="s">
        <v>88</v>
      </c>
    </row>
    <row r="33" spans="1:29" s="5" customFormat="1" ht="46.5" customHeight="1" x14ac:dyDescent="0.25">
      <c r="A33" s="117"/>
      <c r="B33" s="27">
        <f t="shared" si="0"/>
        <v>13</v>
      </c>
      <c r="C33" s="33" t="s">
        <v>22</v>
      </c>
      <c r="D33" s="18" t="s">
        <v>113</v>
      </c>
      <c r="E33" s="71"/>
      <c r="F33" s="53"/>
      <c r="G33" s="53"/>
      <c r="H33" s="53"/>
      <c r="I33" s="53"/>
      <c r="J33" s="53"/>
      <c r="K33" s="53"/>
      <c r="L33" s="53"/>
      <c r="M33" s="53">
        <v>1</v>
      </c>
      <c r="N33" s="53"/>
      <c r="O33" s="53"/>
      <c r="P33" s="53"/>
      <c r="Q33" s="53"/>
      <c r="R33" s="53"/>
      <c r="S33" s="53"/>
      <c r="T33" s="53"/>
      <c r="U33" s="53">
        <v>1</v>
      </c>
      <c r="V33" s="53"/>
      <c r="W33" s="53"/>
      <c r="X33" s="53"/>
      <c r="Y33" s="54"/>
      <c r="Z33" s="54"/>
      <c r="AA33" s="53">
        <v>1</v>
      </c>
      <c r="AB33" s="83"/>
      <c r="AC33" s="50" t="s">
        <v>88</v>
      </c>
    </row>
    <row r="34" spans="1:29" s="5" customFormat="1" ht="33" customHeight="1" x14ac:dyDescent="0.25">
      <c r="A34" s="117"/>
      <c r="B34" s="27">
        <f t="shared" si="0"/>
        <v>14</v>
      </c>
      <c r="C34" s="33" t="s">
        <v>23</v>
      </c>
      <c r="D34" s="77" t="s">
        <v>109</v>
      </c>
      <c r="E34" s="71"/>
      <c r="F34" s="53"/>
      <c r="G34" s="53">
        <v>1</v>
      </c>
      <c r="H34" s="53"/>
      <c r="I34" s="53"/>
      <c r="J34" s="53"/>
      <c r="K34" s="53"/>
      <c r="L34" s="53"/>
      <c r="M34" s="53"/>
      <c r="N34" s="53"/>
      <c r="O34" s="53"/>
      <c r="P34" s="53"/>
      <c r="Q34" s="53">
        <v>1</v>
      </c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83"/>
      <c r="AC34" s="50" t="s">
        <v>88</v>
      </c>
    </row>
    <row r="35" spans="1:29" s="5" customFormat="1" ht="69.75" customHeight="1" thickBot="1" x14ac:dyDescent="0.3">
      <c r="A35" s="118"/>
      <c r="B35" s="63">
        <f>B34+1</f>
        <v>15</v>
      </c>
      <c r="C35" s="64" t="s">
        <v>24</v>
      </c>
      <c r="D35" s="79" t="s">
        <v>112</v>
      </c>
      <c r="E35" s="74">
        <v>1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84"/>
      <c r="AC35" s="52" t="s">
        <v>88</v>
      </c>
    </row>
    <row r="36" spans="1:29" ht="85.5" customHeight="1" thickBot="1" x14ac:dyDescent="0.25">
      <c r="A36" s="35" t="s">
        <v>67</v>
      </c>
      <c r="B36" s="61">
        <f t="shared" si="0"/>
        <v>16</v>
      </c>
      <c r="C36" s="62" t="s">
        <v>92</v>
      </c>
      <c r="D36" s="79" t="s">
        <v>107</v>
      </c>
      <c r="E36" s="75">
        <v>1</v>
      </c>
      <c r="F36" s="68"/>
      <c r="G36" s="68"/>
      <c r="H36" s="68"/>
      <c r="I36" s="68">
        <v>1</v>
      </c>
      <c r="J36" s="68"/>
      <c r="K36" s="68"/>
      <c r="L36" s="68"/>
      <c r="M36" s="68">
        <v>1</v>
      </c>
      <c r="N36" s="68"/>
      <c r="O36" s="68"/>
      <c r="P36" s="68"/>
      <c r="Q36" s="68">
        <v>1</v>
      </c>
      <c r="R36" s="68"/>
      <c r="S36" s="68"/>
      <c r="T36" s="68"/>
      <c r="U36" s="68">
        <v>1</v>
      </c>
      <c r="V36" s="68"/>
      <c r="W36" s="68"/>
      <c r="X36" s="68"/>
      <c r="Y36" s="68">
        <v>1</v>
      </c>
      <c r="Z36" s="68"/>
      <c r="AA36" s="68"/>
      <c r="AB36" s="85"/>
      <c r="AC36" s="87" t="s">
        <v>85</v>
      </c>
    </row>
    <row r="37" spans="1:29" ht="65.25" customHeight="1" x14ac:dyDescent="0.2">
      <c r="A37" s="117" t="s">
        <v>63</v>
      </c>
      <c r="B37" s="66">
        <f t="shared" si="0"/>
        <v>17</v>
      </c>
      <c r="C37" s="67" t="s">
        <v>93</v>
      </c>
      <c r="D37" s="80" t="s">
        <v>108</v>
      </c>
      <c r="E37" s="70">
        <v>1</v>
      </c>
      <c r="F37" s="60"/>
      <c r="G37" s="60"/>
      <c r="H37" s="60"/>
      <c r="I37" s="60"/>
      <c r="J37" s="60"/>
      <c r="K37" s="60">
        <v>1</v>
      </c>
      <c r="L37" s="60"/>
      <c r="M37" s="60"/>
      <c r="N37" s="60"/>
      <c r="O37" s="60"/>
      <c r="P37" s="60"/>
      <c r="Q37" s="60">
        <v>1</v>
      </c>
      <c r="R37" s="60"/>
      <c r="S37" s="60"/>
      <c r="T37" s="60"/>
      <c r="U37" s="60"/>
      <c r="V37" s="60"/>
      <c r="W37" s="60">
        <v>1</v>
      </c>
      <c r="X37" s="60"/>
      <c r="Y37" s="60"/>
      <c r="Z37" s="60"/>
      <c r="AA37" s="60"/>
      <c r="AB37" s="81"/>
      <c r="AC37" s="86" t="s">
        <v>85</v>
      </c>
    </row>
    <row r="38" spans="1:29" ht="36.75" customHeight="1" x14ac:dyDescent="0.2">
      <c r="A38" s="117"/>
      <c r="B38" s="12">
        <f t="shared" si="0"/>
        <v>18</v>
      </c>
      <c r="C38" s="17" t="s">
        <v>114</v>
      </c>
      <c r="D38" s="34" t="s">
        <v>108</v>
      </c>
      <c r="E38" s="71">
        <v>1</v>
      </c>
      <c r="F38" s="53"/>
      <c r="G38" s="53"/>
      <c r="H38" s="53"/>
      <c r="I38" s="53"/>
      <c r="J38" s="53"/>
      <c r="K38" s="53">
        <v>1</v>
      </c>
      <c r="L38" s="53"/>
      <c r="M38" s="53"/>
      <c r="N38" s="53"/>
      <c r="O38" s="53"/>
      <c r="P38" s="53"/>
      <c r="Q38" s="53">
        <v>1</v>
      </c>
      <c r="R38" s="53"/>
      <c r="S38" s="53"/>
      <c r="T38" s="53"/>
      <c r="U38" s="53"/>
      <c r="V38" s="53"/>
      <c r="W38" s="53">
        <v>1</v>
      </c>
      <c r="X38" s="53"/>
      <c r="Y38" s="53"/>
      <c r="Z38" s="53"/>
      <c r="AA38" s="53"/>
      <c r="AB38" s="83"/>
      <c r="AC38" s="50" t="s">
        <v>85</v>
      </c>
    </row>
    <row r="39" spans="1:29" ht="66.75" customHeight="1" thickBot="1" x14ac:dyDescent="0.25">
      <c r="A39" s="118"/>
      <c r="B39" s="14">
        <f t="shared" si="0"/>
        <v>19</v>
      </c>
      <c r="C39" s="11" t="s">
        <v>115</v>
      </c>
      <c r="D39" s="28" t="s">
        <v>108</v>
      </c>
      <c r="E39" s="74"/>
      <c r="F39" s="65"/>
      <c r="G39" s="65"/>
      <c r="H39" s="65"/>
      <c r="I39" s="65"/>
      <c r="J39" s="65"/>
      <c r="K39" s="65">
        <v>1</v>
      </c>
      <c r="L39" s="65"/>
      <c r="M39" s="65"/>
      <c r="N39" s="65"/>
      <c r="O39" s="65"/>
      <c r="P39" s="65"/>
      <c r="Q39" s="65"/>
      <c r="R39" s="65"/>
      <c r="S39" s="65"/>
      <c r="T39" s="65">
        <v>1</v>
      </c>
      <c r="U39" s="65"/>
      <c r="V39" s="65"/>
      <c r="W39" s="65"/>
      <c r="X39" s="65"/>
      <c r="Y39" s="65"/>
      <c r="Z39" s="65"/>
      <c r="AA39" s="65">
        <v>1</v>
      </c>
      <c r="AB39" s="84"/>
      <c r="AC39" s="52" t="s">
        <v>85</v>
      </c>
    </row>
    <row r="40" spans="1:29" s="8" customFormat="1" ht="36" customHeight="1" x14ac:dyDescent="0.25">
      <c r="A40" s="146" t="s">
        <v>125</v>
      </c>
      <c r="B40" s="147">
        <v>20</v>
      </c>
      <c r="C40" s="156" t="s">
        <v>80</v>
      </c>
      <c r="D40" s="148" t="s">
        <v>105</v>
      </c>
      <c r="E40" s="149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>
        <v>1</v>
      </c>
      <c r="T40" s="150"/>
      <c r="U40" s="150"/>
      <c r="V40" s="150"/>
      <c r="W40" s="150"/>
      <c r="X40" s="150"/>
      <c r="Y40" s="150"/>
      <c r="Z40" s="150"/>
      <c r="AA40" s="150"/>
      <c r="AB40" s="151"/>
      <c r="AC40" s="152" t="s">
        <v>88</v>
      </c>
    </row>
    <row r="41" spans="1:29" s="8" customFormat="1" ht="41.25" customHeight="1" x14ac:dyDescent="0.25">
      <c r="A41" s="119"/>
      <c r="B41" s="25">
        <f>1+B40</f>
        <v>21</v>
      </c>
      <c r="C41" s="157" t="s">
        <v>81</v>
      </c>
      <c r="D41" s="18" t="s">
        <v>98</v>
      </c>
      <c r="E41" s="71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>
        <v>1</v>
      </c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83"/>
      <c r="AC41" s="50" t="s">
        <v>94</v>
      </c>
    </row>
    <row r="42" spans="1:29" s="8" customFormat="1" ht="36" customHeight="1" x14ac:dyDescent="0.25">
      <c r="A42" s="119"/>
      <c r="B42" s="25">
        <v>22</v>
      </c>
      <c r="C42" s="157" t="s">
        <v>82</v>
      </c>
      <c r="D42" s="18" t="s">
        <v>98</v>
      </c>
      <c r="E42" s="71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>
        <v>1</v>
      </c>
      <c r="V42" s="53"/>
      <c r="W42" s="53"/>
      <c r="X42" s="53"/>
      <c r="Y42" s="53"/>
      <c r="Z42" s="53"/>
      <c r="AA42" s="53"/>
      <c r="AB42" s="83"/>
      <c r="AC42" s="51" t="s">
        <v>89</v>
      </c>
    </row>
    <row r="43" spans="1:29" s="8" customFormat="1" ht="36" customHeight="1" x14ac:dyDescent="0.25">
      <c r="A43" s="119"/>
      <c r="B43" s="25">
        <v>23</v>
      </c>
      <c r="C43" s="157" t="s">
        <v>83</v>
      </c>
      <c r="D43" s="18" t="s">
        <v>105</v>
      </c>
      <c r="E43" s="71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>
        <v>1</v>
      </c>
      <c r="X43" s="53"/>
      <c r="Y43" s="53"/>
      <c r="Z43" s="53"/>
      <c r="AA43" s="53"/>
      <c r="AB43" s="83"/>
      <c r="AC43" s="51" t="s">
        <v>89</v>
      </c>
    </row>
    <row r="44" spans="1:29" s="8" customFormat="1" ht="46.5" customHeight="1" x14ac:dyDescent="0.25">
      <c r="A44" s="119"/>
      <c r="B44" s="25">
        <v>24</v>
      </c>
      <c r="C44" s="157" t="s">
        <v>97</v>
      </c>
      <c r="D44" s="18" t="s">
        <v>98</v>
      </c>
      <c r="E44" s="71"/>
      <c r="F44" s="53"/>
      <c r="G44" s="53"/>
      <c r="H44" s="53"/>
      <c r="I44" s="53"/>
      <c r="J44" s="53"/>
      <c r="K44" s="53"/>
      <c r="L44" s="53"/>
      <c r="M44" s="53">
        <v>1</v>
      </c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83"/>
      <c r="AC44" s="51" t="s">
        <v>89</v>
      </c>
    </row>
    <row r="45" spans="1:29" s="8" customFormat="1" ht="45" customHeight="1" thickBot="1" x14ac:dyDescent="0.3">
      <c r="A45" s="153"/>
      <c r="B45" s="154">
        <v>25</v>
      </c>
      <c r="C45" s="158" t="s">
        <v>84</v>
      </c>
      <c r="D45" s="79" t="s">
        <v>98</v>
      </c>
      <c r="E45" s="74"/>
      <c r="F45" s="65"/>
      <c r="G45" s="65"/>
      <c r="H45" s="65"/>
      <c r="I45" s="65">
        <v>1</v>
      </c>
      <c r="J45" s="65"/>
      <c r="K45" s="65">
        <v>1</v>
      </c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84"/>
      <c r="AC45" s="155" t="s">
        <v>89</v>
      </c>
    </row>
    <row r="46" spans="1:29" s="9" customFormat="1" ht="54.75" customHeight="1" thickBot="1" x14ac:dyDescent="0.3">
      <c r="A46" s="35" t="s">
        <v>76</v>
      </c>
      <c r="B46" s="69">
        <v>26</v>
      </c>
      <c r="C46" s="89" t="s">
        <v>77</v>
      </c>
      <c r="D46" s="79" t="s">
        <v>62</v>
      </c>
      <c r="E46" s="75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85"/>
      <c r="AC46" s="87" t="s">
        <v>88</v>
      </c>
    </row>
    <row r="47" spans="1:29" s="9" customFormat="1" ht="69.75" customHeight="1" thickBot="1" x14ac:dyDescent="0.3">
      <c r="A47" s="35" t="s">
        <v>123</v>
      </c>
      <c r="B47" s="69">
        <v>27</v>
      </c>
      <c r="C47" s="89" t="s">
        <v>124</v>
      </c>
      <c r="D47" s="79" t="s">
        <v>112</v>
      </c>
      <c r="E47" s="75"/>
      <c r="F47" s="68"/>
      <c r="G47" s="68"/>
      <c r="H47" s="68"/>
      <c r="I47" s="68"/>
      <c r="J47" s="68"/>
      <c r="K47" s="68"/>
      <c r="L47" s="68"/>
      <c r="M47" s="68"/>
      <c r="N47" s="68"/>
      <c r="O47" s="68">
        <v>1</v>
      </c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85"/>
      <c r="AC47" s="88" t="s">
        <v>95</v>
      </c>
    </row>
    <row r="48" spans="1:29" s="9" customFormat="1" ht="78" customHeight="1" thickBot="1" x14ac:dyDescent="0.3">
      <c r="A48" s="35" t="s">
        <v>65</v>
      </c>
      <c r="B48" s="69">
        <v>28</v>
      </c>
      <c r="C48" s="62" t="s">
        <v>25</v>
      </c>
      <c r="D48" s="79" t="s">
        <v>112</v>
      </c>
      <c r="E48" s="75"/>
      <c r="F48" s="68"/>
      <c r="G48" s="68">
        <v>1</v>
      </c>
      <c r="H48" s="68"/>
      <c r="I48" s="68"/>
      <c r="J48" s="68"/>
      <c r="K48" s="68"/>
      <c r="L48" s="68"/>
      <c r="M48" s="68">
        <v>1</v>
      </c>
      <c r="N48" s="68"/>
      <c r="O48" s="68"/>
      <c r="P48" s="68"/>
      <c r="Q48" s="68"/>
      <c r="R48" s="68"/>
      <c r="S48" s="68">
        <v>1</v>
      </c>
      <c r="T48" s="68"/>
      <c r="U48" s="68"/>
      <c r="V48" s="68"/>
      <c r="W48" s="68"/>
      <c r="X48" s="68"/>
      <c r="Y48" s="68">
        <v>1</v>
      </c>
      <c r="Z48" s="68"/>
      <c r="AA48" s="68"/>
      <c r="AB48" s="85"/>
      <c r="AC48" s="88" t="s">
        <v>95</v>
      </c>
    </row>
    <row r="49" spans="1:29" s="9" customFormat="1" ht="91.5" customHeight="1" thickBot="1" x14ac:dyDescent="0.3">
      <c r="A49" s="35" t="s">
        <v>69</v>
      </c>
      <c r="B49" s="69">
        <v>29</v>
      </c>
      <c r="C49" s="26" t="s">
        <v>26</v>
      </c>
      <c r="D49" s="79" t="s">
        <v>112</v>
      </c>
      <c r="E49" s="75"/>
      <c r="F49" s="68"/>
      <c r="G49" s="68"/>
      <c r="H49" s="68"/>
      <c r="I49" s="68"/>
      <c r="J49" s="68"/>
      <c r="K49" s="68">
        <v>1</v>
      </c>
      <c r="L49" s="68"/>
      <c r="M49" s="68"/>
      <c r="N49" s="68"/>
      <c r="O49" s="68"/>
      <c r="P49" s="68"/>
      <c r="Q49" s="68"/>
      <c r="R49" s="68"/>
      <c r="S49" s="68">
        <v>1</v>
      </c>
      <c r="T49" s="68"/>
      <c r="U49" s="68"/>
      <c r="V49" s="68"/>
      <c r="W49" s="68"/>
      <c r="X49" s="68"/>
      <c r="Y49" s="68"/>
      <c r="Z49" s="68"/>
      <c r="AA49" s="68">
        <v>1</v>
      </c>
      <c r="AB49" s="85"/>
      <c r="AC49" s="87" t="s">
        <v>96</v>
      </c>
    </row>
    <row r="50" spans="1:29" ht="18" customHeight="1" thickBot="1" x14ac:dyDescent="0.25"/>
    <row r="51" spans="1:29" s="1" customFormat="1" ht="34.5" customHeight="1" thickBot="1" x14ac:dyDescent="0.25">
      <c r="A51" s="101" t="s">
        <v>42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3"/>
    </row>
    <row r="52" spans="1:29" s="1" customFormat="1" ht="34.5" customHeight="1" x14ac:dyDescent="0.2">
      <c r="A52" s="91" t="s">
        <v>70</v>
      </c>
      <c r="B52" s="92"/>
      <c r="C52" s="92"/>
      <c r="D52" s="93"/>
      <c r="E52" s="104" t="s">
        <v>43</v>
      </c>
      <c r="F52" s="105"/>
      <c r="G52" s="104" t="s">
        <v>44</v>
      </c>
      <c r="H52" s="105"/>
      <c r="I52" s="104" t="s">
        <v>45</v>
      </c>
      <c r="J52" s="105"/>
      <c r="K52" s="104" t="s">
        <v>46</v>
      </c>
      <c r="L52" s="105"/>
      <c r="M52" s="104" t="s">
        <v>47</v>
      </c>
      <c r="N52" s="105"/>
      <c r="O52" s="104" t="s">
        <v>48</v>
      </c>
      <c r="P52" s="105"/>
      <c r="Q52" s="104" t="s">
        <v>49</v>
      </c>
      <c r="R52" s="105"/>
      <c r="S52" s="104" t="s">
        <v>50</v>
      </c>
      <c r="T52" s="105"/>
      <c r="U52" s="104" t="s">
        <v>51</v>
      </c>
      <c r="V52" s="105"/>
      <c r="W52" s="104" t="s">
        <v>52</v>
      </c>
      <c r="X52" s="105"/>
      <c r="Y52" s="104" t="s">
        <v>53</v>
      </c>
      <c r="Z52" s="105"/>
      <c r="AA52" s="104" t="s">
        <v>54</v>
      </c>
      <c r="AB52" s="105"/>
    </row>
    <row r="53" spans="1:29" s="1" customFormat="1" ht="34.5" customHeight="1" x14ac:dyDescent="0.2">
      <c r="A53" s="94"/>
      <c r="B53" s="95"/>
      <c r="C53" s="95"/>
      <c r="D53" s="96"/>
      <c r="E53" s="100">
        <f>COUNTIF(F21:F49,2)</f>
        <v>0</v>
      </c>
      <c r="F53" s="100"/>
      <c r="G53" s="100">
        <f>COUNTIF(H21:H49,2)</f>
        <v>0</v>
      </c>
      <c r="H53" s="100"/>
      <c r="I53" s="100">
        <f>COUNTIF(J21:J49,2)</f>
        <v>0</v>
      </c>
      <c r="J53" s="100"/>
      <c r="K53" s="100">
        <f>COUNTIF(L21:L49,2)</f>
        <v>0</v>
      </c>
      <c r="L53" s="100"/>
      <c r="M53" s="100">
        <f>COUNTIF(N21:N49,2)</f>
        <v>0</v>
      </c>
      <c r="N53" s="100"/>
      <c r="O53" s="100">
        <f>COUNTIF(P21:P49,2)</f>
        <v>0</v>
      </c>
      <c r="P53" s="100"/>
      <c r="Q53" s="100">
        <f>COUNTIF(R21:R49,2)</f>
        <v>0</v>
      </c>
      <c r="R53" s="100"/>
      <c r="S53" s="100">
        <f>COUNTIF(T21:T49,2)</f>
        <v>0</v>
      </c>
      <c r="T53" s="100"/>
      <c r="U53" s="100">
        <f>COUNTIF(V21:V49,2)</f>
        <v>0</v>
      </c>
      <c r="V53" s="100"/>
      <c r="W53" s="100">
        <f>COUNTIF(X21:X49,2)</f>
        <v>0</v>
      </c>
      <c r="X53" s="100"/>
      <c r="Y53" s="100">
        <f>COUNTIF(Z21:Z49,2)</f>
        <v>0</v>
      </c>
      <c r="Z53" s="100"/>
      <c r="AA53" s="100">
        <f>COUNTIF(AB21:AB49,2)</f>
        <v>0</v>
      </c>
      <c r="AB53" s="100"/>
    </row>
    <row r="54" spans="1:29" s="1" customFormat="1" ht="34.5" customHeight="1" x14ac:dyDescent="0.2">
      <c r="A54" s="94"/>
      <c r="B54" s="95"/>
      <c r="C54" s="95"/>
      <c r="D54" s="96"/>
      <c r="E54" s="100">
        <f>COUNTIF(E21:E49,1)</f>
        <v>5</v>
      </c>
      <c r="F54" s="100"/>
      <c r="G54" s="100">
        <f>COUNTIF(G21:G49,1)</f>
        <v>6</v>
      </c>
      <c r="H54" s="100"/>
      <c r="I54" s="100">
        <f>COUNTIF(I21:I49,1)</f>
        <v>6</v>
      </c>
      <c r="J54" s="100"/>
      <c r="K54" s="100">
        <f>COUNTIF(K21:K49,1)</f>
        <v>6</v>
      </c>
      <c r="L54" s="100"/>
      <c r="M54" s="100">
        <f>COUNTIF(M21:M49,1)</f>
        <v>6</v>
      </c>
      <c r="N54" s="100"/>
      <c r="O54" s="100">
        <f>COUNTIF(O21:O49,1)</f>
        <v>1</v>
      </c>
      <c r="P54" s="100"/>
      <c r="Q54" s="100">
        <f>COUNTIF(Q21:Q49,1)</f>
        <v>8</v>
      </c>
      <c r="R54" s="100"/>
      <c r="S54" s="100">
        <f>COUNTIF(S21:S49,1)</f>
        <v>5</v>
      </c>
      <c r="T54" s="100"/>
      <c r="U54" s="100">
        <f>COUNTIF(U21:U49,1)</f>
        <v>4</v>
      </c>
      <c r="V54" s="100"/>
      <c r="W54" s="100">
        <f>COUNTIF(W21:W49,1)</f>
        <v>3</v>
      </c>
      <c r="X54" s="100"/>
      <c r="Y54" s="100">
        <f>COUNTIF(Y21:Y49,1)</f>
        <v>4</v>
      </c>
      <c r="Z54" s="100"/>
      <c r="AA54" s="100">
        <f>COUNTIF(AA21:AA49,1)</f>
        <v>4</v>
      </c>
      <c r="AB54" s="100"/>
    </row>
    <row r="55" spans="1:29" s="1" customFormat="1" ht="34.5" customHeight="1" x14ac:dyDescent="0.2">
      <c r="A55" s="97"/>
      <c r="B55" s="98"/>
      <c r="C55" s="98"/>
      <c r="D55" s="99"/>
      <c r="E55" s="90">
        <f>IF(E54=0," ",(E53/E54))</f>
        <v>0</v>
      </c>
      <c r="F55" s="90"/>
      <c r="G55" s="90">
        <f t="shared" ref="G55" si="1">IF(G54=0," ",(G53/G54))</f>
        <v>0</v>
      </c>
      <c r="H55" s="90"/>
      <c r="I55" s="90">
        <f t="shared" ref="I55" si="2">IF(I54=0," ",(I53/I54))</f>
        <v>0</v>
      </c>
      <c r="J55" s="90"/>
      <c r="K55" s="90">
        <f t="shared" ref="K55" si="3">IF(K54=0," ",(K53/K54))</f>
        <v>0</v>
      </c>
      <c r="L55" s="90"/>
      <c r="M55" s="90">
        <f t="shared" ref="M55" si="4">IF(M54=0," ",(M53/M54))</f>
        <v>0</v>
      </c>
      <c r="N55" s="90"/>
      <c r="O55" s="90">
        <f t="shared" ref="O55:AA55" si="5">IF(O54=0," ",(O53/O54))</f>
        <v>0</v>
      </c>
      <c r="P55" s="90"/>
      <c r="Q55" s="90">
        <f t="shared" si="5"/>
        <v>0</v>
      </c>
      <c r="R55" s="90"/>
      <c r="S55" s="90">
        <f t="shared" si="5"/>
        <v>0</v>
      </c>
      <c r="T55" s="90"/>
      <c r="U55" s="90">
        <f t="shared" si="5"/>
        <v>0</v>
      </c>
      <c r="V55" s="90"/>
      <c r="W55" s="90">
        <f t="shared" si="5"/>
        <v>0</v>
      </c>
      <c r="X55" s="90"/>
      <c r="Y55" s="90">
        <f t="shared" si="5"/>
        <v>0</v>
      </c>
      <c r="Z55" s="90"/>
      <c r="AA55" s="90">
        <f t="shared" si="5"/>
        <v>0</v>
      </c>
      <c r="AB55" s="90"/>
    </row>
    <row r="56" spans="1:29" s="1" customFormat="1" ht="34.5" customHeight="1" thickBot="1" x14ac:dyDescent="0.25">
      <c r="A56" s="30"/>
      <c r="B56" s="30"/>
      <c r="C56" s="30"/>
      <c r="D56" s="31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9" s="1" customFormat="1" ht="34.5" customHeight="1" thickBot="1" x14ac:dyDescent="0.25">
      <c r="A57" s="101" t="s">
        <v>99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3"/>
    </row>
    <row r="58" spans="1:29" s="1" customFormat="1" ht="34.5" customHeight="1" x14ac:dyDescent="0.2">
      <c r="A58" s="91" t="s">
        <v>70</v>
      </c>
      <c r="B58" s="92"/>
      <c r="C58" s="92"/>
      <c r="D58" s="93"/>
      <c r="E58" s="104" t="s">
        <v>43</v>
      </c>
      <c r="F58" s="105"/>
      <c r="G58" s="104" t="s">
        <v>44</v>
      </c>
      <c r="H58" s="105"/>
      <c r="I58" s="104" t="s">
        <v>45</v>
      </c>
      <c r="J58" s="105"/>
      <c r="K58" s="104" t="s">
        <v>46</v>
      </c>
      <c r="L58" s="105"/>
      <c r="M58" s="104" t="s">
        <v>47</v>
      </c>
      <c r="N58" s="105"/>
      <c r="O58" s="104" t="s">
        <v>48</v>
      </c>
      <c r="P58" s="105"/>
      <c r="Q58" s="104" t="s">
        <v>49</v>
      </c>
      <c r="R58" s="105"/>
      <c r="S58" s="104" t="s">
        <v>50</v>
      </c>
      <c r="T58" s="105"/>
      <c r="U58" s="104" t="s">
        <v>51</v>
      </c>
      <c r="V58" s="105"/>
      <c r="W58" s="104" t="s">
        <v>52</v>
      </c>
      <c r="X58" s="105"/>
      <c r="Y58" s="104" t="s">
        <v>53</v>
      </c>
      <c r="Z58" s="105"/>
      <c r="AA58" s="104" t="s">
        <v>54</v>
      </c>
      <c r="AB58" s="105"/>
    </row>
    <row r="59" spans="1:29" s="1" customFormat="1" ht="34.5" customHeight="1" x14ac:dyDescent="0.2">
      <c r="A59" s="94"/>
      <c r="B59" s="95"/>
      <c r="C59" s="95"/>
      <c r="D59" s="96"/>
      <c r="E59" s="100">
        <f>COUNTIF(F21:F35,2)</f>
        <v>0</v>
      </c>
      <c r="F59" s="100"/>
      <c r="G59" s="100">
        <f>COUNTIF(H21:H35,2)</f>
        <v>0</v>
      </c>
      <c r="H59" s="100"/>
      <c r="I59" s="100">
        <f>COUNTIF(J21:J35,2)</f>
        <v>0</v>
      </c>
      <c r="J59" s="100"/>
      <c r="K59" s="100">
        <f>COUNTIF(L21:L35,2)</f>
        <v>0</v>
      </c>
      <c r="L59" s="100"/>
      <c r="M59" s="100">
        <f>COUNTIF(N21:N35,2)</f>
        <v>0</v>
      </c>
      <c r="N59" s="100"/>
      <c r="O59" s="100">
        <f>COUNTIF(P21:P35,2)</f>
        <v>0</v>
      </c>
      <c r="P59" s="100"/>
      <c r="Q59" s="100">
        <f>COUNTIF(R21:R35,2)</f>
        <v>0</v>
      </c>
      <c r="R59" s="100"/>
      <c r="S59" s="100">
        <f>COUNTIF(T21:T35,2)</f>
        <v>0</v>
      </c>
      <c r="T59" s="100"/>
      <c r="U59" s="100">
        <f>COUNTIF(V21:V35,2)</f>
        <v>0</v>
      </c>
      <c r="V59" s="100"/>
      <c r="W59" s="100">
        <f>COUNTIF(X21:X35,2)</f>
        <v>0</v>
      </c>
      <c r="X59" s="100"/>
      <c r="Y59" s="100">
        <f>COUNTIF(Z21:Z35,2)</f>
        <v>0</v>
      </c>
      <c r="Z59" s="100"/>
      <c r="AA59" s="100">
        <f>COUNTIF(AB21:AB35,2)</f>
        <v>0</v>
      </c>
      <c r="AB59" s="100"/>
    </row>
    <row r="60" spans="1:29" s="1" customFormat="1" ht="34.5" customHeight="1" x14ac:dyDescent="0.2">
      <c r="A60" s="94"/>
      <c r="B60" s="95"/>
      <c r="C60" s="95"/>
      <c r="D60" s="96"/>
      <c r="E60" s="100">
        <f>COUNTIF(E21:E35,1)</f>
        <v>2</v>
      </c>
      <c r="F60" s="100"/>
      <c r="G60" s="100">
        <f>COUNTIF(G21:G35,1)</f>
        <v>5</v>
      </c>
      <c r="H60" s="100"/>
      <c r="I60" s="100">
        <f>COUNTIF(I21:I35,1)</f>
        <v>4</v>
      </c>
      <c r="J60" s="100"/>
      <c r="K60" s="100">
        <f>COUNTIF(K21:K35,1)</f>
        <v>1</v>
      </c>
      <c r="L60" s="100"/>
      <c r="M60" s="100">
        <f>COUNTIF(M21:M35,1)</f>
        <v>3</v>
      </c>
      <c r="N60" s="100"/>
      <c r="O60" s="100">
        <f>COUNTIF(O21:O35,1)</f>
        <v>0</v>
      </c>
      <c r="P60" s="100"/>
      <c r="Q60" s="100">
        <f>COUNTIF(Q21:Q35,1)</f>
        <v>4</v>
      </c>
      <c r="R60" s="100"/>
      <c r="S60" s="100">
        <f>COUNTIF(S21:S35,1)</f>
        <v>2</v>
      </c>
      <c r="T60" s="100"/>
      <c r="U60" s="100">
        <f>COUNTIF(U21:U35,1)</f>
        <v>2</v>
      </c>
      <c r="V60" s="100"/>
      <c r="W60" s="100">
        <f>COUNTIF(W21:W35,1)</f>
        <v>0</v>
      </c>
      <c r="X60" s="100"/>
      <c r="Y60" s="100">
        <f>COUNTIF(Y21:Y35,1)</f>
        <v>2</v>
      </c>
      <c r="Z60" s="100"/>
      <c r="AA60" s="100">
        <f>COUNTIF(AA21:AA35,1)</f>
        <v>2</v>
      </c>
      <c r="AB60" s="100"/>
    </row>
    <row r="61" spans="1:29" s="1" customFormat="1" ht="34.5" customHeight="1" x14ac:dyDescent="0.2">
      <c r="A61" s="97"/>
      <c r="B61" s="98"/>
      <c r="C61" s="98"/>
      <c r="D61" s="99"/>
      <c r="E61" s="90" t="str">
        <f>IF(E59=0," ",(E59/E60))</f>
        <v xml:space="preserve"> </v>
      </c>
      <c r="F61" s="90"/>
      <c r="G61" s="90" t="str">
        <f t="shared" ref="G61" si="6">IF(G59=0," ",(G59/G60))</f>
        <v xml:space="preserve"> </v>
      </c>
      <c r="H61" s="90"/>
      <c r="I61" s="90" t="str">
        <f t="shared" ref="I61" si="7">IF(I59=0," ",(I59/I60))</f>
        <v xml:space="preserve"> </v>
      </c>
      <c r="J61" s="90"/>
      <c r="K61" s="90" t="str">
        <f t="shared" ref="K61" si="8">IF(K59=0," ",(K59/K60))</f>
        <v xml:space="preserve"> </v>
      </c>
      <c r="L61" s="90"/>
      <c r="M61" s="90" t="str">
        <f t="shared" ref="M61" si="9">IF(M59=0," ",(M59/M60))</f>
        <v xml:space="preserve"> </v>
      </c>
      <c r="N61" s="90"/>
      <c r="O61" s="90" t="str">
        <f t="shared" ref="O61" si="10">IF(O59=0," ",(O59/O60))</f>
        <v xml:space="preserve"> </v>
      </c>
      <c r="P61" s="90"/>
      <c r="Q61" s="90" t="str">
        <f t="shared" ref="Q61" si="11">IF(Q59=0," ",(Q59/Q60))</f>
        <v xml:space="preserve"> </v>
      </c>
      <c r="R61" s="90"/>
      <c r="S61" s="90" t="str">
        <f t="shared" ref="S61" si="12">IF(S59=0," ",(S59/S60))</f>
        <v xml:space="preserve"> </v>
      </c>
      <c r="T61" s="90"/>
      <c r="U61" s="90" t="str">
        <f t="shared" ref="U61" si="13">IF(U59=0," ",(U59/U60))</f>
        <v xml:space="preserve"> </v>
      </c>
      <c r="V61" s="90"/>
      <c r="W61" s="90" t="str">
        <f t="shared" ref="W61" si="14">IF(W59=0," ",(W59/W60))</f>
        <v xml:space="preserve"> </v>
      </c>
      <c r="X61" s="90"/>
      <c r="Y61" s="90" t="str">
        <f t="shared" ref="Y61" si="15">IF(Y59=0," ",(Y59/Y60))</f>
        <v xml:space="preserve"> </v>
      </c>
      <c r="Z61" s="90"/>
      <c r="AA61" s="90" t="str">
        <f t="shared" ref="AA61" si="16">IF(AA59=0," ",(AA59/AA60))</f>
        <v xml:space="preserve"> </v>
      </c>
      <c r="AB61" s="90"/>
    </row>
    <row r="62" spans="1:29" s="1" customFormat="1" ht="34.5" customHeight="1" thickBot="1" x14ac:dyDescent="0.25">
      <c r="A62" s="30"/>
      <c r="B62" s="30"/>
      <c r="C62" s="30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9" s="1" customFormat="1" ht="34.5" customHeight="1" thickBot="1" x14ac:dyDescent="0.25">
      <c r="A63" s="101" t="s">
        <v>55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3"/>
    </row>
    <row r="64" spans="1:29" s="1" customFormat="1" ht="34.5" customHeight="1" x14ac:dyDescent="0.2">
      <c r="A64" s="91" t="s">
        <v>70</v>
      </c>
      <c r="B64" s="92"/>
      <c r="C64" s="92"/>
      <c r="D64" s="93"/>
      <c r="E64" s="104" t="s">
        <v>43</v>
      </c>
      <c r="F64" s="105"/>
      <c r="G64" s="104" t="s">
        <v>44</v>
      </c>
      <c r="H64" s="105"/>
      <c r="I64" s="104" t="s">
        <v>45</v>
      </c>
      <c r="J64" s="105"/>
      <c r="K64" s="104" t="s">
        <v>46</v>
      </c>
      <c r="L64" s="105"/>
      <c r="M64" s="104" t="s">
        <v>47</v>
      </c>
      <c r="N64" s="105"/>
      <c r="O64" s="104" t="s">
        <v>48</v>
      </c>
      <c r="P64" s="105"/>
      <c r="Q64" s="104" t="s">
        <v>49</v>
      </c>
      <c r="R64" s="105"/>
      <c r="S64" s="104" t="s">
        <v>50</v>
      </c>
      <c r="T64" s="105"/>
      <c r="U64" s="104" t="s">
        <v>51</v>
      </c>
      <c r="V64" s="105"/>
      <c r="W64" s="104" t="s">
        <v>52</v>
      </c>
      <c r="X64" s="105"/>
      <c r="Y64" s="104" t="s">
        <v>53</v>
      </c>
      <c r="Z64" s="105"/>
      <c r="AA64" s="104" t="s">
        <v>54</v>
      </c>
      <c r="AB64" s="105"/>
    </row>
    <row r="65" spans="1:28" s="1" customFormat="1" ht="34.5" customHeight="1" x14ac:dyDescent="0.2">
      <c r="A65" s="94"/>
      <c r="B65" s="95"/>
      <c r="C65" s="95"/>
      <c r="D65" s="96"/>
      <c r="E65" s="100">
        <f>COUNTIF(F40:F45,2)</f>
        <v>0</v>
      </c>
      <c r="F65" s="100"/>
      <c r="G65" s="100">
        <f>COUNTIF(H40:H45,2)</f>
        <v>0</v>
      </c>
      <c r="H65" s="100"/>
      <c r="I65" s="100">
        <f>COUNTIF(J40:J45,2)</f>
        <v>0</v>
      </c>
      <c r="J65" s="100"/>
      <c r="K65" s="100">
        <f>COUNTIF(L40:L45,2)</f>
        <v>0</v>
      </c>
      <c r="L65" s="100"/>
      <c r="M65" s="100">
        <f>COUNTIF(N40:N45,2)</f>
        <v>0</v>
      </c>
      <c r="N65" s="100"/>
      <c r="O65" s="100">
        <f>COUNTIF(P40:P45,2)</f>
        <v>0</v>
      </c>
      <c r="P65" s="100"/>
      <c r="Q65" s="100">
        <f>COUNTIF(R40:R45,2)</f>
        <v>0</v>
      </c>
      <c r="R65" s="100"/>
      <c r="S65" s="100">
        <f>COUNTIF(T40:T45,2)</f>
        <v>0</v>
      </c>
      <c r="T65" s="100"/>
      <c r="U65" s="100">
        <f>COUNTIF(V40:V45,2)</f>
        <v>0</v>
      </c>
      <c r="V65" s="100"/>
      <c r="W65" s="100">
        <f>COUNTIF(X40:X45,2)</f>
        <v>0</v>
      </c>
      <c r="X65" s="100"/>
      <c r="Y65" s="100">
        <f>COUNTIF(Z40:Z45,2)</f>
        <v>0</v>
      </c>
      <c r="Z65" s="100"/>
      <c r="AA65" s="100">
        <f>COUNTIF(AB40:AB45,2)</f>
        <v>0</v>
      </c>
      <c r="AB65" s="100"/>
    </row>
    <row r="66" spans="1:28" s="1" customFormat="1" ht="34.5" customHeight="1" x14ac:dyDescent="0.2">
      <c r="A66" s="94"/>
      <c r="B66" s="95"/>
      <c r="C66" s="95"/>
      <c r="D66" s="96"/>
      <c r="E66" s="100">
        <f>COUNTIF(E40:E45,1)</f>
        <v>0</v>
      </c>
      <c r="F66" s="100"/>
      <c r="G66" s="100">
        <f>COUNTIF(G40:G45,1)</f>
        <v>0</v>
      </c>
      <c r="H66" s="100"/>
      <c r="I66" s="100">
        <f>COUNTIF(I40:I45,1)</f>
        <v>1</v>
      </c>
      <c r="J66" s="100"/>
      <c r="K66" s="100">
        <f>COUNTIF(K40:K45,1)</f>
        <v>1</v>
      </c>
      <c r="L66" s="100"/>
      <c r="M66" s="100">
        <f>COUNTIF(M40:M45,1)</f>
        <v>1</v>
      </c>
      <c r="N66" s="100"/>
      <c r="O66" s="100">
        <f>COUNTIF(O40:O45,1)</f>
        <v>0</v>
      </c>
      <c r="P66" s="100"/>
      <c r="Q66" s="100">
        <f>COUNTIF(Q40:Q45,1)</f>
        <v>1</v>
      </c>
      <c r="R66" s="100"/>
      <c r="S66" s="100">
        <f>COUNTIF(S40:S45,1)</f>
        <v>1</v>
      </c>
      <c r="T66" s="100"/>
      <c r="U66" s="100">
        <f>COUNTIF(U40:U45,1)</f>
        <v>1</v>
      </c>
      <c r="V66" s="100"/>
      <c r="W66" s="100">
        <f>COUNTIF(W40:W45,1)</f>
        <v>1</v>
      </c>
      <c r="X66" s="100"/>
      <c r="Y66" s="100">
        <f>COUNTIF(Y40:Y45,1)</f>
        <v>0</v>
      </c>
      <c r="Z66" s="100"/>
      <c r="AA66" s="100">
        <f>COUNTIF(AA40:AA45,1)</f>
        <v>0</v>
      </c>
      <c r="AB66" s="100"/>
    </row>
    <row r="67" spans="1:28" s="1" customFormat="1" ht="34.5" customHeight="1" x14ac:dyDescent="0.2">
      <c r="A67" s="97"/>
      <c r="B67" s="98"/>
      <c r="C67" s="98"/>
      <c r="D67" s="99"/>
      <c r="E67" s="90" t="str">
        <f>IF(E66=0," ",(E65/E66))</f>
        <v xml:space="preserve"> </v>
      </c>
      <c r="F67" s="90"/>
      <c r="G67" s="90" t="str">
        <f t="shared" ref="G67" si="17">IF(G66=0," ",(G65/G66))</f>
        <v xml:space="preserve"> </v>
      </c>
      <c r="H67" s="90"/>
      <c r="I67" s="90">
        <f t="shared" ref="I67" si="18">IF(I66=0," ",(I65/I66))</f>
        <v>0</v>
      </c>
      <c r="J67" s="90"/>
      <c r="K67" s="90">
        <f t="shared" ref="K67" si="19">IF(K66=0," ",(K65/K66))</f>
        <v>0</v>
      </c>
      <c r="L67" s="90"/>
      <c r="M67" s="90">
        <f t="shared" ref="M67" si="20">IF(M66=0," ",(M65/M66))</f>
        <v>0</v>
      </c>
      <c r="N67" s="90"/>
      <c r="O67" s="90" t="str">
        <f t="shared" ref="O67" si="21">IF(O66=0," ",(O65/O66))</f>
        <v xml:space="preserve"> </v>
      </c>
      <c r="P67" s="90"/>
      <c r="Q67" s="90">
        <f t="shared" ref="Q67" si="22">IF(Q66=0," ",(Q65/Q66))</f>
        <v>0</v>
      </c>
      <c r="R67" s="90"/>
      <c r="S67" s="90">
        <f t="shared" ref="S67" si="23">IF(S66=0," ",(S65/S66))</f>
        <v>0</v>
      </c>
      <c r="T67" s="90"/>
      <c r="U67" s="90">
        <f t="shared" ref="U67" si="24">IF(U66=0," ",(U65/U66))</f>
        <v>0</v>
      </c>
      <c r="V67" s="90"/>
      <c r="W67" s="90">
        <f t="shared" ref="W67" si="25">IF(W66=0," ",(W65/W66))</f>
        <v>0</v>
      </c>
      <c r="X67" s="90"/>
      <c r="Y67" s="90" t="str">
        <f t="shared" ref="Y67" si="26">IF(Y66=0," ",(Y65/Y66))</f>
        <v xml:space="preserve"> </v>
      </c>
      <c r="Z67" s="90"/>
      <c r="AA67" s="90" t="str">
        <f t="shared" ref="AA67" si="27">IF(AA66=0," ",(AA65/AA66))</f>
        <v xml:space="preserve"> </v>
      </c>
      <c r="AB67" s="90"/>
    </row>
    <row r="68" spans="1:28" s="1" customFormat="1" ht="34.5" customHeight="1" thickBot="1" x14ac:dyDescent="0.25">
      <c r="A68" s="30"/>
      <c r="B68" s="30"/>
      <c r="C68" s="30"/>
      <c r="D68" s="31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s="1" customFormat="1" ht="34.5" customHeight="1" thickBot="1" x14ac:dyDescent="0.25">
      <c r="A69" s="101" t="s">
        <v>100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3"/>
    </row>
    <row r="70" spans="1:28" s="1" customFormat="1" ht="34.5" customHeight="1" x14ac:dyDescent="0.2">
      <c r="A70" s="91" t="s">
        <v>70</v>
      </c>
      <c r="B70" s="92"/>
      <c r="C70" s="92"/>
      <c r="D70" s="93"/>
      <c r="E70" s="104" t="s">
        <v>43</v>
      </c>
      <c r="F70" s="105"/>
      <c r="G70" s="104" t="s">
        <v>44</v>
      </c>
      <c r="H70" s="105"/>
      <c r="I70" s="104" t="s">
        <v>45</v>
      </c>
      <c r="J70" s="105"/>
      <c r="K70" s="104" t="s">
        <v>46</v>
      </c>
      <c r="L70" s="105"/>
      <c r="M70" s="104" t="s">
        <v>47</v>
      </c>
      <c r="N70" s="105"/>
      <c r="O70" s="104" t="s">
        <v>48</v>
      </c>
      <c r="P70" s="105"/>
      <c r="Q70" s="104" t="s">
        <v>49</v>
      </c>
      <c r="R70" s="105"/>
      <c r="S70" s="104" t="s">
        <v>50</v>
      </c>
      <c r="T70" s="105"/>
      <c r="U70" s="104" t="s">
        <v>51</v>
      </c>
      <c r="V70" s="105"/>
      <c r="W70" s="104" t="s">
        <v>52</v>
      </c>
      <c r="X70" s="105"/>
      <c r="Y70" s="104" t="s">
        <v>53</v>
      </c>
      <c r="Z70" s="105"/>
      <c r="AA70" s="104" t="s">
        <v>54</v>
      </c>
      <c r="AB70" s="105"/>
    </row>
    <row r="71" spans="1:28" s="1" customFormat="1" ht="34.5" customHeight="1" x14ac:dyDescent="0.2">
      <c r="A71" s="94"/>
      <c r="B71" s="95"/>
      <c r="C71" s="95"/>
      <c r="D71" s="96"/>
      <c r="E71" s="100">
        <f>COUNTIF(F36:F36,2)</f>
        <v>0</v>
      </c>
      <c r="F71" s="100"/>
      <c r="G71" s="100">
        <f>COUNTIF(H36:H36,2)</f>
        <v>0</v>
      </c>
      <c r="H71" s="100"/>
      <c r="I71" s="100">
        <f>COUNTIF(J36:J36,2)</f>
        <v>0</v>
      </c>
      <c r="J71" s="100"/>
      <c r="K71" s="100">
        <f>COUNTIF(L36:L36,2)</f>
        <v>0</v>
      </c>
      <c r="L71" s="100"/>
      <c r="M71" s="100">
        <f>COUNTIF(N36:N36,2)</f>
        <v>0</v>
      </c>
      <c r="N71" s="100"/>
      <c r="O71" s="100">
        <f>COUNTIF(P36:P36,2)</f>
        <v>0</v>
      </c>
      <c r="P71" s="100"/>
      <c r="Q71" s="100">
        <f>COUNTIF(R36:R36,2)</f>
        <v>0</v>
      </c>
      <c r="R71" s="100"/>
      <c r="S71" s="100">
        <f>COUNTIF(T36:T36,2)</f>
        <v>0</v>
      </c>
      <c r="T71" s="100"/>
      <c r="U71" s="100">
        <f>COUNTIF(V36:V36,2)</f>
        <v>0</v>
      </c>
      <c r="V71" s="100"/>
      <c r="W71" s="100">
        <f>COUNTIF(X36:X36,2)</f>
        <v>0</v>
      </c>
      <c r="X71" s="100"/>
      <c r="Y71" s="100">
        <f>COUNTIF(Z36:Z36,2)</f>
        <v>0</v>
      </c>
      <c r="Z71" s="100"/>
      <c r="AA71" s="100">
        <f>COUNTIF(AB36:AB36,2)</f>
        <v>0</v>
      </c>
      <c r="AB71" s="100"/>
    </row>
    <row r="72" spans="1:28" s="1" customFormat="1" ht="34.5" customHeight="1" x14ac:dyDescent="0.2">
      <c r="A72" s="94"/>
      <c r="B72" s="95"/>
      <c r="C72" s="95"/>
      <c r="D72" s="96"/>
      <c r="E72" s="100">
        <f>COUNTIF(E36:E36,1)</f>
        <v>1</v>
      </c>
      <c r="F72" s="100"/>
      <c r="G72" s="100">
        <f>COUNTIF(G36:G36,1)</f>
        <v>0</v>
      </c>
      <c r="H72" s="100"/>
      <c r="I72" s="100">
        <f>COUNTIF(I36:I36,1)</f>
        <v>1</v>
      </c>
      <c r="J72" s="100"/>
      <c r="K72" s="100">
        <f>COUNTIF(K36:K36,1)</f>
        <v>0</v>
      </c>
      <c r="L72" s="100"/>
      <c r="M72" s="100">
        <f>COUNTIF(M36:M36,1)</f>
        <v>1</v>
      </c>
      <c r="N72" s="100"/>
      <c r="O72" s="100">
        <f>COUNTIF(O36:O36,1)</f>
        <v>0</v>
      </c>
      <c r="P72" s="100"/>
      <c r="Q72" s="100">
        <f>COUNTIF(Q36:Q36,1)</f>
        <v>1</v>
      </c>
      <c r="R72" s="100"/>
      <c r="S72" s="100">
        <f>COUNTIF(S36:S36,1)</f>
        <v>0</v>
      </c>
      <c r="T72" s="100"/>
      <c r="U72" s="100">
        <f>COUNTIF(U36:U36,1)</f>
        <v>1</v>
      </c>
      <c r="V72" s="100"/>
      <c r="W72" s="100">
        <f>COUNTIF(W36:W36,1)</f>
        <v>0</v>
      </c>
      <c r="X72" s="100"/>
      <c r="Y72" s="100">
        <f>COUNTIF(Y36:Y36,1)</f>
        <v>1</v>
      </c>
      <c r="Z72" s="100"/>
      <c r="AA72" s="100">
        <f>COUNTIF(AA36:AA36,1)</f>
        <v>0</v>
      </c>
      <c r="AB72" s="100"/>
    </row>
    <row r="73" spans="1:28" s="1" customFormat="1" ht="34.5" customHeight="1" x14ac:dyDescent="0.2">
      <c r="A73" s="97"/>
      <c r="B73" s="98"/>
      <c r="C73" s="98"/>
      <c r="D73" s="99"/>
      <c r="E73" s="90">
        <f>IF(E72=0," ",(E71/E72))</f>
        <v>0</v>
      </c>
      <c r="F73" s="90"/>
      <c r="G73" s="90" t="str">
        <f t="shared" ref="G73" si="28">IF(G72=0," ",(G71/G72))</f>
        <v xml:space="preserve"> </v>
      </c>
      <c r="H73" s="90"/>
      <c r="I73" s="90">
        <f t="shared" ref="I73" si="29">IF(I72=0," ",(I71/I72))</f>
        <v>0</v>
      </c>
      <c r="J73" s="90"/>
      <c r="K73" s="90" t="str">
        <f t="shared" ref="K73" si="30">IF(K72=0," ",(K71/K72))</f>
        <v xml:space="preserve"> </v>
      </c>
      <c r="L73" s="90"/>
      <c r="M73" s="90">
        <f t="shared" ref="M73" si="31">IF(M72=0," ",(M71/M72))</f>
        <v>0</v>
      </c>
      <c r="N73" s="90"/>
      <c r="O73" s="90" t="str">
        <f t="shared" ref="O73" si="32">IF(O72=0," ",(O71/O72))</f>
        <v xml:space="preserve"> </v>
      </c>
      <c r="P73" s="90"/>
      <c r="Q73" s="90">
        <f t="shared" ref="Q73" si="33">IF(Q72=0," ",(Q71/Q72))</f>
        <v>0</v>
      </c>
      <c r="R73" s="90"/>
      <c r="S73" s="90" t="str">
        <f t="shared" ref="S73" si="34">IF(S72=0," ",(S71/S72))</f>
        <v xml:space="preserve"> </v>
      </c>
      <c r="T73" s="90"/>
      <c r="U73" s="90">
        <f t="shared" ref="U73" si="35">IF(U72=0," ",(U71/U72))</f>
        <v>0</v>
      </c>
      <c r="V73" s="90"/>
      <c r="W73" s="90" t="str">
        <f t="shared" ref="W73" si="36">IF(W72=0," ",(W71/W72))</f>
        <v xml:space="preserve"> </v>
      </c>
      <c r="X73" s="90"/>
      <c r="Y73" s="90">
        <f t="shared" ref="Y73" si="37">IF(Y72=0," ",(Y71/Y72))</f>
        <v>0</v>
      </c>
      <c r="Z73" s="90"/>
      <c r="AA73" s="90" t="str">
        <f t="shared" ref="AA73" si="38">IF(AA72=0," ",(AA71/AA72))</f>
        <v xml:space="preserve"> </v>
      </c>
      <c r="AB73" s="90"/>
    </row>
    <row r="74" spans="1:28" s="1" customFormat="1" ht="34.5" customHeight="1" thickBot="1" x14ac:dyDescent="0.25">
      <c r="A74" s="30"/>
      <c r="B74" s="30"/>
      <c r="C74" s="30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s="1" customFormat="1" ht="34.5" customHeight="1" thickBot="1" x14ac:dyDescent="0.25">
      <c r="A75" s="101" t="s">
        <v>101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3"/>
    </row>
    <row r="76" spans="1:28" s="1" customFormat="1" ht="34.5" customHeight="1" x14ac:dyDescent="0.2">
      <c r="A76" s="91" t="s">
        <v>70</v>
      </c>
      <c r="B76" s="92"/>
      <c r="C76" s="92"/>
      <c r="D76" s="93"/>
      <c r="E76" s="104" t="s">
        <v>43</v>
      </c>
      <c r="F76" s="105"/>
      <c r="G76" s="104" t="s">
        <v>44</v>
      </c>
      <c r="H76" s="105"/>
      <c r="I76" s="104" t="s">
        <v>45</v>
      </c>
      <c r="J76" s="105"/>
      <c r="K76" s="104" t="s">
        <v>46</v>
      </c>
      <c r="L76" s="105"/>
      <c r="M76" s="104" t="s">
        <v>47</v>
      </c>
      <c r="N76" s="105"/>
      <c r="O76" s="104" t="s">
        <v>48</v>
      </c>
      <c r="P76" s="105"/>
      <c r="Q76" s="104" t="s">
        <v>49</v>
      </c>
      <c r="R76" s="105"/>
      <c r="S76" s="104" t="s">
        <v>50</v>
      </c>
      <c r="T76" s="105"/>
      <c r="U76" s="104" t="s">
        <v>51</v>
      </c>
      <c r="V76" s="105"/>
      <c r="W76" s="104" t="s">
        <v>52</v>
      </c>
      <c r="X76" s="105"/>
      <c r="Y76" s="104" t="s">
        <v>53</v>
      </c>
      <c r="Z76" s="105"/>
      <c r="AA76" s="104" t="s">
        <v>54</v>
      </c>
      <c r="AB76" s="105"/>
    </row>
    <row r="77" spans="1:28" s="1" customFormat="1" ht="34.5" customHeight="1" x14ac:dyDescent="0.2">
      <c r="A77" s="94"/>
      <c r="B77" s="95"/>
      <c r="C77" s="95"/>
      <c r="D77" s="96"/>
      <c r="E77" s="100">
        <f>COUNTIF(F49,2)</f>
        <v>0</v>
      </c>
      <c r="F77" s="100"/>
      <c r="G77" s="100">
        <f t="shared" ref="G77" si="39">COUNTIF(H49,2)</f>
        <v>0</v>
      </c>
      <c r="H77" s="100"/>
      <c r="I77" s="100">
        <f t="shared" ref="I77" si="40">COUNTIF(J49,2)</f>
        <v>0</v>
      </c>
      <c r="J77" s="100"/>
      <c r="K77" s="100">
        <f t="shared" ref="K77" si="41">COUNTIF(L49,2)</f>
        <v>0</v>
      </c>
      <c r="L77" s="100"/>
      <c r="M77" s="100">
        <f t="shared" ref="M77" si="42">COUNTIF(N49,2)</f>
        <v>0</v>
      </c>
      <c r="N77" s="100"/>
      <c r="O77" s="100">
        <f t="shared" ref="O77" si="43">COUNTIF(P49,2)</f>
        <v>0</v>
      </c>
      <c r="P77" s="100"/>
      <c r="Q77" s="100">
        <f t="shared" ref="Q77" si="44">COUNTIF(R49,2)</f>
        <v>0</v>
      </c>
      <c r="R77" s="100"/>
      <c r="S77" s="100">
        <f t="shared" ref="S77" si="45">COUNTIF(T49,2)</f>
        <v>0</v>
      </c>
      <c r="T77" s="100"/>
      <c r="U77" s="100">
        <f t="shared" ref="U77" si="46">COUNTIF(V49,2)</f>
        <v>0</v>
      </c>
      <c r="V77" s="100"/>
      <c r="W77" s="100">
        <f t="shared" ref="W77" si="47">COUNTIF(X49,2)</f>
        <v>0</v>
      </c>
      <c r="X77" s="100"/>
      <c r="Y77" s="100">
        <f t="shared" ref="Y77" si="48">COUNTIF(Z49,2)</f>
        <v>0</v>
      </c>
      <c r="Z77" s="100"/>
      <c r="AA77" s="100">
        <f t="shared" ref="AA77" si="49">COUNTIF(AB49,2)</f>
        <v>0</v>
      </c>
      <c r="AB77" s="100"/>
    </row>
    <row r="78" spans="1:28" s="1" customFormat="1" ht="34.5" customHeight="1" x14ac:dyDescent="0.2">
      <c r="A78" s="94"/>
      <c r="B78" s="95"/>
      <c r="C78" s="95"/>
      <c r="D78" s="96"/>
      <c r="E78" s="100">
        <f>COUNTIF(E49,1)</f>
        <v>0</v>
      </c>
      <c r="F78" s="100"/>
      <c r="G78" s="100">
        <f t="shared" ref="G78" si="50">COUNTIF(G49,1)</f>
        <v>0</v>
      </c>
      <c r="H78" s="100"/>
      <c r="I78" s="100">
        <f t="shared" ref="I78" si="51">COUNTIF(I49,1)</f>
        <v>0</v>
      </c>
      <c r="J78" s="100"/>
      <c r="K78" s="100">
        <f t="shared" ref="K78" si="52">COUNTIF(K49,1)</f>
        <v>1</v>
      </c>
      <c r="L78" s="100"/>
      <c r="M78" s="100">
        <f t="shared" ref="M78" si="53">COUNTIF(M49,1)</f>
        <v>0</v>
      </c>
      <c r="N78" s="100"/>
      <c r="O78" s="100">
        <f t="shared" ref="O78" si="54">COUNTIF(O49,1)</f>
        <v>0</v>
      </c>
      <c r="P78" s="100"/>
      <c r="Q78" s="100">
        <f t="shared" ref="Q78" si="55">COUNTIF(Q49,1)</f>
        <v>0</v>
      </c>
      <c r="R78" s="100"/>
      <c r="S78" s="100">
        <f t="shared" ref="S78" si="56">COUNTIF(S49,1)</f>
        <v>1</v>
      </c>
      <c r="T78" s="100"/>
      <c r="U78" s="100">
        <f t="shared" ref="U78" si="57">COUNTIF(U49,1)</f>
        <v>0</v>
      </c>
      <c r="V78" s="100"/>
      <c r="W78" s="100">
        <f t="shared" ref="W78" si="58">COUNTIF(W49,1)</f>
        <v>0</v>
      </c>
      <c r="X78" s="100"/>
      <c r="Y78" s="100">
        <f t="shared" ref="Y78" si="59">COUNTIF(Y49,1)</f>
        <v>0</v>
      </c>
      <c r="Z78" s="100"/>
      <c r="AA78" s="100">
        <f t="shared" ref="AA78" si="60">COUNTIF(AA49,1)</f>
        <v>1</v>
      </c>
      <c r="AB78" s="100"/>
    </row>
    <row r="79" spans="1:28" s="1" customFormat="1" ht="34.5" customHeight="1" x14ac:dyDescent="0.2">
      <c r="A79" s="97"/>
      <c r="B79" s="98"/>
      <c r="C79" s="98"/>
      <c r="D79" s="99"/>
      <c r="E79" s="90" t="str">
        <f>IF(E78=0," ",(E77/E78))</f>
        <v xml:space="preserve"> </v>
      </c>
      <c r="F79" s="90"/>
      <c r="G79" s="90" t="str">
        <f t="shared" ref="G79" si="61">IF(G78=0," ",(G77/G78))</f>
        <v xml:space="preserve"> </v>
      </c>
      <c r="H79" s="90"/>
      <c r="I79" s="90" t="str">
        <f t="shared" ref="I79" si="62">IF(I78=0," ",(I77/I78))</f>
        <v xml:space="preserve"> </v>
      </c>
      <c r="J79" s="90"/>
      <c r="K79" s="90">
        <f t="shared" ref="K79" si="63">IF(K78=0," ",(K77/K78))</f>
        <v>0</v>
      </c>
      <c r="L79" s="90"/>
      <c r="M79" s="90" t="str">
        <f t="shared" ref="M79" si="64">IF(M78=0," ",(M77/M78))</f>
        <v xml:space="preserve"> </v>
      </c>
      <c r="N79" s="90"/>
      <c r="O79" s="90" t="str">
        <f t="shared" ref="O79" si="65">IF(O78=0," ",(O77/O78))</f>
        <v xml:space="preserve"> </v>
      </c>
      <c r="P79" s="90"/>
      <c r="Q79" s="90" t="str">
        <f t="shared" ref="Q79" si="66">IF(Q78=0," ",(Q77/Q78))</f>
        <v xml:space="preserve"> </v>
      </c>
      <c r="R79" s="90"/>
      <c r="S79" s="90">
        <f t="shared" ref="S79" si="67">IF(S78=0," ",(S77/S78))</f>
        <v>0</v>
      </c>
      <c r="T79" s="90"/>
      <c r="U79" s="90" t="str">
        <f t="shared" ref="U79" si="68">IF(U78=0," ",(U77/U78))</f>
        <v xml:space="preserve"> </v>
      </c>
      <c r="V79" s="90"/>
      <c r="W79" s="90" t="str">
        <f t="shared" ref="W79" si="69">IF(W78=0," ",(W77/W78))</f>
        <v xml:space="preserve"> </v>
      </c>
      <c r="X79" s="90"/>
      <c r="Y79" s="90" t="str">
        <f t="shared" ref="Y79:AA79" si="70">IF(Y78=0," ",(Y77/Y78))</f>
        <v xml:space="preserve"> </v>
      </c>
      <c r="Z79" s="90"/>
      <c r="AA79" s="90">
        <f t="shared" si="70"/>
        <v>0</v>
      </c>
      <c r="AB79" s="90"/>
    </row>
    <row r="80" spans="1:28" s="1" customFormat="1" ht="34.5" customHeight="1" thickBot="1" x14ac:dyDescent="0.25">
      <c r="B80" s="29"/>
      <c r="C80" s="29"/>
    </row>
    <row r="81" spans="1:28" s="1" customFormat="1" ht="34.5" customHeight="1" thickBot="1" x14ac:dyDescent="0.25">
      <c r="A81" s="101" t="s">
        <v>63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3"/>
    </row>
    <row r="82" spans="1:28" s="1" customFormat="1" ht="34.5" customHeight="1" x14ac:dyDescent="0.2">
      <c r="A82" s="91" t="s">
        <v>70</v>
      </c>
      <c r="B82" s="92"/>
      <c r="C82" s="92"/>
      <c r="D82" s="93"/>
      <c r="E82" s="104" t="s">
        <v>43</v>
      </c>
      <c r="F82" s="105"/>
      <c r="G82" s="104" t="s">
        <v>44</v>
      </c>
      <c r="H82" s="105"/>
      <c r="I82" s="104" t="s">
        <v>45</v>
      </c>
      <c r="J82" s="105"/>
      <c r="K82" s="104" t="s">
        <v>46</v>
      </c>
      <c r="L82" s="105"/>
      <c r="M82" s="104" t="s">
        <v>47</v>
      </c>
      <c r="N82" s="105"/>
      <c r="O82" s="104" t="s">
        <v>48</v>
      </c>
      <c r="P82" s="105"/>
      <c r="Q82" s="104" t="s">
        <v>49</v>
      </c>
      <c r="R82" s="105"/>
      <c r="S82" s="104" t="s">
        <v>50</v>
      </c>
      <c r="T82" s="105"/>
      <c r="U82" s="104" t="s">
        <v>51</v>
      </c>
      <c r="V82" s="105"/>
      <c r="W82" s="104" t="s">
        <v>52</v>
      </c>
      <c r="X82" s="105"/>
      <c r="Y82" s="104" t="s">
        <v>53</v>
      </c>
      <c r="Z82" s="105"/>
      <c r="AA82" s="104" t="s">
        <v>54</v>
      </c>
      <c r="AB82" s="105"/>
    </row>
    <row r="83" spans="1:28" s="1" customFormat="1" ht="34.5" customHeight="1" x14ac:dyDescent="0.2">
      <c r="A83" s="94"/>
      <c r="B83" s="95"/>
      <c r="C83" s="95"/>
      <c r="D83" s="96"/>
      <c r="E83" s="100">
        <f>COUNTIF(F31:F39,2)</f>
        <v>0</v>
      </c>
      <c r="F83" s="100"/>
      <c r="G83" s="100">
        <f>COUNTIF(H31:H39,2)</f>
        <v>0</v>
      </c>
      <c r="H83" s="100"/>
      <c r="I83" s="100">
        <f>COUNTIF(J31:J39,2)</f>
        <v>0</v>
      </c>
      <c r="J83" s="100"/>
      <c r="K83" s="100">
        <f>COUNTIF(L31:L39,2)</f>
        <v>0</v>
      </c>
      <c r="L83" s="100"/>
      <c r="M83" s="100">
        <f>COUNTIF(N31:N39,2)</f>
        <v>0</v>
      </c>
      <c r="N83" s="100"/>
      <c r="O83" s="100">
        <f>COUNTIF(P31:P39,2)</f>
        <v>0</v>
      </c>
      <c r="P83" s="100"/>
      <c r="Q83" s="100">
        <f>COUNTIF(R31:R39,2)</f>
        <v>0</v>
      </c>
      <c r="R83" s="100"/>
      <c r="S83" s="100">
        <f>COUNTIF(T31:T39,2)</f>
        <v>0</v>
      </c>
      <c r="T83" s="100"/>
      <c r="U83" s="100">
        <f>COUNTIF(V31:V39,2)</f>
        <v>0</v>
      </c>
      <c r="V83" s="100"/>
      <c r="W83" s="100">
        <f>COUNTIF(X31:X39,2)</f>
        <v>0</v>
      </c>
      <c r="X83" s="100"/>
      <c r="Y83" s="100">
        <f>COUNTIF(Z31:Z39,2)</f>
        <v>0</v>
      </c>
      <c r="Z83" s="100"/>
      <c r="AA83" s="100">
        <f>COUNTIF(AB31:AB39,2)</f>
        <v>0</v>
      </c>
      <c r="AB83" s="100"/>
    </row>
    <row r="84" spans="1:28" s="1" customFormat="1" ht="34.5" customHeight="1" x14ac:dyDescent="0.2">
      <c r="A84" s="94"/>
      <c r="B84" s="95"/>
      <c r="C84" s="95"/>
      <c r="D84" s="96"/>
      <c r="E84" s="100">
        <f>COUNTIF(E37:E39,1)</f>
        <v>2</v>
      </c>
      <c r="F84" s="100"/>
      <c r="G84" s="100">
        <f>COUNTIF(G37:G39,1)</f>
        <v>0</v>
      </c>
      <c r="H84" s="100"/>
      <c r="I84" s="100">
        <f>COUNTIF(I37:I39,1)</f>
        <v>0</v>
      </c>
      <c r="J84" s="100"/>
      <c r="K84" s="100">
        <f>COUNTIF(K37:K39,1)</f>
        <v>3</v>
      </c>
      <c r="L84" s="100"/>
      <c r="M84" s="100">
        <f>COUNTIF(M37:M39,1)</f>
        <v>0</v>
      </c>
      <c r="N84" s="100"/>
      <c r="O84" s="100">
        <f>COUNTIF(O37:O39,1)</f>
        <v>0</v>
      </c>
      <c r="P84" s="100"/>
      <c r="Q84" s="100">
        <f>COUNTIF(Q37:Q39,1)</f>
        <v>2</v>
      </c>
      <c r="R84" s="100"/>
      <c r="S84" s="100">
        <f>COUNTIF(S37:S39,1)</f>
        <v>0</v>
      </c>
      <c r="T84" s="100"/>
      <c r="U84" s="100">
        <f>COUNTIF(U37:U39,1)</f>
        <v>0</v>
      </c>
      <c r="V84" s="100"/>
      <c r="W84" s="100">
        <f>COUNTIF(W37:W39,1)</f>
        <v>2</v>
      </c>
      <c r="X84" s="100"/>
      <c r="Y84" s="100">
        <f>COUNTIF(Y37:Y39,1)</f>
        <v>0</v>
      </c>
      <c r="Z84" s="100"/>
      <c r="AA84" s="100">
        <f>COUNTIF(AA37:AA39,1)</f>
        <v>1</v>
      </c>
      <c r="AB84" s="100"/>
    </row>
    <row r="85" spans="1:28" s="1" customFormat="1" ht="34.5" customHeight="1" x14ac:dyDescent="0.2">
      <c r="A85" s="97"/>
      <c r="B85" s="98"/>
      <c r="C85" s="98"/>
      <c r="D85" s="99"/>
      <c r="E85" s="90">
        <f>IF(E84=0," ",(E83/E84))</f>
        <v>0</v>
      </c>
      <c r="F85" s="90"/>
      <c r="G85" s="90" t="str">
        <f t="shared" ref="G85" si="71">IF(G84=0," ",(G83/G84))</f>
        <v xml:space="preserve"> </v>
      </c>
      <c r="H85" s="90"/>
      <c r="I85" s="90" t="str">
        <f t="shared" ref="I85" si="72">IF(I84=0," ",(I83/I84))</f>
        <v xml:space="preserve"> </v>
      </c>
      <c r="J85" s="90"/>
      <c r="K85" s="90">
        <f t="shared" ref="K85" si="73">IF(K84=0," ",(K83/K84))</f>
        <v>0</v>
      </c>
      <c r="L85" s="90"/>
      <c r="M85" s="90" t="str">
        <f t="shared" ref="M85" si="74">IF(M84=0," ",(M83/M84))</f>
        <v xml:space="preserve"> </v>
      </c>
      <c r="N85" s="90"/>
      <c r="O85" s="90" t="str">
        <f t="shared" ref="O85" si="75">IF(O84=0," ",(O83/O84))</f>
        <v xml:space="preserve"> </v>
      </c>
      <c r="P85" s="90"/>
      <c r="Q85" s="90">
        <f t="shared" ref="Q85" si="76">IF(Q84=0," ",(Q83/Q84))</f>
        <v>0</v>
      </c>
      <c r="R85" s="90"/>
      <c r="S85" s="90" t="str">
        <f t="shared" ref="S85" si="77">IF(S84=0," ",(S83/S84))</f>
        <v xml:space="preserve"> </v>
      </c>
      <c r="T85" s="90"/>
      <c r="U85" s="90" t="str">
        <f t="shared" ref="U85" si="78">IF(U84=0," ",(U83/U84))</f>
        <v xml:space="preserve"> </v>
      </c>
      <c r="V85" s="90"/>
      <c r="W85" s="90">
        <f t="shared" ref="W85" si="79">IF(W84=0," ",(W83/W84))</f>
        <v>0</v>
      </c>
      <c r="X85" s="90"/>
      <c r="Y85" s="90" t="str">
        <f t="shared" ref="Y85" si="80">IF(Y84=0," ",(Y83/Y84))</f>
        <v xml:space="preserve"> </v>
      </c>
      <c r="Z85" s="90"/>
      <c r="AA85" s="90">
        <f t="shared" ref="AA85" si="81">IF(AA84=0," ",(AA83/AA84))</f>
        <v>0</v>
      </c>
      <c r="AB85" s="90"/>
    </row>
    <row r="86" spans="1:28" s="1" customFormat="1" ht="34.5" customHeight="1" x14ac:dyDescent="0.2">
      <c r="B86" s="29"/>
      <c r="C86" s="29"/>
    </row>
    <row r="65501" spans="2:225" ht="18" customHeight="1" x14ac:dyDescent="0.2">
      <c r="B65501" s="4"/>
      <c r="C65501" s="4"/>
      <c r="HQ65501" s="10"/>
    </row>
    <row r="65502" spans="2:225" ht="18" customHeight="1" x14ac:dyDescent="0.2">
      <c r="B65502" s="4"/>
      <c r="C65502" s="4"/>
      <c r="HO65502" s="4" t="s">
        <v>27</v>
      </c>
      <c r="HQ65502" s="10" t="s">
        <v>28</v>
      </c>
    </row>
    <row r="65503" spans="2:225" ht="18" customHeight="1" x14ac:dyDescent="0.2">
      <c r="B65503" s="4"/>
      <c r="C65503" s="4"/>
      <c r="HO65503" s="4" t="s">
        <v>29</v>
      </c>
      <c r="HQ65503" s="10" t="s">
        <v>30</v>
      </c>
    </row>
    <row r="65504" spans="2:225" ht="18" customHeight="1" x14ac:dyDescent="0.2">
      <c r="B65504" s="4"/>
      <c r="C65504" s="4"/>
      <c r="HO65504" s="4" t="s">
        <v>13</v>
      </c>
      <c r="HQ65504" s="10" t="s">
        <v>31</v>
      </c>
    </row>
    <row r="65505" spans="2:225" ht="18" customHeight="1" x14ac:dyDescent="0.2">
      <c r="B65505" s="4"/>
      <c r="C65505" s="4"/>
      <c r="HO65505" s="4" t="s">
        <v>32</v>
      </c>
      <c r="HQ65505" s="10" t="s">
        <v>33</v>
      </c>
    </row>
    <row r="65506" spans="2:225" ht="18" customHeight="1" x14ac:dyDescent="0.2">
      <c r="B65506" s="4"/>
      <c r="C65506" s="4"/>
      <c r="HO65506" s="4" t="s">
        <v>34</v>
      </c>
      <c r="HQ65506" s="10" t="s">
        <v>35</v>
      </c>
    </row>
    <row r="65507" spans="2:225" ht="18" customHeight="1" x14ac:dyDescent="0.2">
      <c r="B65507" s="4"/>
      <c r="C65507" s="4"/>
      <c r="HQ65507" s="10" t="s">
        <v>36</v>
      </c>
    </row>
    <row r="65508" spans="2:225" ht="18" customHeight="1" x14ac:dyDescent="0.2">
      <c r="B65508" s="4"/>
      <c r="C65508" s="4"/>
      <c r="HQ65508" s="10" t="s">
        <v>37</v>
      </c>
    </row>
    <row r="65509" spans="2:225" ht="18" customHeight="1" x14ac:dyDescent="0.2">
      <c r="B65509" s="4"/>
      <c r="C65509" s="4"/>
      <c r="HQ65509" s="10" t="s">
        <v>38</v>
      </c>
    </row>
    <row r="65510" spans="2:225" ht="18" customHeight="1" x14ac:dyDescent="0.2">
      <c r="B65510" s="4"/>
      <c r="C65510" s="4"/>
      <c r="HQ65510" s="10" t="s">
        <v>39</v>
      </c>
    </row>
  </sheetData>
  <autoFilter ref="E20:AB49"/>
  <mergeCells count="333">
    <mergeCell ref="A63:AB63"/>
    <mergeCell ref="A69:AB69"/>
    <mergeCell ref="A75:AB75"/>
    <mergeCell ref="T2:Z2"/>
    <mergeCell ref="T3:Z3"/>
    <mergeCell ref="B2:C4"/>
    <mergeCell ref="T4:Z4"/>
    <mergeCell ref="E18:AB18"/>
    <mergeCell ref="E19:F19"/>
    <mergeCell ref="G19:H19"/>
    <mergeCell ref="I19:J19"/>
    <mergeCell ref="AA19:AB19"/>
    <mergeCell ref="K19:L19"/>
    <mergeCell ref="M19:N19"/>
    <mergeCell ref="O19:P19"/>
    <mergeCell ref="A18:A20"/>
    <mergeCell ref="D2:S3"/>
    <mergeCell ref="D4:S4"/>
    <mergeCell ref="Q55:R55"/>
    <mergeCell ref="I52:J52"/>
    <mergeCell ref="K52:L52"/>
    <mergeCell ref="M52:N52"/>
    <mergeCell ref="Q19:R19"/>
    <mergeCell ref="S19:T19"/>
    <mergeCell ref="A6:AC6"/>
    <mergeCell ref="A8:AC8"/>
    <mergeCell ref="A10:AC10"/>
    <mergeCell ref="A12:AC12"/>
    <mergeCell ref="A14:AC14"/>
    <mergeCell ref="A16:AC16"/>
    <mergeCell ref="A21:A35"/>
    <mergeCell ref="A37:A39"/>
    <mergeCell ref="A40:A45"/>
    <mergeCell ref="B18:B20"/>
    <mergeCell ref="C18:C20"/>
    <mergeCell ref="S52:T52"/>
    <mergeCell ref="U52:V52"/>
    <mergeCell ref="W52:X52"/>
    <mergeCell ref="Y52:Z52"/>
    <mergeCell ref="U19:V19"/>
    <mergeCell ref="W19:X19"/>
    <mergeCell ref="I55:J55"/>
    <mergeCell ref="K55:L55"/>
    <mergeCell ref="M55:N55"/>
    <mergeCell ref="O55:P55"/>
    <mergeCell ref="A51:AB51"/>
    <mergeCell ref="I54:J54"/>
    <mergeCell ref="K54:L54"/>
    <mergeCell ref="M54:N54"/>
    <mergeCell ref="O54:P54"/>
    <mergeCell ref="Q54:R54"/>
    <mergeCell ref="S54:T54"/>
    <mergeCell ref="S55:T55"/>
    <mergeCell ref="O53:P53"/>
    <mergeCell ref="Q53:R53"/>
    <mergeCell ref="S53:T53"/>
    <mergeCell ref="AA54:AB54"/>
    <mergeCell ref="W58:X58"/>
    <mergeCell ref="Y58:Z58"/>
    <mergeCell ref="AA58:AB58"/>
    <mergeCell ref="M58:N58"/>
    <mergeCell ref="O58:P58"/>
    <mergeCell ref="Q58:R58"/>
    <mergeCell ref="S58:T58"/>
    <mergeCell ref="U55:V55"/>
    <mergeCell ref="W55:X55"/>
    <mergeCell ref="Y55:Z55"/>
    <mergeCell ref="A57:AB57"/>
    <mergeCell ref="I53:J53"/>
    <mergeCell ref="K53:L53"/>
    <mergeCell ref="M53:N53"/>
    <mergeCell ref="U53:V53"/>
    <mergeCell ref="W53:X53"/>
    <mergeCell ref="Y53:Z53"/>
    <mergeCell ref="AA52:AB52"/>
    <mergeCell ref="E58:F58"/>
    <mergeCell ref="G58:H58"/>
    <mergeCell ref="I58:J58"/>
    <mergeCell ref="K58:L58"/>
    <mergeCell ref="Y60:Z60"/>
    <mergeCell ref="AA60:AB60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AA53:AB53"/>
    <mergeCell ref="W59:X59"/>
    <mergeCell ref="Y59:Z59"/>
    <mergeCell ref="AA59:AB59"/>
    <mergeCell ref="AA55:AB55"/>
    <mergeCell ref="U54:V54"/>
    <mergeCell ref="W54:X54"/>
    <mergeCell ref="Y54:Z54"/>
    <mergeCell ref="Y61:Z61"/>
    <mergeCell ref="AA61:AB61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Y64:Z64"/>
    <mergeCell ref="AA64:AB64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W65:X65"/>
    <mergeCell ref="Y65:Z65"/>
    <mergeCell ref="AA65:AB65"/>
    <mergeCell ref="E64:F64"/>
    <mergeCell ref="G64:H64"/>
    <mergeCell ref="I64:J64"/>
    <mergeCell ref="K64:L64"/>
    <mergeCell ref="M64:N64"/>
    <mergeCell ref="O64:P64"/>
    <mergeCell ref="Q64:R64"/>
    <mergeCell ref="S64:T64"/>
    <mergeCell ref="Q70:R70"/>
    <mergeCell ref="S70:T70"/>
    <mergeCell ref="Y66:Z66"/>
    <mergeCell ref="AA66:AB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W67:X67"/>
    <mergeCell ref="Y67:Z67"/>
    <mergeCell ref="AA67:AB67"/>
    <mergeCell ref="E66:F66"/>
    <mergeCell ref="G66:H66"/>
    <mergeCell ref="I66:J66"/>
    <mergeCell ref="K66:L66"/>
    <mergeCell ref="M66:N66"/>
    <mergeCell ref="O66:P66"/>
    <mergeCell ref="Q66:R66"/>
    <mergeCell ref="S66:T66"/>
    <mergeCell ref="Q72:R72"/>
    <mergeCell ref="S72:T72"/>
    <mergeCell ref="U72:V72"/>
    <mergeCell ref="W72:X72"/>
    <mergeCell ref="Y70:Z70"/>
    <mergeCell ref="AA70:AB70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W71:X71"/>
    <mergeCell ref="Y71:Z71"/>
    <mergeCell ref="AA71:AB71"/>
    <mergeCell ref="E70:F70"/>
    <mergeCell ref="G70:H70"/>
    <mergeCell ref="I70:J70"/>
    <mergeCell ref="K70:L70"/>
    <mergeCell ref="M70:N70"/>
    <mergeCell ref="O70:P70"/>
    <mergeCell ref="Q76:R76"/>
    <mergeCell ref="S76:T76"/>
    <mergeCell ref="E76:F76"/>
    <mergeCell ref="G76:H76"/>
    <mergeCell ref="Y72:Z72"/>
    <mergeCell ref="AA72:AB72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AA73:AB73"/>
    <mergeCell ref="E72:F72"/>
    <mergeCell ref="G72:H72"/>
    <mergeCell ref="I72:J72"/>
    <mergeCell ref="K72:L72"/>
    <mergeCell ref="M72:N72"/>
    <mergeCell ref="O72:P72"/>
    <mergeCell ref="W66:X66"/>
    <mergeCell ref="U64:V64"/>
    <mergeCell ref="W64:X64"/>
    <mergeCell ref="U58:V58"/>
    <mergeCell ref="W61:X61"/>
    <mergeCell ref="O52:P52"/>
    <mergeCell ref="Q52:R52"/>
    <mergeCell ref="AA76:AB76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W77:X77"/>
    <mergeCell ref="Y77:Z77"/>
    <mergeCell ref="AA77:AB77"/>
    <mergeCell ref="I76:J76"/>
    <mergeCell ref="K76:L76"/>
    <mergeCell ref="M76:N76"/>
    <mergeCell ref="O76:P76"/>
    <mergeCell ref="AC18:AC20"/>
    <mergeCell ref="Y19:Z19"/>
    <mergeCell ref="U76:V76"/>
    <mergeCell ref="W76:X76"/>
    <mergeCell ref="Y76:Z76"/>
    <mergeCell ref="AA78:AB78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AA79:AB79"/>
    <mergeCell ref="I78:J78"/>
    <mergeCell ref="K78:L78"/>
    <mergeCell ref="M78:N78"/>
    <mergeCell ref="O78:P78"/>
    <mergeCell ref="Q78:R78"/>
    <mergeCell ref="S78:T78"/>
    <mergeCell ref="K83:L83"/>
    <mergeCell ref="M83:N83"/>
    <mergeCell ref="O83:P83"/>
    <mergeCell ref="Q83:R83"/>
    <mergeCell ref="S83:T83"/>
    <mergeCell ref="U83:V83"/>
    <mergeCell ref="W83:X83"/>
    <mergeCell ref="Y78:Z78"/>
    <mergeCell ref="D18:D20"/>
    <mergeCell ref="U78:V78"/>
    <mergeCell ref="W78:X78"/>
    <mergeCell ref="E52:F52"/>
    <mergeCell ref="G52:H52"/>
    <mergeCell ref="E78:F78"/>
    <mergeCell ref="G78:H78"/>
    <mergeCell ref="G55:H55"/>
    <mergeCell ref="G54:H54"/>
    <mergeCell ref="E53:F53"/>
    <mergeCell ref="E54:F54"/>
    <mergeCell ref="E55:F55"/>
    <mergeCell ref="G53:H53"/>
    <mergeCell ref="U70:V70"/>
    <mergeCell ref="W70:X70"/>
    <mergeCell ref="U66:V66"/>
    <mergeCell ref="M84:N84"/>
    <mergeCell ref="O84:P84"/>
    <mergeCell ref="Q84:R84"/>
    <mergeCell ref="S84:T84"/>
    <mergeCell ref="U84:V84"/>
    <mergeCell ref="W84:X84"/>
    <mergeCell ref="Y84:Z84"/>
    <mergeCell ref="AA84:AB84"/>
    <mergeCell ref="A81:AB81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B82"/>
    <mergeCell ref="E83:F83"/>
    <mergeCell ref="G83:H83"/>
    <mergeCell ref="I83:J83"/>
    <mergeCell ref="W85:X85"/>
    <mergeCell ref="Y85:Z85"/>
    <mergeCell ref="AA85:AB85"/>
    <mergeCell ref="A52:D55"/>
    <mergeCell ref="A58:D61"/>
    <mergeCell ref="A64:D67"/>
    <mergeCell ref="A70:D73"/>
    <mergeCell ref="A76:D79"/>
    <mergeCell ref="A82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Y83:Z83"/>
    <mergeCell ref="AA83:AB83"/>
    <mergeCell ref="E84:F84"/>
    <mergeCell ref="G84:H84"/>
    <mergeCell ref="I84:J84"/>
    <mergeCell ref="K84:L84"/>
  </mergeCells>
  <conditionalFormatting sqref="E27:AB49">
    <cfRule type="cellIs" dxfId="5" priority="4" operator="equal">
      <formula>3</formula>
    </cfRule>
    <cfRule type="cellIs" dxfId="4" priority="5" operator="equal">
      <formula>2</formula>
    </cfRule>
    <cfRule type="cellIs" dxfId="3" priority="6" stopIfTrue="1" operator="equal">
      <formula>1</formula>
    </cfRule>
  </conditionalFormatting>
  <conditionalFormatting sqref="E26:H26 J26:AB26 E21:AB25">
    <cfRule type="cellIs" dxfId="2" priority="1" operator="equal">
      <formula>3</formula>
    </cfRule>
    <cfRule type="cellIs" dxfId="1" priority="2" operator="equal">
      <formula>2</formula>
    </cfRule>
    <cfRule type="cellIs" dxfId="0" priority="3" stopIfTrue="1" operator="equal">
      <formula>1</formula>
    </cfRule>
  </conditionalFormatting>
  <dataValidations disablePrompts="1" xWindow="5" yWindow="209" count="1">
    <dataValidation allowBlank="1" showInputMessage="1" showErrorMessage="1" prompt="AUDITORIAS: _x000a_Combinadas; Gestión; Calidad; Certificación; Control._x000a__x000a_ACCIONES Y/O SEGUIMIENTOS:_x000a_A reportes; - Informes; A la Gestión; Cierre plan de acción; A Comité; Cumplimiento Capacitaciones y PIC; Actualización documental." sqref="C18"/>
  </dataValidations>
  <printOptions horizontalCentered="1"/>
  <pageMargins left="0.19685039370078741" right="0.19685039370078741" top="0.39370078740157483" bottom="0.59055118110236227" header="0.31496062992125984" footer="0.15748031496062992"/>
  <pageSetup paperSize="5" scale="50" orientation="portrait" r:id="rId1"/>
  <headerFooter>
    <oddFooter>&amp;R&amp;P / &amp;N</oddFooter>
  </headerFooter>
  <rowBreaks count="1" manualBreakCount="1">
    <brk id="49" max="28" man="1"/>
  </rowBreaks>
  <ignoredErrors>
    <ignoredError sqref="G65:G66 O65:O66 Y66 E60 I60 M60 Q60 U60 Y6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"/>
  <sheetViews>
    <sheetView workbookViewId="0">
      <selection activeCell="Q13" sqref="Q13"/>
    </sheetView>
  </sheetViews>
  <sheetFormatPr baseColWidth="10" defaultRowHeight="12.75" x14ac:dyDescent="0.2"/>
  <cols>
    <col min="1" max="1" width="11.42578125" style="36"/>
    <col min="2" max="2" width="24.28515625" style="36" customWidth="1"/>
    <col min="3" max="14" width="8.28515625" style="36" customWidth="1"/>
    <col min="15" max="16384" width="11.42578125" style="36"/>
  </cols>
  <sheetData>
    <row r="1" spans="2:15" ht="13.5" thickBot="1" x14ac:dyDescent="0.25">
      <c r="B1" s="141" t="s">
        <v>122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2:15" ht="18" customHeight="1" x14ac:dyDescent="0.2">
      <c r="B2" s="144" t="s">
        <v>56</v>
      </c>
      <c r="C2" s="139" t="s">
        <v>116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2" t="s">
        <v>118</v>
      </c>
    </row>
    <row r="3" spans="2:15" ht="13.5" thickBot="1" x14ac:dyDescent="0.25">
      <c r="B3" s="145"/>
      <c r="C3" s="45" t="s">
        <v>43</v>
      </c>
      <c r="D3" s="46" t="s">
        <v>44</v>
      </c>
      <c r="E3" s="46" t="s">
        <v>45</v>
      </c>
      <c r="F3" s="46" t="s">
        <v>46</v>
      </c>
      <c r="G3" s="46" t="s">
        <v>47</v>
      </c>
      <c r="H3" s="46" t="s">
        <v>48</v>
      </c>
      <c r="I3" s="46" t="s">
        <v>49</v>
      </c>
      <c r="J3" s="46" t="s">
        <v>50</v>
      </c>
      <c r="K3" s="46" t="s">
        <v>119</v>
      </c>
      <c r="L3" s="46" t="s">
        <v>52</v>
      </c>
      <c r="M3" s="46" t="s">
        <v>53</v>
      </c>
      <c r="N3" s="46" t="s">
        <v>54</v>
      </c>
      <c r="O3" s="143"/>
    </row>
    <row r="4" spans="2:15" ht="25.5" x14ac:dyDescent="0.2">
      <c r="B4" s="37" t="s">
        <v>117</v>
      </c>
      <c r="C4" s="38">
        <f>PROGRAMA_AUDITORIA!E60</f>
        <v>2</v>
      </c>
      <c r="D4" s="39">
        <f>PROGRAMA_AUDITORIA!G60</f>
        <v>5</v>
      </c>
      <c r="E4" s="39">
        <f>PROGRAMA_AUDITORIA!I60</f>
        <v>4</v>
      </c>
      <c r="F4" s="39">
        <f>PROGRAMA_AUDITORIA!K60</f>
        <v>1</v>
      </c>
      <c r="G4" s="39">
        <f>PROGRAMA_AUDITORIA!M60</f>
        <v>3</v>
      </c>
      <c r="H4" s="39">
        <f>PROGRAMA_AUDITORIA!O60</f>
        <v>0</v>
      </c>
      <c r="I4" s="39">
        <f>PROGRAMA_AUDITORIA!Q60</f>
        <v>4</v>
      </c>
      <c r="J4" s="39">
        <f>PROGRAMA_AUDITORIA!S60</f>
        <v>2</v>
      </c>
      <c r="K4" s="39">
        <f>PROGRAMA_AUDITORIA!U60</f>
        <v>2</v>
      </c>
      <c r="L4" s="39">
        <f>PROGRAMA_AUDITORIA!W60</f>
        <v>0</v>
      </c>
      <c r="M4" s="39">
        <f>PROGRAMA_AUDITORIA!Y60</f>
        <v>2</v>
      </c>
      <c r="N4" s="39">
        <f>PROGRAMA_AUDITORIA!AA60</f>
        <v>2</v>
      </c>
      <c r="O4" s="40">
        <f>SUM(C4:N4)</f>
        <v>27</v>
      </c>
    </row>
    <row r="5" spans="2:15" ht="25.5" x14ac:dyDescent="0.2">
      <c r="B5" s="41" t="s">
        <v>64</v>
      </c>
      <c r="C5" s="42">
        <f>PROGRAMA_AUDITORIA!E66</f>
        <v>0</v>
      </c>
      <c r="D5" s="43">
        <f>PROGRAMA_AUDITORIA!G66</f>
        <v>0</v>
      </c>
      <c r="E5" s="43">
        <f>PROGRAMA_AUDITORIA!I66</f>
        <v>1</v>
      </c>
      <c r="F5" s="43">
        <f>PROGRAMA_AUDITORIA!K66</f>
        <v>1</v>
      </c>
      <c r="G5" s="43">
        <f>PROGRAMA_AUDITORIA!M66</f>
        <v>1</v>
      </c>
      <c r="H5" s="43">
        <f>PROGRAMA_AUDITORIA!O66</f>
        <v>0</v>
      </c>
      <c r="I5" s="43">
        <f>PROGRAMA_AUDITORIA!Q66</f>
        <v>1</v>
      </c>
      <c r="J5" s="43">
        <f>PROGRAMA_AUDITORIA!S66</f>
        <v>1</v>
      </c>
      <c r="K5" s="43">
        <f>PROGRAMA_AUDITORIA!U66</f>
        <v>1</v>
      </c>
      <c r="L5" s="43">
        <f>PROGRAMA_AUDITORIA!W66</f>
        <v>1</v>
      </c>
      <c r="M5" s="43">
        <f>PROGRAMA_AUDITORIA!Y66</f>
        <v>0</v>
      </c>
      <c r="N5" s="43">
        <f>PROGRAMA_AUDITORIA!AA66</f>
        <v>0</v>
      </c>
      <c r="O5" s="44">
        <f t="shared" ref="O5:O10" si="0">SUM(C5:N5)</f>
        <v>7</v>
      </c>
    </row>
    <row r="6" spans="2:15" ht="38.25" x14ac:dyDescent="0.2">
      <c r="B6" s="41" t="s">
        <v>120</v>
      </c>
      <c r="C6" s="42">
        <f>PROGRAMA_AUDITORIA!E72</f>
        <v>1</v>
      </c>
      <c r="D6" s="43">
        <f>PROGRAMA_AUDITORIA!G72</f>
        <v>0</v>
      </c>
      <c r="E6" s="43">
        <f>PROGRAMA_AUDITORIA!I72</f>
        <v>1</v>
      </c>
      <c r="F6" s="43">
        <f>PROGRAMA_AUDITORIA!K72</f>
        <v>0</v>
      </c>
      <c r="G6" s="43">
        <f>PROGRAMA_AUDITORIA!M72</f>
        <v>1</v>
      </c>
      <c r="H6" s="43">
        <f>PROGRAMA_AUDITORIA!O72</f>
        <v>0</v>
      </c>
      <c r="I6" s="43">
        <f>PROGRAMA_AUDITORIA!Q72</f>
        <v>1</v>
      </c>
      <c r="J6" s="43">
        <f>PROGRAMA_AUDITORIA!S72</f>
        <v>0</v>
      </c>
      <c r="K6" s="43">
        <f>PROGRAMA_AUDITORIA!U72</f>
        <v>1</v>
      </c>
      <c r="L6" s="43">
        <f>PROGRAMA_AUDITORIA!W72</f>
        <v>0</v>
      </c>
      <c r="M6" s="43">
        <f>PROGRAMA_AUDITORIA!Y72</f>
        <v>1</v>
      </c>
      <c r="N6" s="43">
        <f>PROGRAMA_AUDITORIA!AA72</f>
        <v>0</v>
      </c>
      <c r="O6" s="44">
        <f t="shared" si="0"/>
        <v>6</v>
      </c>
    </row>
    <row r="7" spans="2:15" ht="25.5" x14ac:dyDescent="0.2">
      <c r="B7" s="41" t="s">
        <v>123</v>
      </c>
      <c r="C7" s="42">
        <f>PROGRAMA_AUDITORIA!E47</f>
        <v>0</v>
      </c>
      <c r="D7" s="43">
        <f>PROGRAMA_AUDITORIA!G47</f>
        <v>0</v>
      </c>
      <c r="E7" s="43">
        <f>PROGRAMA_AUDITORIA!I47</f>
        <v>0</v>
      </c>
      <c r="F7" s="43">
        <f>PROGRAMA_AUDITORIA!K47</f>
        <v>0</v>
      </c>
      <c r="G7" s="43">
        <f>PROGRAMA_AUDITORIA!M47</f>
        <v>0</v>
      </c>
      <c r="H7" s="43">
        <f>PROGRAMA_AUDITORIA!O47</f>
        <v>1</v>
      </c>
      <c r="I7" s="43">
        <f>PROGRAMA_AUDITORIA!Q47</f>
        <v>0</v>
      </c>
      <c r="J7" s="43">
        <f>PROGRAMA_AUDITORIA!S47</f>
        <v>0</v>
      </c>
      <c r="K7" s="43">
        <f>PROGRAMA_AUDITORIA!U47</f>
        <v>0</v>
      </c>
      <c r="L7" s="43">
        <f>PROGRAMA_AUDITORIA!W47</f>
        <v>0</v>
      </c>
      <c r="M7" s="43">
        <f>PROGRAMA_AUDITORIA!Y47</f>
        <v>0</v>
      </c>
      <c r="N7" s="43">
        <f>PROGRAMA_AUDITORIA!AA47</f>
        <v>0</v>
      </c>
      <c r="O7" s="44">
        <f t="shared" si="0"/>
        <v>1</v>
      </c>
    </row>
    <row r="8" spans="2:15" ht="65.25" customHeight="1" x14ac:dyDescent="0.2">
      <c r="B8" s="41" t="s">
        <v>121</v>
      </c>
      <c r="C8" s="42">
        <f>PROGRAMA_AUDITORIA!E78</f>
        <v>0</v>
      </c>
      <c r="D8" s="43">
        <f>PROGRAMA_AUDITORIA!G78</f>
        <v>0</v>
      </c>
      <c r="E8" s="43">
        <f>PROGRAMA_AUDITORIA!I78</f>
        <v>0</v>
      </c>
      <c r="F8" s="43">
        <f>PROGRAMA_AUDITORIA!K78</f>
        <v>1</v>
      </c>
      <c r="G8" s="43">
        <f>PROGRAMA_AUDITORIA!M78</f>
        <v>0</v>
      </c>
      <c r="H8" s="43">
        <f>PROGRAMA_AUDITORIA!O78</f>
        <v>0</v>
      </c>
      <c r="I8" s="43">
        <f>PROGRAMA_AUDITORIA!Q78</f>
        <v>0</v>
      </c>
      <c r="J8" s="43">
        <f>PROGRAMA_AUDITORIA!S78</f>
        <v>1</v>
      </c>
      <c r="K8" s="43">
        <f>PROGRAMA_AUDITORIA!U78</f>
        <v>0</v>
      </c>
      <c r="L8" s="43">
        <f>PROGRAMA_AUDITORIA!W78</f>
        <v>0</v>
      </c>
      <c r="M8" s="43">
        <f>PROGRAMA_AUDITORIA!Y78</f>
        <v>0</v>
      </c>
      <c r="N8" s="43">
        <f>PROGRAMA_AUDITORIA!AA78</f>
        <v>1</v>
      </c>
      <c r="O8" s="44">
        <f t="shared" si="0"/>
        <v>3</v>
      </c>
    </row>
    <row r="9" spans="2:15" ht="38.25" x14ac:dyDescent="0.2">
      <c r="B9" s="41" t="s">
        <v>65</v>
      </c>
      <c r="C9" s="42">
        <f>PROGRAMA_AUDITORIA!E48</f>
        <v>0</v>
      </c>
      <c r="D9" s="43">
        <f>PROGRAMA_AUDITORIA!G48</f>
        <v>1</v>
      </c>
      <c r="E9" s="43">
        <f>PROGRAMA_AUDITORIA!I48</f>
        <v>0</v>
      </c>
      <c r="F9" s="43">
        <f>PROGRAMA_AUDITORIA!K48</f>
        <v>0</v>
      </c>
      <c r="G9" s="43">
        <f>PROGRAMA_AUDITORIA!M48</f>
        <v>1</v>
      </c>
      <c r="H9" s="43">
        <f>PROGRAMA_AUDITORIA!O48</f>
        <v>0</v>
      </c>
      <c r="I9" s="43">
        <f>PROGRAMA_AUDITORIA!Q48</f>
        <v>0</v>
      </c>
      <c r="J9" s="43">
        <f>PROGRAMA_AUDITORIA!S48</f>
        <v>1</v>
      </c>
      <c r="K9" s="43">
        <f>PROGRAMA_AUDITORIA!U48</f>
        <v>0</v>
      </c>
      <c r="L9" s="43">
        <f>PROGRAMA_AUDITORIA!W48</f>
        <v>0</v>
      </c>
      <c r="M9" s="43">
        <f>PROGRAMA_AUDITORIA!Y48</f>
        <v>1</v>
      </c>
      <c r="N9" s="43">
        <f>PROGRAMA_AUDITORIA!AA48</f>
        <v>0</v>
      </c>
      <c r="O9" s="44">
        <f t="shared" si="0"/>
        <v>4</v>
      </c>
    </row>
    <row r="10" spans="2:15" ht="63.75" x14ac:dyDescent="0.2">
      <c r="B10" s="41" t="s">
        <v>63</v>
      </c>
      <c r="C10" s="42">
        <f>PROGRAMA_AUDITORIA!E84</f>
        <v>2</v>
      </c>
      <c r="D10" s="43">
        <f>PROGRAMA_AUDITORIA!G84</f>
        <v>0</v>
      </c>
      <c r="E10" s="43">
        <f>PROGRAMA_AUDITORIA!I84</f>
        <v>0</v>
      </c>
      <c r="F10" s="43">
        <f>PROGRAMA_AUDITORIA!K84</f>
        <v>3</v>
      </c>
      <c r="G10" s="43">
        <f>PROGRAMA_AUDITORIA!M84</f>
        <v>0</v>
      </c>
      <c r="H10" s="43">
        <f>PROGRAMA_AUDITORIA!O84</f>
        <v>0</v>
      </c>
      <c r="I10" s="43">
        <f>PROGRAMA_AUDITORIA!Q84</f>
        <v>2</v>
      </c>
      <c r="J10" s="43">
        <f>PROGRAMA_AUDITORIA!S84</f>
        <v>0</v>
      </c>
      <c r="K10" s="43">
        <f>PROGRAMA_AUDITORIA!U84</f>
        <v>0</v>
      </c>
      <c r="L10" s="43">
        <f>PROGRAMA_AUDITORIA!W84</f>
        <v>2</v>
      </c>
      <c r="M10" s="43">
        <f>PROGRAMA_AUDITORIA!Y84</f>
        <v>0</v>
      </c>
      <c r="N10" s="43">
        <f>PROGRAMA_AUDITORIA!AA84</f>
        <v>1</v>
      </c>
      <c r="O10" s="44">
        <f t="shared" si="0"/>
        <v>10</v>
      </c>
    </row>
    <row r="11" spans="2:15" ht="13.5" thickBot="1" x14ac:dyDescent="0.25">
      <c r="B11" s="47" t="s">
        <v>118</v>
      </c>
      <c r="C11" s="48">
        <f>SUM(C4:C10)</f>
        <v>5</v>
      </c>
      <c r="D11" s="49">
        <f t="shared" ref="D11:N11" si="1">SUM(D4:D10)</f>
        <v>6</v>
      </c>
      <c r="E11" s="49">
        <f t="shared" si="1"/>
        <v>6</v>
      </c>
      <c r="F11" s="49">
        <f t="shared" si="1"/>
        <v>6</v>
      </c>
      <c r="G11" s="49">
        <f t="shared" si="1"/>
        <v>6</v>
      </c>
      <c r="H11" s="49">
        <f t="shared" si="1"/>
        <v>1</v>
      </c>
      <c r="I11" s="49">
        <f t="shared" si="1"/>
        <v>8</v>
      </c>
      <c r="J11" s="49">
        <f t="shared" si="1"/>
        <v>5</v>
      </c>
      <c r="K11" s="49">
        <f t="shared" si="1"/>
        <v>4</v>
      </c>
      <c r="L11" s="49">
        <f t="shared" si="1"/>
        <v>3</v>
      </c>
      <c r="M11" s="49">
        <f t="shared" si="1"/>
        <v>4</v>
      </c>
      <c r="N11" s="49">
        <f t="shared" si="1"/>
        <v>4</v>
      </c>
      <c r="O11" s="49">
        <f>SUM(O4:O10)</f>
        <v>58</v>
      </c>
    </row>
  </sheetData>
  <mergeCells count="4">
    <mergeCell ref="C2:N2"/>
    <mergeCell ref="B1:O1"/>
    <mergeCell ref="O2:O3"/>
    <mergeCell ref="B2:B3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PROGRAMA_AUDITORIA</vt:lpstr>
      <vt:lpstr>RESUMEN</vt:lpstr>
      <vt:lpstr>PROGRAMA_AUDITORIA!Área_de_impresión</vt:lpstr>
      <vt:lpstr>PROGRAMA_AUDITORIA!Títulos_a_imprimir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SIERRA</dc:creator>
  <cp:lastModifiedBy>LEIDY SIERRA</cp:lastModifiedBy>
  <cp:lastPrinted>2018-01-16T14:22:45Z</cp:lastPrinted>
  <dcterms:created xsi:type="dcterms:W3CDTF">2016-07-11T20:50:38Z</dcterms:created>
  <dcterms:modified xsi:type="dcterms:W3CDTF">2018-01-24T21:19:59Z</dcterms:modified>
</cp:coreProperties>
</file>