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tención al ciudadano\2022\INFORMES PQRSD 2021\INFORME EXCEL\"/>
    </mc:Choice>
  </mc:AlternateContent>
  <bookViews>
    <workbookView xWindow="0" yWindow="0" windowWidth="11685" windowHeight="8640"/>
  </bookViews>
  <sheets>
    <sheet name="PQRSD ABRIL" sheetId="2" r:id="rId1"/>
    <sheet name="Dinámicas" sheetId="5" r:id="rId2"/>
  </sheets>
  <definedNames>
    <definedName name="_xlnm._FilterDatabase" localSheetId="0" hidden="1">'PQRSD ABRIL'!$A$1:$Y$190</definedName>
  </definedNames>
  <calcPr calcId="162913"/>
  <pivotCaches>
    <pivotCache cacheId="6" r:id="rId3"/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3" i="5" l="1"/>
  <c r="C152" i="5" l="1"/>
  <c r="C151" i="5"/>
  <c r="C150" i="5"/>
  <c r="C149" i="5"/>
  <c r="C148" i="5"/>
  <c r="C122" i="5"/>
  <c r="C121" i="5"/>
  <c r="C120" i="5"/>
  <c r="C119" i="5"/>
  <c r="C118" i="5"/>
  <c r="C117" i="5"/>
  <c r="C116" i="5"/>
  <c r="C123" i="5" s="1"/>
  <c r="C112" i="5"/>
  <c r="C111" i="5"/>
  <c r="C109" i="5"/>
  <c r="C108" i="5"/>
  <c r="C107" i="5"/>
  <c r="C104" i="5"/>
  <c r="C103" i="5"/>
  <c r="C102" i="5"/>
  <c r="C110" i="5"/>
  <c r="C106" i="5"/>
  <c r="C105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76" i="5"/>
  <c r="C75" i="5"/>
  <c r="C74" i="5"/>
  <c r="C73" i="5"/>
  <c r="C72" i="5"/>
  <c r="C58" i="5"/>
  <c r="C57" i="5"/>
  <c r="C59" i="5" s="1"/>
  <c r="C41" i="5"/>
  <c r="C40" i="5"/>
  <c r="C38" i="5"/>
  <c r="C39" i="5"/>
  <c r="C36" i="5"/>
  <c r="C37" i="5"/>
  <c r="C35" i="5"/>
  <c r="C34" i="5"/>
  <c r="C33" i="5"/>
  <c r="C32" i="5"/>
  <c r="C31" i="5"/>
  <c r="C17" i="5"/>
  <c r="C16" i="5"/>
  <c r="C15" i="5"/>
  <c r="C3" i="5"/>
  <c r="C2" i="5"/>
  <c r="C4" i="5" s="1"/>
  <c r="C18" i="5" l="1"/>
  <c r="C77" i="5"/>
  <c r="C42" i="5"/>
  <c r="C113" i="5"/>
  <c r="B26" i="5" l="1"/>
  <c r="C153" i="5" l="1"/>
</calcChain>
</file>

<file path=xl/sharedStrings.xml><?xml version="1.0" encoding="utf-8"?>
<sst xmlns="http://schemas.openxmlformats.org/spreadsheetml/2006/main" count="2749" uniqueCount="719">
  <si>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</si>
  <si>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</si>
  <si>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</si>
  <si>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</si>
  <si>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</si>
  <si>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</si>
  <si>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</si>
  <si>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</si>
  <si>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</si>
  <si>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</si>
  <si>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</si>
  <si>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</si>
  <si>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</si>
  <si>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</si>
  <si>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</si>
  <si>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</si>
  <si>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</si>
  <si>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</si>
  <si>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</si>
  <si>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</si>
  <si>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</si>
  <si>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</si>
  <si>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</si>
  <si>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</si>
  <si>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</si>
  <si>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Correo Atencion Ciudadano</t>
  </si>
  <si>
    <t>BOGOTA</t>
  </si>
  <si>
    <t>INCOLDEXT</t>
  </si>
  <si>
    <t>PERSONA JURÍDICA</t>
  </si>
  <si>
    <t>SOLICITUD DE INFORMACIÓN</t>
  </si>
  <si>
    <t>CAC: Solicitud certificado de retenciones y descuentos</t>
  </si>
  <si>
    <t>Miguel Ángel Franco Torres</t>
  </si>
  <si>
    <t>Subdirección Administrativa y Financiera</t>
  </si>
  <si>
    <t>PETICIÓN DE DOCUMENTOS E INFORMACIÓN</t>
  </si>
  <si>
    <t>Comentario Orfeo: El dia 12 de Abril de 2021, se expidio el Certificado de Ingresos y Retenciones de la UT Incoldext-Dotaequipos y fue enviado al correo electrónico: asiscontable@incoldext.com</t>
  </si>
  <si>
    <t>N/A</t>
  </si>
  <si>
    <t>No se evidencia número de salida, fecha de digitalización, ni tipo de documento</t>
  </si>
  <si>
    <t>NECHI</t>
  </si>
  <si>
    <t>CUERPO DE BOMBEROS VOLUNTARIOS DE NECHI- ANTIOQUIA</t>
  </si>
  <si>
    <t>CUERPO DE BOMBEROS</t>
  </si>
  <si>
    <t>FORTALECIMIENTO BOMBERIL</t>
  </si>
  <si>
    <t>CAC: SOLCITUD ARREGLO MAGUINA MARK 3</t>
  </si>
  <si>
    <t>Jiud Magnoly Gaviria Narvaez</t>
  </si>
  <si>
    <t>Área Central de Referencia Bomberil </t>
  </si>
  <si>
    <t>Subdirección Estratégica y de Coordinación Bomberil</t>
  </si>
  <si>
    <t>PETICIÓN DE INTERES GENERAL</t>
  </si>
  <si>
    <t>Comentario Orfeo: Se da respuesta mediante correo electrónico, se adjunto evidencia, se procede a su archivo.</t>
  </si>
  <si>
    <t>NATURAL RISK FOUNDATION</t>
  </si>
  <si>
    <t>CAC: Solicitud de información</t>
  </si>
  <si>
    <t>Luis Alberto Valencia Pulido</t>
  </si>
  <si>
    <t>SOLICITUD</t>
  </si>
  <si>
    <t>Comentario Orfeo: Se envía respuesta por correo electrónico el día 09/04/2021</t>
  </si>
  <si>
    <t>SOACHA</t>
  </si>
  <si>
    <t>CUERPO DE BOMBEROS VOLUNTARIOS DE SOACHA</t>
  </si>
  <si>
    <t>LEGISLACIÓN BOMBERIL</t>
  </si>
  <si>
    <t>CAC: Consulta</t>
  </si>
  <si>
    <t>Edgar Alexander Maya Lopez</t>
  </si>
  <si>
    <t>Formulación y Actualización Normativa y Operativa</t>
  </si>
  <si>
    <t>No se evidencia fecha de digitalización, tipo de documento, ni confirmaciónde canal de respuesta.</t>
  </si>
  <si>
    <t>Radicacion Directa</t>
  </si>
  <si>
    <t>Canal Escrito</t>
  </si>
  <si>
    <t>ALCALDÍA MUNICIPAL DE SAN BERNARDO DEL VIENTO</t>
  </si>
  <si>
    <t>ENTIDAD PÚBLICA</t>
  </si>
  <si>
    <t>RD: Acompañamiento y asesoría en la creación del cuerpo de bomberos voluntarios del municipio de San Bernardo del Viento - Córdoba.</t>
  </si>
  <si>
    <t>Camilo Portilla Quelal</t>
  </si>
  <si>
    <t>PETICION DE INTERES GENERAL</t>
  </si>
  <si>
    <t>VIGENTE</t>
  </si>
  <si>
    <t>A la fecha 10/05/2021, han transcurrido 9 días hábiles</t>
  </si>
  <si>
    <t>CALARCA</t>
  </si>
  <si>
    <t>CUERPO DE BOMBEROS VOLUTARIOS CALARCA QUINDIO</t>
  </si>
  <si>
    <t>RD: Solicitud Adjudicatoria del vehículo carro tanque cisterna.</t>
  </si>
  <si>
    <t>Andrés Fernando Muñoz Cabrera</t>
  </si>
  <si>
    <t>MINISTERIO DE SALUD</t>
  </si>
  <si>
    <t>CAC. Tramite a la solicitud del Ciudadano Radicado No. 202111600489941 Ministerio de Salud y Proteccion. Traslado por Competencia- Derecho de Petición Cooperación Internacional, Radicado. 202142400217172.</t>
  </si>
  <si>
    <t>LUZ MARINA SERNA</t>
  </si>
  <si>
    <t>Cooperación Intenacional</t>
  </si>
  <si>
    <t>Comentario: Respuesta enviada al peticionario</t>
  </si>
  <si>
    <t>No se evidencia número de salida ni fecha de digitalización, tampoco tipo de documento</t>
  </si>
  <si>
    <t>JEIMY JHULIEH ALBA</t>
  </si>
  <si>
    <t>PERSONA NATURAL</t>
  </si>
  <si>
    <t>CAC. Sugerencias.</t>
  </si>
  <si>
    <t>MERQUEO</t>
  </si>
  <si>
    <t>CAC. SOLICITUD CONCEPTO DE BOMBEROS MERQUEO SAS MEDELLIN</t>
  </si>
  <si>
    <t>PETICION DE INTERES PARTICULAR</t>
  </si>
  <si>
    <t>PDF</t>
  </si>
  <si>
    <t>SI</t>
  </si>
  <si>
    <t> </t>
  </si>
  <si>
    <t>GINEBRA</t>
  </si>
  <si>
    <t>USUARIO ANONIMO</t>
  </si>
  <si>
    <t>DENUNCIA</t>
  </si>
  <si>
    <t>CAC. Denuncia Ciudadana</t>
  </si>
  <si>
    <t>Jorge Restrepo Sanguino</t>
  </si>
  <si>
    <t>QUEJA</t>
  </si>
  <si>
    <t>COORDINADORA EJECUTIVA DEPARTAMENTAL</t>
  </si>
  <si>
    <t>CAC. Solicitar los informes de la visita de Inspección, Vigilancia y Control sobre los Cuerpos de Bomberos del Departamento de Bolívar.</t>
  </si>
  <si>
    <t>Julio Alejandro Chamorro Cabrera</t>
  </si>
  <si>
    <t>Inspección, Vigilancia y Control</t>
  </si>
  <si>
    <t>Comentario Orfeo: Se envío respuesta el 12 de abril de 2021</t>
  </si>
  <si>
    <t>FIRAVITOBA</t>
  </si>
  <si>
    <t>CAC. respuesta oficio Asunto: Respuesta a su oficio Radicado DNBC No. *20212050086841* **20212050086841**</t>
  </si>
  <si>
    <t>JOHANA SANTACRUZ GóMEZ</t>
  </si>
  <si>
    <t>CAC. MALA ATENCION A EMERGENCIA EN CALOTO CAUCA 06022021</t>
  </si>
  <si>
    <t>CUERPO DE BOMBEROS VOLUNTARIOS DE CHIGORODO</t>
  </si>
  <si>
    <t>CANTAGALLO</t>
  </si>
  <si>
    <t>FAINORIS WILCHES MEJIA</t>
  </si>
  <si>
    <t>CAC. Aspirante a la conformación cuerpo de bomberos de Cantagallo.</t>
  </si>
  <si>
    <t>ARMENIA</t>
  </si>
  <si>
    <t>CUERPO DE BOMBEROS VOLUNTARIOS DE ARMENIA QUINDIO</t>
  </si>
  <si>
    <t>CAC. SOLICITUD INFORMACION</t>
  </si>
  <si>
    <t>Correo Institucional</t>
  </si>
  <si>
    <t>MOCOA</t>
  </si>
  <si>
    <t>CUERPO DE BOMBEROS DE MOCOA</t>
  </si>
  <si>
    <t>CI. Solicitud de asesoría Bomberos Mocoa</t>
  </si>
  <si>
    <t>MELGAR</t>
  </si>
  <si>
    <t>CUERPO DE BOMBEROS VOLUNTARIOS DE MELGAR</t>
  </si>
  <si>
    <t>CAC. En atención a su radicado N° 20212050084531 en mención sele está dando contestación así:</t>
  </si>
  <si>
    <t>Andrea Bibiana Castañeda Durán</t>
  </si>
  <si>
    <t>INFORMES</t>
  </si>
  <si>
    <t>CARTAGENA</t>
  </si>
  <si>
    <t>CUERPO DE BOMBEROS OFICIALES DE CARTAGENA</t>
  </si>
  <si>
    <t>CAC. SOLICITUD DE EQUIPO INTERDISCIPLINARIO PARA EL LEVANTAMIENTO Y DIAGNOSTICO DE LAS CAPACIDADES OPERATIVAS Y ADMINISTRATIVAS DEL CUERPO OFICIAL DE BOMBEROS CARTAGENA DE INDIAS.</t>
  </si>
  <si>
    <t>A la fecha 12/05/2021, han transcurrido 26 días hábiles</t>
  </si>
  <si>
    <t>CI. Solicitud de apoyo Bomberos Mocoa.</t>
  </si>
  <si>
    <t>Juan Gabriel Parra</t>
  </si>
  <si>
    <t>SOPO</t>
  </si>
  <si>
    <t>ALCALDIA MUNICIPAL DE SOPO CUNDINAMARCA</t>
  </si>
  <si>
    <t>CAC. REMISIÓN DENUNCIA</t>
  </si>
  <si>
    <t>S.ANTONIO TEQUENDAMA</t>
  </si>
  <si>
    <t>CUERPO DE BOMBEROS VOLUNTARIOS DE SAN ANTONIO DEL TEQUENDAMA</t>
  </si>
  <si>
    <t>CAC. VALIDACION RESOLUCION 328 DEL 22 OCTUBRE DE 2020</t>
  </si>
  <si>
    <t xml:space="preserve">CORREO ELECTRONICO </t>
  </si>
  <si>
    <t>PRADERA</t>
  </si>
  <si>
    <t>CUERPO DE BOMBEROS VOLUNTARIOS PRADERA</t>
  </si>
  <si>
    <t>CAC. Documentación solicitud registros</t>
  </si>
  <si>
    <t>Lina Maria Rojas Gallego</t>
  </si>
  <si>
    <t>Proceso Educación Nacional para Bomberos</t>
  </si>
  <si>
    <t xml:space="preserve">SI </t>
  </si>
  <si>
    <t>DUITAMA</t>
  </si>
  <si>
    <t>CUERPO DE BOMBEROS VOLUNTARIOS DE DUITAMA</t>
  </si>
  <si>
    <t>CAC. SOLICITUD DE AVAL PARA CURSOS.</t>
  </si>
  <si>
    <t>SANTAMARTA</t>
  </si>
  <si>
    <t>CUERPO DE BOMBEROS VOLUNTARIOS DE SANTA MARTA</t>
  </si>
  <si>
    <t>C.I SOLICITU DE AVAL PARA INSTRUCTOR EN INVESTIGACION DE INCENDIOS</t>
  </si>
  <si>
    <t>KAREN LILIANA SUAREZ SERRANO</t>
  </si>
  <si>
    <t xml:space="preserve">PETICIÓN DE INTERES PARTICULAR </t>
  </si>
  <si>
    <t>CAC. DERECHO DE PETICION</t>
  </si>
  <si>
    <t>Paula Andrea Cortéz Mojica</t>
  </si>
  <si>
    <t>Comentario Orfeo: Se incluyo Vinculacion Documento* (20211000017041)</t>
  </si>
  <si>
    <t>SAN JACINTO</t>
  </si>
  <si>
    <t>CUERPO DE BOMBEROS VOLUNTARIOS DE SAN JACINTO - BOLÍVAR</t>
  </si>
  <si>
    <t>CAC. Informe de inspección, vigilancia y control realizado al Cuerpo de Bomberos Voluntarios de San Jacinto - Bolívar el día 24 de noviembre de 2020.</t>
  </si>
  <si>
    <t>SUESCA</t>
  </si>
  <si>
    <t>CUERPO DE BOMBEROS VOLUNTARIOS DE SUESCA - CUNDINAMARCA</t>
  </si>
  <si>
    <t>CAC. adjunto documentación para solicitud registro para inicio curso bombero 1 radicado 20213800066572.</t>
  </si>
  <si>
    <t>Se responde el 12-04-2021. Registro extemporáneo, se recogen los antecedentes. 11-03-2021 Reunión virtual con PENB, el CBV explica antecedentes, sin registro. PENB explica procedimiento para el registro. 15-03-2021 CBV envía informe de ejecución radicado 20213800066572.19-03-2021 se responde recomendaciones y requisitos faltantes. 05-04-2021 radicado 20213800069962 se envía documentos requisitos del trámite. 10-04-2021 con radicado 20213800070802, envío documentos faltantes.12-04-2021 envía cronograma final según recomendaciones.</t>
  </si>
  <si>
    <t>CAC. solicitud registro curso bombero 2 DNBC</t>
  </si>
  <si>
    <t xml:space="preserve">	Se responde por correo electrónico el 13-04-2021, pendiente envío de la aprobación del protocolo de bioseguridad para las actividades presenciales en el cuerpo de bomberos.</t>
  </si>
  <si>
    <t>SIBATE</t>
  </si>
  <si>
    <t>CUERPO DE BOMBEROS VOLUNTARIOS DE SIBATE CONSEJO DE OFICIALES</t>
  </si>
  <si>
    <t>CAC. Solicitud respuesta.</t>
  </si>
  <si>
    <t>PLANADAS</t>
  </si>
  <si>
    <t>CUERPO DE BOMBEROS VOLUNTARIOS DE PLANADAS - TOLIMA</t>
  </si>
  <si>
    <t>CAC. cuerpo de bomberos voluntarios de planadas Tolima apoyo de de intervención</t>
  </si>
  <si>
    <t xml:space="preserve">
Se dio respuesta mediante reunión sostenida con la comandante del cuerpo de bomberos de planas y la administración municipal, por medio de vía telefónica el día 13/04/2021
</t>
  </si>
  <si>
    <t>NO</t>
  </si>
  <si>
    <t>TUNJA</t>
  </si>
  <si>
    <t>DEPARTAMENTO DE CAPACITACIóN BOMBEROS TUNJA</t>
  </si>
  <si>
    <t>CAC. Información firma certificados.</t>
  </si>
  <si>
    <t>Maicol Villarreal Ospina</t>
  </si>
  <si>
    <t xml:space="preserve">
Se da respuesta con radicados 20212000016391 por correo certificado
</t>
  </si>
  <si>
    <t xml:space="preserve">No se evidencia fecha de digitalizaciòn del documento. </t>
  </si>
  <si>
    <t>AERONAUTICA CIVIL</t>
  </si>
  <si>
    <t>CAC. NOTIFICACION INSTRUCTORES ESPECIALIDAD BOMBEROS AERONAUTICOS</t>
  </si>
  <si>
    <t>ALGECIRAS</t>
  </si>
  <si>
    <t>CUERPO DE BOMBEROS VOLUNTARIOS DE ALGECIRAS - HUILA</t>
  </si>
  <si>
    <t xml:space="preserve">LEGISLACIÓN BOMBERIL </t>
  </si>
  <si>
    <t>CAC. Respuesta de la Alcaldía Sobre la contratación con el Cuerpo de Bomberos.</t>
  </si>
  <si>
    <t>PEREIRA</t>
  </si>
  <si>
    <t>JOSé LEóN</t>
  </si>
  <si>
    <t xml:space="preserve">PERSONA NATURAL </t>
  </si>
  <si>
    <t>CAC. Derecho de petición certificado curso nivel 1 bombero Jose Ancizar Leon Agudelo.</t>
  </si>
  <si>
    <t>CAC. Exploración rápida 06-04-2021 01:56.pdf. Solicitud de apoyo de información para ejecución del contrato del Cuerpo de Bomberos.</t>
  </si>
  <si>
    <t>FREDONIA</t>
  </si>
  <si>
    <t>CUERPO DE BOMBEROS VOLUNTARIOS DE FREDONIA - ANTIOQUIA</t>
  </si>
  <si>
    <t>VEEDURIA CIUDADANA VIGIAS DEL CAFE</t>
  </si>
  <si>
    <t>CAC. SOLICITUD VISITA DE INTERVENCION E INSPECCION TECNICA.</t>
  </si>
  <si>
    <t>ANDRES FERNANDO RODRIGUEZ AGUDELO</t>
  </si>
  <si>
    <t>CAC. SOLICITUD DE INFORMACIÓN.</t>
  </si>
  <si>
    <t xml:space="preserve">VENCIDO </t>
  </si>
  <si>
    <t>MILAN</t>
  </si>
  <si>
    <t>ALCALDIA MILAN CAQUETA</t>
  </si>
  <si>
    <t>CAC. Solicitud de Información para Contratar</t>
  </si>
  <si>
    <t>JAIRO SOTO GIL</t>
  </si>
  <si>
    <t>GOBERNACIÓN DE SANTANDER</t>
  </si>
  <si>
    <t>CAC. Solicitud concepto Urgente</t>
  </si>
  <si>
    <t>ALCALDIA DE PUERTO CARREÑO</t>
  </si>
  <si>
    <t>CAC. DERECHO DE PETCION</t>
  </si>
  <si>
    <t>GIRARDOTA</t>
  </si>
  <si>
    <t>CUERPO DE BOMBEROS VOLUNTARIOS DE GIRARDOTA</t>
  </si>
  <si>
    <t>CAC. Solicitud Aval Instructor</t>
  </si>
  <si>
    <t xml:space="preserve">PDF </t>
  </si>
  <si>
    <t>COORDINACION EJECUTIVA DEPARTAMENTAL BOMBEROS BOLIVAR</t>
  </si>
  <si>
    <t>CAC. Información para adelantar las gestiones necesarias para que los Cuerpos de Bomberos obtengan sus respectivos Certificados de Cumplimiento.</t>
  </si>
  <si>
    <t>CAC. SOLICITUD DE REGISTRO BOMBEROS NIVEL UNO FREDONIA ANT</t>
  </si>
  <si>
    <t>Comentario Orfeo: Se responde por correo electrónico el 12-04-2021, el cuerpo de bomberos debe completar los requisitos para la solicitud de registros de cursos según articulo 31 de la resolución 1127 de 2018.</t>
  </si>
  <si>
    <t>CAC. Solicitud información</t>
  </si>
  <si>
    <t>Mauricio Delgado Perdomo</t>
  </si>
  <si>
    <t>No se evidencia tipo de documento ni canal de respuesta</t>
  </si>
  <si>
    <t>PUERTO GAITAN</t>
  </si>
  <si>
    <t>CUERPO DE BOMBEROS VOLUNTARIOS DE PUERTO GAITAN</t>
  </si>
  <si>
    <t>CAC. ENVIO HOJAS DE VIDA Y SOPORTES PARA VERIFICACIÓN CUMPLIMIENTO</t>
  </si>
  <si>
    <t>Melba Vidal</t>
  </si>
  <si>
    <t>A la fecha 14/05/2021, han transcurrido 4 días hábiles</t>
  </si>
  <si>
    <t>EL CERRITO</t>
  </si>
  <si>
    <t>BENEMERITO CUERPO DE BOMBEROS VOLUNTARIOS SANTA HELENA</t>
  </si>
  <si>
    <t>CI. Consulta Bomberos Santa Elena El Cerrito - Valle</t>
  </si>
  <si>
    <t>TESALIA</t>
  </si>
  <si>
    <t>CUERPO DE BOMBEROS VOLUNTARIOS DE TESALIA - HUILA</t>
  </si>
  <si>
    <t>CAC. Solicitud de registros Cuerpo de bomberos voluntarios de Tesalia - Huila</t>
  </si>
  <si>
    <t>Comentario Orfeo: Se responde por correo electrónico el 12-04-2021, el cuerpo de bomberos debe presentar un cronograma ajustado para los dos cursos.</t>
  </si>
  <si>
    <t>No se evidencia fecha de digitalización, tipo de documento.</t>
  </si>
  <si>
    <t>NILO</t>
  </si>
  <si>
    <t>ALCALDIA MUNICIPAL DE NILO SECRETARIA DE GOBIERNO</t>
  </si>
  <si>
    <t>CAC. TRASLADO POR COMPETENCIA</t>
  </si>
  <si>
    <t>CAC. AUTORIZACIÓN PARA REALIZACIÓN DE CURSOS - CBV SAN ANTONIO DEL TEQUENDAMA</t>
  </si>
  <si>
    <t>Comentario Orfeo: Se archiva, es un anexo del radicado 20213800070532.</t>
  </si>
  <si>
    <t>VENTAQUEMADA</t>
  </si>
  <si>
    <t>CUERPO DE BOMBEROS VOLUNTARIOS DE VENTAQUEMADA</t>
  </si>
  <si>
    <t>CAC. Documentación solicitud respetuosa registros Bombero 1</t>
  </si>
  <si>
    <t>Comentario Orfeo: Se respondió radicado el 14-04-2021. El cuerpo de bomberos debe completar los requisitos.</t>
  </si>
  <si>
    <t>CAC. Solicitud aval instructores</t>
  </si>
  <si>
    <t>Jose Alexander Teuta Gomez</t>
  </si>
  <si>
    <t>SAN ANDRES</t>
  </si>
  <si>
    <t>CUERPO DE BOMBEROS VOLUNTARIOS DE SAN ANDRES ISLA</t>
  </si>
  <si>
    <t>CAC. Aplazamiento de curso</t>
  </si>
  <si>
    <t>COMENTARIO ORFEO: SE TRAMITA A TRAVES DE CORREO ELECTRONICO. SE ADJUNTA COPIA DEL CORREO ENVIADO</t>
  </si>
  <si>
    <t>CAC. ANEXO RADICADO N° 20213800070442- AUTORIZACIÓN PARA REALIZACIÓN DE CURSOS -CBV SAN ANTONIO DEL TEQUENDAMA.</t>
  </si>
  <si>
    <t>CUMPLIDO</t>
  </si>
  <si>
    <t>Comentario Orfeo: Se responde por correo electrónico el 14-04-2021. registro 151-2021. se adjunta respuesta.</t>
  </si>
  <si>
    <t>No se evidencia fecha de digitalización, ni tipo de documento, ya que se dio respuesta por correo electrónico.</t>
  </si>
  <si>
    <t>NUQUI</t>
  </si>
  <si>
    <t>ALCALDIA NUQUI CHOCO</t>
  </si>
  <si>
    <t>CAC. INVITACIÓN A NUQUI, días 15 y 16 de abril del año en curso.</t>
  </si>
  <si>
    <t>COMENTARIO ORFEO: SE ARCHIVA EL CT CARTAGENA ASISTIIO A LA REUNION</t>
  </si>
  <si>
    <t>No se evidencia fecha de digitalización, tipo de documento, ni canal de respuesta.</t>
  </si>
  <si>
    <t>COORDINADOR GESTIóN DEL RIESGO DE DESASTRES ALCALDíA DE MAGANGUE</t>
  </si>
  <si>
    <t>CAC. ANALISIS DE INFORME Y SOLICITUD DE REUNION.</t>
  </si>
  <si>
    <t>A la fecha 18/05/2021, han transcurrido 26 días hábiles</t>
  </si>
  <si>
    <t>GRUPO SEI</t>
  </si>
  <si>
    <t>CAC. Solicitud.</t>
  </si>
  <si>
    <t>Carlos Armando López Barrera</t>
  </si>
  <si>
    <t>Asesoria Juridica</t>
  </si>
  <si>
    <t>Direccion General</t>
  </si>
  <si>
    <t>CAC. SOPORTES DE CURSOS PENDIENTES, registros Nos. 1520-2017, 1521-2017, 1522-2017.</t>
  </si>
  <si>
    <t>COMENTARIO ORFEO: SE DA RESPUESTA CON RADICADO NÚMERO 20212000017201 POR CORREO CERTIFICADO</t>
  </si>
  <si>
    <t>CAC. SOPORTES DE CURSOS PENDIENTES, Registro No. 1697-2018.</t>
  </si>
  <si>
    <t>20212000017201 </t>
  </si>
  <si>
    <t>COMENTARIO ORFEO: SE DA RESPUESTA CON RADICADO 20212000017201 POR CORREO CERTIFICADO</t>
  </si>
  <si>
    <t>KELLY YOHANA NINO (MINISTERIO DEL INTERIOR)</t>
  </si>
  <si>
    <t>CAC. Traslado solicitud Leonardo Reyes Contreras EXTMI2020-40286. Reglamentación concurso de méritos para bomberos oficiales.</t>
  </si>
  <si>
    <t>SANTANDER DE QUILICHAO</t>
  </si>
  <si>
    <t>CUERPO DE BOMBEROS VOLUNTARIOS DE SANTANDER DE QUILICHAO</t>
  </si>
  <si>
    <t>CAC. SOLICITUD DE INFORMACIÓN RESPECTO A LA RESOLUCION</t>
  </si>
  <si>
    <t>COORDINACION DEPARTAMENTAL DE GESTION DEL RIESGO DE DESASTRES</t>
  </si>
  <si>
    <t>CAC. Respondiendo a:?Solicitud Informaci?n fortalecimiento Bomberos vigencias 2020 y 2021 desde el nivel departamental. Radicado DNBC NO. 20213000014491: Radicado No.5370</t>
  </si>
  <si>
    <t>VIVIANA ANDRADE TOVAR</t>
  </si>
  <si>
    <t>Planeación Estrategica</t>
  </si>
  <si>
    <t>CUERPO DE BOMBEROS VOLUNTARIOS DE BUCARAMANGA</t>
  </si>
  <si>
    <t>CAC. Consulta sobre modificación de planta de personal</t>
  </si>
  <si>
    <t>JUZGADO 04 PENAL CIRCUITO FUNCION CONOCIMIENTO - N. DE SANTANDER - CúCUTA</t>
  </si>
  <si>
    <t>CAC. NOTIFICACION ADMISION DE TUTELA 2 INSTANCIA 2021-0036-01 SHAMIR EDUARDO SANTOS FLOREZ.</t>
  </si>
  <si>
    <t>PETICION ENTRE AUTORIDADES</t>
  </si>
  <si>
    <t>Ronny Estiven Romero Velandia</t>
  </si>
  <si>
    <t>CUERPO DE BOMBEROS OFICIALES DE BUCARAMANGA YELITZA OLIVEROS RAMíREZ</t>
  </si>
  <si>
    <t>CAC. Consulta sobre autoridad competente para fijar el horario laboral y organizar grupos de trabajo del nivel asistencial en Bomberos de Bucaramanga.</t>
  </si>
  <si>
    <t>CAC. OFICIO N/REF.:PE-GE-0106-2021, solicitud concepto técnico y jurídico.</t>
  </si>
  <si>
    <t>CONTRALORIA DELEGADA PARA DEFENSA Y SEGURIDAD</t>
  </si>
  <si>
    <t>CAC. Traslado por competencia, Informe al Congreso sobre el Estado de los Recursos Naturales y del Ambiente 2020-2021. Capítulo 1 – Sector Defensa y Seguridad.</t>
  </si>
  <si>
    <t>ALCALDIA MUNICIPAL DE CUMARIBO</t>
  </si>
  <si>
    <t>CAC. Presentación de la necesidad actual para implementar estrategias y apoyo al cuerpo de bomberos del Municipio de Cumaribo, Vichada.</t>
  </si>
  <si>
    <t>CUERPO DE BOMBEROS DE PENSILVANIA - CALDAS</t>
  </si>
  <si>
    <t>CAC. Cordial saludo,, Envío documentación para solicitud de registro del CBSCI.. Ya contamos con el aval de USAID/BHA. Quedo atento . Muchas gracias.</t>
  </si>
  <si>
    <t>DIANA PATRICIA CORREA BALCáZAR</t>
  </si>
  <si>
    <t>CAC. BUENAS TARDES RELACIONAMOS DOCUMENTOS PENDIENTES SOLICITUD ARPOBACION CURSO BOMBERO 1 DICTADO EN BOMBEROS SUESCA.</t>
  </si>
  <si>
    <t>CUERPO DE BOMBEROS VOLUNTARIOS DE TURBACO - BOLÍVAR</t>
  </si>
  <si>
    <t>CAC. Derecho de Petición</t>
  </si>
  <si>
    <t>YULI ANDREA TIJO MARTINEZ</t>
  </si>
  <si>
    <t>CAC. Consulta técnica sobre ascenso a Cabo.</t>
  </si>
  <si>
    <t>FABIàN CARDONA GIRALDO</t>
  </si>
  <si>
    <t>CAC. Solicitud certificaciòn bombero voluntario</t>
  </si>
  <si>
    <t>FINCIMEC</t>
  </si>
  <si>
    <t>CAC. Solicitud verificación de estudios Edwin Enrique Castilla Pájaro c.c. 9299864</t>
  </si>
  <si>
    <t>PEDRO JUAN VERGARA VELEZ</t>
  </si>
  <si>
    <t>CAC. solicitud de actualización de registro o aval de instructor</t>
  </si>
  <si>
    <t>CORPORINOQUIA</t>
  </si>
  <si>
    <t>CAC. Solicitud de información:</t>
  </si>
  <si>
    <t>CUERPO DE BOMBEROS VOLUNTARIOS DE CORINTO</t>
  </si>
  <si>
    <t>CAC. SOLICITUD REGISTRO BOMBERO 1 Y 2</t>
  </si>
  <si>
    <t>DAYRA REGINA MUñOZ IMBACHI</t>
  </si>
  <si>
    <t>CAC. Solicitud de Información</t>
  </si>
  <si>
    <t>CUERPO DE BOMBEROS VOLUNTARIOS DE VILLAVICENCIO</t>
  </si>
  <si>
    <t>CAC. SOLICITUD AVAL INSTRUCTOR ESCUELA BOMBEROS VILLAVICENCIO</t>
  </si>
  <si>
    <t>CUERPO DE BOMBEROS VOLUNTARIOS DE SAN VICENTE DE CHUCURI</t>
  </si>
  <si>
    <t>CAC. Solicitud Registro Cursos</t>
  </si>
  <si>
    <t>CUERPO DE BOMBEROS VOLUNTARIOS COMBITA</t>
  </si>
  <si>
    <t>CAC. REENVIO DE DOCUMENTOS SOLICITUD AVAL PARA CABO OMAR CABO OMAR BOMBERO SCOMBITA</t>
  </si>
  <si>
    <t>CUERPO DE BOMBEROS VOLUNTARIOS DE TITIRIBI</t>
  </si>
  <si>
    <t>CAC. ajustes registro de curso radicado 20213800069302 soportes actualizados</t>
  </si>
  <si>
    <t>JOSÉ DANIEL LÓPEZ</t>
  </si>
  <si>
    <t>CAC. Solicitud de insumos EXT_S21-00028732-PQRSD-028547-PQR EXT_S21-00028827-PQRSD-028640-PQR</t>
  </si>
  <si>
    <t>SAN JOSE DE FRAGUA</t>
  </si>
  <si>
    <t>CUERPO DE BOMBEROS VOLUNTARIOS SAN JOSE - CAQUETA</t>
  </si>
  <si>
    <t xml:space="preserve">CUERPO DE BOMBEROS </t>
  </si>
  <si>
    <t xml:space="preserve">FORTALECIMIENTO BOMBERIL </t>
  </si>
  <si>
    <t>CAC. Solicitud Registro Bombero I</t>
  </si>
  <si>
    <t>CAC. CORRECCION DE DOCUMENTO CRONOGRAMA BOMBERO 1</t>
  </si>
  <si>
    <t>13/042021</t>
  </si>
  <si>
    <t>GUACHENE</t>
  </si>
  <si>
    <t>CUERPO DE BOMBEROS VOLUNTARIOS DE GUACHENE - CAUCA</t>
  </si>
  <si>
    <t xml:space="preserve">SOLICITUD DE INFORMACIÓN </t>
  </si>
  <si>
    <t>CAC. RV: DOCUMENTOS RECLAMACIÓN DE SEGURO DE VIDA DE UNIDAD DE BOMBEROS GUACHENE CAUCA</t>
  </si>
  <si>
    <t>VALLEDUPAR</t>
  </si>
  <si>
    <t>ESCUELA NACIONAL DE BOMBEROS VALLEDUPAR</t>
  </si>
  <si>
    <t>CAC. Solicitud cambio de modalidad registros 149-2021 / 150-2021 radicado 20213800069542</t>
  </si>
  <si>
    <t>USIACURI</t>
  </si>
  <si>
    <t>CUERPO DE BOMBEROS VOLUNTARIOS DE USIACURI - ATLANTICO</t>
  </si>
  <si>
    <t>CAC. Solicitud de Ingreso ¨Programa Equidad y Genero DNBC</t>
  </si>
  <si>
    <t>Maria Lourdes Castillejo Padilla</t>
  </si>
  <si>
    <t xml:space="preserve">VIGENTE </t>
  </si>
  <si>
    <t xml:space="preserve">Hasta la fecha 14/05/2021, han pasado 22 días hábiles </t>
  </si>
  <si>
    <t>BARRANQUILLA</t>
  </si>
  <si>
    <t>VICTOR LEON</t>
  </si>
  <si>
    <t xml:space="preserve">SOLICITUD  DE INFORMACIÓN </t>
  </si>
  <si>
    <t>CAC. Consulta de certificado</t>
  </si>
  <si>
    <t>BELLO</t>
  </si>
  <si>
    <t>CUERPO DE BOMBEROS VOLUNTARIOS DE BELLO</t>
  </si>
  <si>
    <t>CAC. SOLICITUD CAMBIO FECHA CURSO GETION Y ADMINISTRACION</t>
  </si>
  <si>
    <t>Chat</t>
  </si>
  <si>
    <t>ALCALDÍA MUNICIPAL DE LIBANO - TOLIMA</t>
  </si>
  <si>
    <t xml:space="preserve">ENTIDAD TERRITORIAL </t>
  </si>
  <si>
    <t>CH. Solicitud donación de elementos para fortalecer el Cuerpo de Bomberos.</t>
  </si>
  <si>
    <t xml:space="preserve">A la fecha 14/05/2021, han pasado 22 días  hábiles </t>
  </si>
  <si>
    <t>JUAN PABLO LOPEZ DIAZ</t>
  </si>
  <si>
    <t>CAC. Solicitud de información de incendios estructurales</t>
  </si>
  <si>
    <t>NANCY ELENA GARCíA VINASCO</t>
  </si>
  <si>
    <t>CAC. Solicitud de Bombera de Chinchina Caldas</t>
  </si>
  <si>
    <t>GOBERNACION DE CASANARE</t>
  </si>
  <si>
    <t>CAC.CONSULTA BOMBERIL / con copia a la Inspección de Vigilancia y Control</t>
  </si>
  <si>
    <t>MUNICIPIO YARUMAL</t>
  </si>
  <si>
    <t>CAC. Solicitud acompañamiento técnico del proyecto “Construcción de una Estación de Bomberos en el municipio de Yarumal –Antioquia”.</t>
  </si>
  <si>
    <t>Jonathan Prieto</t>
  </si>
  <si>
    <t>GOBERNACION DEL BOLIVAR SECRETARIA DEL INTERIOR Y ASUNTOS GUBERNAMENTALES CARLOS FELIZ MONSALVE</t>
  </si>
  <si>
    <t>CAC. CONSULTA DE CRITERIO DE APLICACION DEL ARTICULO 18 de la Resolución No. 1127 del 24 de julio de 2018 – ELECCIÓN DELEGADO DEPARTAMENTAL DE BOMBEROS DE BOLIVAR.</t>
  </si>
  <si>
    <t>CALAMAR</t>
  </si>
  <si>
    <t>CUERPO DE BOMBEROS VOLUNTARIOS DE CALAMAR BOLIVAR</t>
  </si>
  <si>
    <t>CAC. Cronograma de bombero nivel 2, Calamar - Bolivar</t>
  </si>
  <si>
    <t xml:space="preserve">CUMPLIDO </t>
  </si>
  <si>
    <t>YUMBO</t>
  </si>
  <si>
    <t>CUERPO DE BOMBEROS VOLUNTARIOS DE YUMBO</t>
  </si>
  <si>
    <t>CAC. SOLICITUD PARA MOVER FECHA CURSO CRECL</t>
  </si>
  <si>
    <t>ALCALDIA MUNICIPAL DE SAN ANTONIO DEL TEQUENDAMA</t>
  </si>
  <si>
    <t>CI. Aprobación protocolo de bioseguridad Bomberos San Antonio del Tequendama - curso inspector de seguridad</t>
  </si>
  <si>
    <t>CUERPO DE BOMBEROS VOLUNTARIOS DE SAN ANDRES SANTANDER</t>
  </si>
  <si>
    <t>CAC. Solictud activación cuerpo de bomberos voluntarios de San Andrés</t>
  </si>
  <si>
    <t>TULUA</t>
  </si>
  <si>
    <t>BENEMERITO CUERPO DE BOMBEROS VOLUNTARIOS TULUA - DEPARTAMENTO DE EDUCACIÓN</t>
  </si>
  <si>
    <t>CAC. Proceso de Educación para Bomberos - Solicitud de Aval de Instructores.</t>
  </si>
  <si>
    <t>CUERPO DE BOMBEROS VOLUNTARIOS DE RISARALDA - CALDAS</t>
  </si>
  <si>
    <t>CAC. buenos días adjunto documentos del cabo Oswaldo Cuervo quien falleció el pasado 28 de marzo del 2021</t>
  </si>
  <si>
    <t>BENEMERITO CUERPO DE BOMBEROS VOLUNTARIOS DE IBAGUE</t>
  </si>
  <si>
    <t>CAC. Solicitud Avales para Cursos</t>
  </si>
  <si>
    <t>CI. Respuesta solicitud Registros de cursos Bomberos Chigorodó Radicado DNBC 20213800069002 - completar solicitud</t>
  </si>
  <si>
    <t>TITO MUNOZ ORDONEZ</t>
  </si>
  <si>
    <t>CAC. Bombero Muñoz ordoñez Tito presidente bomberos San Agustín</t>
  </si>
  <si>
    <t>ALCALDIA MUNICIPAL PIVIJAY MAGDALENA</t>
  </si>
  <si>
    <t>CAC. SOLICITUD DE INFORMACION, ORIENTACION, ASESORIA Y CONSULTA.</t>
  </si>
  <si>
    <t>CUERPO DE BOMBEROS VOLUNTARIOS DE FLORENCIA</t>
  </si>
  <si>
    <t>CAC. Solicitud Expedición Registro Curso SCI</t>
  </si>
  <si>
    <t>CAC. Buenos días este es la modificación para el plan curricular nivel 1 nivel 2 Bomberos Tesalia</t>
  </si>
  <si>
    <t>COORDINACION EJECUTIVA DE BOMBEROS DEL DEPARTAMENTO DEL CAUCA</t>
  </si>
  <si>
    <t>CAC. SOLICITUD TRAMITE POLIZA DE VIDA</t>
  </si>
  <si>
    <t>CUERPO DE BOMBEROS VOLUNTARIOS DE SIBATE</t>
  </si>
  <si>
    <t>CAC. OFICIO SOLICITUD DE CONVOCATORIA A REUNIÓN</t>
  </si>
  <si>
    <t>PROCURADURIA GENERAL DE LA NACION ARMENIA - QUINDIO</t>
  </si>
  <si>
    <t>CAC. EXPEDIENTE IUS E-2020-144235.</t>
  </si>
  <si>
    <t>CAMILO ANDRES TORRES PACHECO</t>
  </si>
  <si>
    <t>CAC. Por favor ayúdenos en este asunto en cuanto antes queremos presencia del capitán y jefe y su mesa de trabajo.</t>
  </si>
  <si>
    <t>Liz Margaret Álvarez calderon</t>
  </si>
  <si>
    <t>CARLOS ADOLFO ARDILA ESPINOSA</t>
  </si>
  <si>
    <t>CAC. RV: Solicitud de concepto PL 536-2021C.</t>
  </si>
  <si>
    <t>COORDINACIóN EJECUTIVA DE BOMBEROS DEL DEPARTAMENTO DEL CAUCA</t>
  </si>
  <si>
    <t>CAC. Microsoft Word - certtificacion gerardo lopeda_1_.pdf.</t>
  </si>
  <si>
    <t>Formato PQRSD</t>
  </si>
  <si>
    <t>ALDEMAR DEL CRISTO BETTIN MARTINEZ</t>
  </si>
  <si>
    <t>FT: PETICION</t>
  </si>
  <si>
    <t>DELEGACION DEPARTAMENTAL DE BOMBEROS DE TOLIMA</t>
  </si>
  <si>
    <t>CAC: Solicitud Registros Curso Bomberos 1, Actualización Bomberos 1, Bomberos II</t>
  </si>
  <si>
    <t>CUERPO DE BOMBEROS VOLUNTARIOS SOLEDAD ATLANTICO</t>
  </si>
  <si>
    <t>CAC: Solicitud de registros para cursos</t>
  </si>
  <si>
    <t>CUERPO DE BOMBEROS VOLUNTARIOS FLORIDABLANCA FORMACIóN INTERNA</t>
  </si>
  <si>
    <t>CAC. Solicitud de firma de certificado Bombero I reg 441-2020.</t>
  </si>
  <si>
    <t>CUERPO DE BOMBEROS VOLUNTARIOS DE PUERTO GUZMAN</t>
  </si>
  <si>
    <t>CAC. INFORMES CURSO BOMBERO 1 Y 2.</t>
  </si>
  <si>
    <t>CAC. Solicitud Revisión de concepto Puerto Gaitan Radicado DNBC No. *20212050090561.</t>
  </si>
  <si>
    <t>CABRERA</t>
  </si>
  <si>
    <t>CUERPO DE BOMBEROS CABRERA</t>
  </si>
  <si>
    <t>CAC. solicitud apoyo y acompañamiento administrativo en procesos de contratación.</t>
  </si>
  <si>
    <t>CUERPO DE BOMBEROS VOLUNTARIOS DE CABRERA</t>
  </si>
  <si>
    <t>CAC. Propuesta de servicios del cuerpo de bomberos para la alcaldía con vigencia del 2021.</t>
  </si>
  <si>
    <t>CNSC - COMISION NACIONAL DEL SERVICIO CIVIL</t>
  </si>
  <si>
    <t>CAC. TRASLADO POR COMPETENCIA, Consulta sobre modificación de planta de personal.</t>
  </si>
  <si>
    <t>VICEMINISTERIO POLìTICAS</t>
  </si>
  <si>
    <t>JUZGADO 64 ADMINISTRATIVO SECCION TERCERA - BOGOTá - BOGOTá D.C.</t>
  </si>
  <si>
    <t>CAC.RV: NOTIFICA Tutela en línea No 132425-11001334306420210008600.</t>
  </si>
  <si>
    <t>CI. SOLICITUD DE APOYO Y ACOMPAÑAMIENTO ADMINISTRATIVO EN TEMAS DE CONTRATCION ENTRE BOMBEROS CABRERA Y ALCALDIA.</t>
  </si>
  <si>
    <t>CUERPO DE BOMBEROS VOLUNTARIOS DE ALDANA NARIÑO</t>
  </si>
  <si>
    <t>CI. saludos desde Aldana-Nariño de parte del Cuerpo de Bomberos Voluntarios, solicitud de inspección CBV Aldana - Nariño.</t>
  </si>
  <si>
    <t>PROCURADURIA PROVINCIAL DE OCAÑA NORTE DE SANTANDER</t>
  </si>
  <si>
    <t>CAC. Oficio No. 1081. Solicitud de información</t>
  </si>
  <si>
    <t>CUERPO DE BOMBEROS VOLUNTARIOS DE TIBASOSA</t>
  </si>
  <si>
    <t>CAC. SOLICITUD ACOMPAÑAMIENTO &amp;quot;MESA TECNICA DE DIALOGO&amp;quot;.</t>
  </si>
  <si>
    <t>CUERPO DE BOMBEROS VOLUNTARIOS DE MALAMBO</t>
  </si>
  <si>
    <t>MINISTERIO DE DEFENSA NACIONAL,</t>
  </si>
  <si>
    <t>CAC. SOL INFORMACION - CAPITANIA DE PUERTO CARTAGENA.</t>
  </si>
  <si>
    <t>CUERPO DE BOMBEROS VOLUNTARIOS DE LA UNION ESCUELA BOMBEROS LA UNION</t>
  </si>
  <si>
    <t>CAC. SOPORTES/REGISTRO Nº 084-2021/ INSPECTOR DE SEGURIDAD NIVEL BASICO.</t>
  </si>
  <si>
    <t>CUERPO DE BOMBEROS VOLUNTARIOS DE CARMEN DE APICALA</t>
  </si>
  <si>
    <t>CAC. Solicitud Registro Cursos.</t>
  </si>
  <si>
    <t>CUERPO DE BOMBEROS VOLUNTARIOS DE TERUEL - HUILA</t>
  </si>
  <si>
    <t>CAC. SOLICITUD BOMBEROS TERUEL HUILA.</t>
  </si>
  <si>
    <t>Alvaro Perez</t>
  </si>
  <si>
    <t>JULIO CESAR GARCIA TRIANA</t>
  </si>
  <si>
    <t>CAC. REMISION POR COMPETENCIA QUEJA EN CONTRA CBV DE ARBELAEZ CUNDINAMARCA.</t>
  </si>
  <si>
    <t>CAC. AUTORIZACION PARA REALIZACION DE CURSO BOMBERO I - C.B.V SAN ANTONIO DEL TEQUENDAMA.</t>
  </si>
  <si>
    <t>GOBERNACION DE CUNDINAMARCA SECRETARIA DE GOBIERNO</t>
  </si>
  <si>
    <t>CAC. Nilo - Remision Oficio 100-14-.02-227.</t>
  </si>
  <si>
    <t>CAC. Traslado 01 competencia — &amp;quot;Reiterar Soticitud información de los Rad. N° 2020ER06764 V Rad. 2020ER12144&amp;quot;. Radicado UNGRD No. 2021 ER02587.</t>
  </si>
  <si>
    <t xml:space="preserve">ENTIDAD PÚBLICA </t>
  </si>
  <si>
    <t>CAC. Traslado solicitud EXT_S21-00029788-PQRSD-029541-PQR Sra. María Janeth Gómez.</t>
  </si>
  <si>
    <t>Jose Dario Martinez</t>
  </si>
  <si>
    <t>COORDINACION ACADEMICA GFC</t>
  </si>
  <si>
    <t>CAC. SOLICITUD DE AVAL INSTRUCTOR VILLAVICENCIO.</t>
  </si>
  <si>
    <t>CUERPO DE BOMBEROS VOLUNTARIOS DE VITERBO - CALDAS</t>
  </si>
  <si>
    <t>CAC. ASCENSOS VITERBO.</t>
  </si>
  <si>
    <t>CAC. Solicitud de actualización Aval instructor Villavicencio.</t>
  </si>
  <si>
    <t>JHONNY ALEXANDER TRIANA R.</t>
  </si>
  <si>
    <t>CAC. Solicitud de Informacion.</t>
  </si>
  <si>
    <t>MINISTERIO DE DEFENSA NACIONAL AGENCIA LOGISTICA DE LAS FUERZAS MILITARES</t>
  </si>
  <si>
    <t>CAC. Solicitud apoyo técnico estructuración Proyecto “Construcción y Dotación del Cuerpo deBomberos del Fuerte Militar de Tolemaida. FMTOL”.</t>
  </si>
  <si>
    <t>CUERPO DE BOMBEROS SAN JERONIMO &lt;</t>
  </si>
  <si>
    <t>CAC. SOLICITUD DE REGISTRO CURSO</t>
  </si>
  <si>
    <t>CUERPO DE BOMBEROS VOLUNTARIOS DE GUAMO</t>
  </si>
  <si>
    <t>CAC. SOLICITUD CONCEPTO.</t>
  </si>
  <si>
    <t>CUERPO DE BOMBEROS VOLUNTARIOS DE NEIVA</t>
  </si>
  <si>
    <t>CAC. Curso Bombero Uno.</t>
  </si>
  <si>
    <t>CAC. Solicitud intervención Cuerpo de Bomberos Voluntarios de Trinidad.</t>
  </si>
  <si>
    <t>CAC. ajustes registro de curso radicado 20213800071382</t>
  </si>
  <si>
    <t>CUERPO DE BOMBEROS VOLUNTARIOS DE ITUANGO</t>
  </si>
  <si>
    <t>CAC. Solicitud aval de instructor para bomberos Voluntarios Ituango.</t>
  </si>
  <si>
    <t>ARROZ SONORA</t>
  </si>
  <si>
    <t>CAC. PQR Por falta de atención oportuna de bomberos</t>
  </si>
  <si>
    <t>CAC. Solicitud de información</t>
  </si>
  <si>
    <t>Andrea González Sarmiento</t>
  </si>
  <si>
    <t>CUERPO DE BOMBEROS VOLUNTARIOS DE SAN VICENTE DEL CAGUAN - CAQUETA</t>
  </si>
  <si>
    <t>CAC. CamScanner 04-26-2021 15.49.pdf. Solicitud copia del nuevo reglamento para los cursos que se están dictando REGISTRO, 1008 -2019, 1009-2019, REGISTRO 1010 2019.</t>
  </si>
  <si>
    <t>CAC- Información aval</t>
  </si>
  <si>
    <t>JOSE MANUEL VELEZ CABRERA</t>
  </si>
  <si>
    <t>CAC. Solicitud Suspencion y Cancelacion de Ascensos.</t>
  </si>
  <si>
    <t>Arbey Hernan Trujillo Mendez</t>
  </si>
  <si>
    <t>DELEGACION DEPARTAMENTAL DE ATLANTICO</t>
  </si>
  <si>
    <t>CAC. oficio a la Alcaldia de Puerto Colombia.</t>
  </si>
  <si>
    <t>CAC. Solicitud de pronunciamiento sobre el procedimiento de elección del representante del Cuerpo de Bomberos Oficial del Departamento ante la Junta Departamental de Bomberos de Bolívar.</t>
  </si>
  <si>
    <t>CAC. Solicitud de aclaración quien es el compete de investigar y sancionar al comandante de bomberos del Guamo Tolima.</t>
  </si>
  <si>
    <t>YULIOS ABOGADOS ASESORES</t>
  </si>
  <si>
    <t>CAC. DERECHO DE PETICIÓN MICHAEL SUAREZ FOTLER (Q.E.P.D)</t>
  </si>
  <si>
    <t>GOBIERNO GARZON HUILA.GOV.CO</t>
  </si>
  <si>
    <t>CAC. SOLICITUD MAQUINA EXTINTORA PARA BOMBEROS.</t>
  </si>
  <si>
    <t>CAC. Solicitud información de la reunión de la Junta Nacional de Bomberos</t>
  </si>
  <si>
    <t>CAC. Envío documentación para solicitud pago seguro de vida grupo a los beneficiarios por el fallecimiento de nuestra unidad SAMUEL GUSTAVO RIVERA MARTINEZ.</t>
  </si>
  <si>
    <t>ALVARO JOSE VELEZ JURADO. MEDICO GENERAL.</t>
  </si>
  <si>
    <t>CAC. Pregunta de requisitos para el aval como instructor en procesos de capacitación.</t>
  </si>
  <si>
    <t>CUERPO DE BOMBEROS VOLUNTARIOS DE LA HORMIGA</t>
  </si>
  <si>
    <t>CAC. Muy buenos días cordial saludo de parte de la estación de bomberos voluntarios de la hormiga asunto del correo electrónico es para enviar una información para consultar respecto a una resolución de ascenso del bombero palacios alomia Fernando iden...</t>
  </si>
  <si>
    <t>LAURA SALGADO RAMIREZ</t>
  </si>
  <si>
    <t>CAC. Solicitud de información procesos de capacitación para Bomberos.</t>
  </si>
  <si>
    <t>SECRETARIA DE GOBIERNO LA PALMA</t>
  </si>
  <si>
    <t>CAC. SOLICITUD DE INFORMACIÓN</t>
  </si>
  <si>
    <t>CUERPO DE BOMBEROS VOLUNTARIOS DE PUPIALES</t>
  </si>
  <si>
    <t>CAC. Petición.</t>
  </si>
  <si>
    <t>CAC. SOLICITUD INCLUSION ESPECIAL. Radicado DNBC No. 20212000016971.</t>
  </si>
  <si>
    <t>VIKY JOHANA FUENTES ORTIZ</t>
  </si>
  <si>
    <t>CAC. Asesoría maltrato intrafamiliar a Bomberos.</t>
  </si>
  <si>
    <t>BOLIVAR</t>
  </si>
  <si>
    <t>BOMBEROS VOLUNTARIOS BOLIVAR - CAUCA</t>
  </si>
  <si>
    <t>CAC. Oficio para capitán en jefe charles.</t>
  </si>
  <si>
    <t>CUERPO DE BOMBEROS VOLUNTARIOS DE LERIDA - TOLIMA</t>
  </si>
  <si>
    <t>CI. Envio carta solicitud Bomberos Lérida.</t>
  </si>
  <si>
    <t>CUERPO DE BOMBEROS VOLUNTARIOS DE SANTA CRUZ DE MOMPOX</t>
  </si>
  <si>
    <t>CAC. Transferencia de Bienes.</t>
  </si>
  <si>
    <t>DORA LILIA URREA AMAYA</t>
  </si>
  <si>
    <t>CAC. Solicitud verificación póliza vida grupo, José Diosnel Urrea, identificado con número de cédula :8.255.632 de Medellín.</t>
  </si>
  <si>
    <t>CAC. Radicación, Acompañamiento a la institución CBVM.</t>
  </si>
  <si>
    <t>CUERPO DE BOMBEROS VOLUNTARIOS DEL MUNICIPIO DE FUNDACION - MAGDALENA</t>
  </si>
  <si>
    <t>CAC. SOLICITUD TRASLADO DE LA UNIDAD LOIDER MIGUEL PASSO MERCADO DE MANERA ACUACIANTE.</t>
  </si>
  <si>
    <t>VEEDURIA CIUDADANA VIGIAS DEL CAFE LUIS FERNANDO REYES RAMíREZ</t>
  </si>
  <si>
    <t>CAC. RESPUESTA FUNCION PUBLICA RAD. 20216000144011.SOLICITUD DE INFORMACION</t>
  </si>
  <si>
    <t>ARAUCA</t>
  </si>
  <si>
    <t>CUERPO DE BOMBEROS OFICIAL DE ARAUCA - ARAUCA</t>
  </si>
  <si>
    <t>CAC. DOCUMENTO PARA PROYECTO BOMBEROS ARAUCA. Documento de proyecto de KIT VERTICAL .</t>
  </si>
  <si>
    <t>ABRAHAM FERNANDEZ AVILA</t>
  </si>
  <si>
    <t>CAC. VISITAS A EDS GASOLINA.</t>
  </si>
  <si>
    <t>GRUPO SARA</t>
  </si>
  <si>
    <t>CAC. Solicitud de Reunión con el Capitán Charles Benavides.</t>
  </si>
  <si>
    <t>CAC. RESPUESTA RADICADO 2021050446</t>
  </si>
  <si>
    <t>CUERPO DE BOMBEROS VOLUNTARIOS DE VILLAGORGONA CANDELARIA</t>
  </si>
  <si>
    <t>CAC. SOLICITUD RUE.</t>
  </si>
  <si>
    <t>CAC. envío mi documentación y cursos avalados por la DNBC</t>
  </si>
  <si>
    <t>ESPINAL</t>
  </si>
  <si>
    <t xml:space="preserve">SOLICITUD INSCRIPCIÓN DE DIGNATARIOS </t>
  </si>
  <si>
    <t>CAC. Concepto, Solicitud inscripción de dignatarios.</t>
  </si>
  <si>
    <t>1 DIA</t>
  </si>
  <si>
    <t xml:space="preserve">NO SE EVIDENCIA DOCUMENTO DE ENVIO </t>
  </si>
  <si>
    <t>EL DONCELLO</t>
  </si>
  <si>
    <t>CUERPO DE BOMBEROS VOLUNTARIOS EL DONCELLO - CAQUETÁ</t>
  </si>
  <si>
    <t>SOLICITUD CAMBIO DE FECHAS DE CURSO</t>
  </si>
  <si>
    <t>CAC. SOLICITUD RESPUESTA</t>
  </si>
  <si>
    <t>7 DIAS</t>
  </si>
  <si>
    <t>AMALFI</t>
  </si>
  <si>
    <t>CUERPO DE BOMBEROS VOLUNTARIOS DE AMALFI</t>
  </si>
  <si>
    <t xml:space="preserve">SOLICITUD ACADEMICA </t>
  </si>
  <si>
    <t>CAC. Solicitud de Ponencia.</t>
  </si>
  <si>
    <t>SOLICITUD DE APOYO TECNICO Y ACADEMICO</t>
  </si>
  <si>
    <t>CAC. Carta de solicitud respetuosa</t>
  </si>
  <si>
    <t>CHAPARRAL</t>
  </si>
  <si>
    <t>PROCURADURIA PROVINCIAL DE CHAPARRAL</t>
  </si>
  <si>
    <t>ENTIDAD PUBLICA</t>
  </si>
  <si>
    <t xml:space="preserve">SOLICITUD DE  INFORMACIÓN Y DE VISITA </t>
  </si>
  <si>
    <t>CI. Radicado de salida S-2021-014602 PROCURADURIA, Acción Preventiva Rad. IUC P-2021-1826125 – IUS E-2021-182404,</t>
  </si>
  <si>
    <t xml:space="preserve">10 DIAS </t>
  </si>
  <si>
    <t xml:space="preserve">6 DIAS </t>
  </si>
  <si>
    <t>CONTRALORIA DELEGADA PARA EL SECTOR DE INFRAESTRUTURA</t>
  </si>
  <si>
    <t>SOLICITUD DE  INFORMACIÓN .</t>
  </si>
  <si>
    <t>CAC. Solicitud Información – Atención Petición 2021-206085-82111-SE, con Radicado 2021ER0034954.</t>
  </si>
  <si>
    <t>Contratación</t>
  </si>
  <si>
    <t>5 DIAS</t>
  </si>
  <si>
    <t>NO SE EVIDENCIA DOCUMENTO DE ENVIO</t>
  </si>
  <si>
    <t xml:space="preserve">RESPUESTA DE REQUERIMIENTO DE INFORMACIÓN PETICIÓN </t>
  </si>
  <si>
    <t>CAC. Solicitud Información – Atención Petición 2021-206012-82111-SE, con Radicado 2021ER0030735.</t>
  </si>
  <si>
    <t>CAC. Radicado de salida S-2021-014603.</t>
  </si>
  <si>
    <t>6 DIAS</t>
  </si>
  <si>
    <t>Etiquetas de fila</t>
  </si>
  <si>
    <t>Cuenta de Dependencia</t>
  </si>
  <si>
    <t>%</t>
  </si>
  <si>
    <t>Total general</t>
  </si>
  <si>
    <t>Cuenta de Estado</t>
  </si>
  <si>
    <t>Cumplido</t>
  </si>
  <si>
    <t>Extemporánea</t>
  </si>
  <si>
    <t>Vencido</t>
  </si>
  <si>
    <t>Evolucion PQRSD</t>
  </si>
  <si>
    <t>Total Mes</t>
  </si>
  <si>
    <t>Noviembre</t>
  </si>
  <si>
    <t>Diciembre</t>
  </si>
  <si>
    <t>Enero</t>
  </si>
  <si>
    <t>TOTAL</t>
  </si>
  <si>
    <t>Cuenta de Tipo de petición</t>
  </si>
  <si>
    <t>CONSULTA </t>
  </si>
  <si>
    <t>DENUNCIA </t>
  </si>
  <si>
    <t>DERECHOS DE PETICIóN </t>
  </si>
  <si>
    <t>INFORMES </t>
  </si>
  <si>
    <t>PETICIÓN DE DOCUMENTOS E INFORMACIÓN </t>
  </si>
  <si>
    <t>PETICION DE INTERES GENERAL </t>
  </si>
  <si>
    <t>PETICION DE INTERES PARTICULAR </t>
  </si>
  <si>
    <t>PETICION ENTRE AUTORIDADES </t>
  </si>
  <si>
    <t>QUEJA </t>
  </si>
  <si>
    <t>RECLAMO </t>
  </si>
  <si>
    <t>SOLICITUD </t>
  </si>
  <si>
    <t>Cuenta de Canal Oficial de Entrada</t>
  </si>
  <si>
    <t>Cuenta de Naturaleza jurídica del peticionario</t>
  </si>
  <si>
    <t>Cuerpo de Bomberos</t>
  </si>
  <si>
    <t>Entidad Pública</t>
  </si>
  <si>
    <t>Entidad Territorial</t>
  </si>
  <si>
    <t>Persona Jurídica</t>
  </si>
  <si>
    <t>Persona Natural</t>
  </si>
  <si>
    <t>Cuenta de Departamento</t>
  </si>
  <si>
    <t>Antioquia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</si>
  <si>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</si>
  <si>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</si>
  <si>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</si>
  <si>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</si>
  <si>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</si>
  <si>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</si>
  <si>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</si>
  <si>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</si>
  <si>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</si>
  <si>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</si>
  <si>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</si>
  <si>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</si>
  <si>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</si>
  <si>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</si>
  <si>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</si>
  <si>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</si>
  <si>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</si>
  <si>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</si>
  <si>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</si>
  <si>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</si>
  <si>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Santander</t>
  </si>
  <si>
    <t>Sucre</t>
  </si>
  <si>
    <t>Tolima</t>
  </si>
  <si>
    <t>Valle del Cauca</t>
  </si>
  <si>
    <t>Cuenta de Tema de Consulta</t>
  </si>
  <si>
    <t>Acompañamiento Juridico</t>
  </si>
  <si>
    <t>Covid 19</t>
  </si>
  <si>
    <t>Fortalecimiento Bomberil</t>
  </si>
  <si>
    <t>Legislación Bomberil</t>
  </si>
  <si>
    <t>Otros</t>
  </si>
  <si>
    <t>Queja contra Cuerpo de Bomberos</t>
  </si>
  <si>
    <t>Solicitud de información</t>
  </si>
  <si>
    <t>Promedio de Tiempo de atención</t>
  </si>
  <si>
    <t>INFORME</t>
  </si>
  <si>
    <t>RECLAMO</t>
  </si>
  <si>
    <t>VENCIDO</t>
  </si>
  <si>
    <t>PETICIONES RADICADAS</t>
  </si>
  <si>
    <t>CORREO ATENCION CIUDADANO</t>
  </si>
  <si>
    <t>CORREO INSTITUCIONAL</t>
  </si>
  <si>
    <t>CHAT</t>
  </si>
  <si>
    <t>SERVICIO DE MENSAJERIA</t>
  </si>
  <si>
    <t>RADICACION DIRECTA</t>
  </si>
  <si>
    <t>ENTIDAD TERRITORIAL</t>
  </si>
  <si>
    <t>11 DIAS</t>
  </si>
  <si>
    <t>PERSONA JURIDICA</t>
  </si>
  <si>
    <t xml:space="preserve">DERECHO DE PETICIÓN PENSION </t>
  </si>
  <si>
    <t>fortalecimiento bomberil</t>
  </si>
  <si>
    <t>Direccion general</t>
  </si>
  <si>
    <t>3 DIAS</t>
  </si>
  <si>
    <t>20212000018001 </t>
  </si>
  <si>
    <t>9 DIAS</t>
  </si>
  <si>
    <t>20212050091301 </t>
  </si>
  <si>
    <t>Coordinación bomberil</t>
  </si>
  <si>
    <t xml:space="preserve">SOLICITUD </t>
  </si>
  <si>
    <t xml:space="preserve">SOLICITUD DE UNIFORMES PARA EL CUERPO DE BOMBEROS MILAN CAQUETA </t>
  </si>
  <si>
    <t xml:space="preserve">equidad y genero   </t>
  </si>
  <si>
    <t>SOLICITUD INFORMACIÓN</t>
  </si>
  <si>
    <t xml:space="preserve">Andres muñoz </t>
  </si>
  <si>
    <t>Comentario orfeo: Se da respuesta por correo electrónico el día 03/05/20121</t>
  </si>
  <si>
    <t>4DIAS</t>
  </si>
  <si>
    <t xml:space="preserve">PERSONA JURIDICA </t>
  </si>
  <si>
    <t>Se coordina reunión el día 10 de mayo con el señor Carlos Santander para reunión el día 13 de mayo de 2021 con el señor Julio Cesar Piedra.</t>
  </si>
  <si>
    <t xml:space="preserve">No se observa fecha de salida del radicado ni documento  </t>
  </si>
  <si>
    <t xml:space="preserve">PETICION DE INTERES GENERAL </t>
  </si>
  <si>
    <t>RESPUESTA Y SOLICITUD</t>
  </si>
  <si>
    <t>4 DIAS</t>
  </si>
  <si>
    <t>Se da respuesta a través de correo electrónico el día 03/05/2021</t>
  </si>
  <si>
    <t xml:space="preserve">no se evidencia documento de salida </t>
  </si>
  <si>
    <t>DOCUMENTOS DE SOLICITUD</t>
  </si>
  <si>
    <t>SE DA RESPUESTA CON RADICADO 20212000018201 VIA CORREO ELECTRONICO</t>
  </si>
  <si>
    <t>SANTANDER</t>
  </si>
  <si>
    <t xml:space="preserve">N/A </t>
  </si>
  <si>
    <t>NORTE DE SANTANDER</t>
  </si>
  <si>
    <t xml:space="preserve">DENUNCIA </t>
  </si>
  <si>
    <t>VICHADA</t>
  </si>
  <si>
    <t>12/052021</t>
  </si>
  <si>
    <t>VALLE DEL CAUCA</t>
  </si>
  <si>
    <t>CUNDINAMARCA</t>
  </si>
  <si>
    <t xml:space="preserve">SOLICITUD DE INTERES PARTICULAR </t>
  </si>
  <si>
    <t>CAUCA</t>
  </si>
  <si>
    <t>BOYACA</t>
  </si>
  <si>
    <t>ANTIOQUIA</t>
  </si>
  <si>
    <t>CALDAS</t>
  </si>
  <si>
    <t>TOLIMA</t>
  </si>
  <si>
    <t>A la fecha 26/05/2021 no se ha dado respuesta</t>
  </si>
  <si>
    <t>MAGDALENA</t>
  </si>
  <si>
    <t>CAQUETA</t>
  </si>
  <si>
    <t>HUILA</t>
  </si>
  <si>
    <t xml:space="preserve">No se evidencia fecha de digitalización </t>
  </si>
  <si>
    <t>QUINDIO</t>
  </si>
  <si>
    <t>ATLANTICO</t>
  </si>
  <si>
    <t>META</t>
  </si>
  <si>
    <t>CUERPO BOMBERIL</t>
  </si>
  <si>
    <t>COMENTARIO ORFEO: SE DA RESPUESTA CON RADICADO NÚMERO 20212000017211 POR CORREO CERTIFICADO</t>
  </si>
  <si>
    <t>A la fecha 21/05/2021 han transcurrido 21 días hábiles.</t>
  </si>
  <si>
    <t>Se valida documento word - borrador.</t>
  </si>
  <si>
    <t>No se evidencia fecha de digitalización, tipo de documento ni canal de respuesta.</t>
  </si>
  <si>
    <t>Comentario Orfeo: Respuesta Tutela proyectada por la Dra. Melba Vidal y revisada por el DR. López, el Tte. Javier Coral y el Ingeniero Alejandro Chamorro, se envió al juzgado el 23 de abril a las 4:55 pm.</t>
  </si>
  <si>
    <t>NARIÑO</t>
  </si>
  <si>
    <t>A la fecha 21/05/2021 han transcurrido 19 días hábiles.</t>
  </si>
  <si>
    <t xml:space="preserve">ACOMPAÑAMIENTO JURÍDICO </t>
  </si>
  <si>
    <t>COMENTARIO ORFEO: SE DELEGÓ AL FUNCIONARIO RONNY ROMERO</t>
  </si>
  <si>
    <t>Comentario Orfeo: Se da respuesta a través de correo electrónico el día 18/05/2021.</t>
  </si>
  <si>
    <t>No se evidencia fecha de digitalización ni tipo de documento</t>
  </si>
  <si>
    <t>COMENTARIO ORFEO: SE DA RESPUESTA CON RADICADO NÚMERO 20212000017681 POR CORREO CERTIFICADO</t>
  </si>
  <si>
    <t>Comentario Orfeo: Se responde por correo electrónico el 03-05-2021, se debe completar requisitos de acuerdo con el art 31 resolución 1127 de 2018.</t>
  </si>
  <si>
    <t>A la fecha 21/05/2021 han transcurrido 18 días hábiles.</t>
  </si>
  <si>
    <t>Comentario Orfeo: Se responde radicado por correo electrónico el 03-05-2021. se asigna registro 180-2021 bombero I - presencial.</t>
  </si>
  <si>
    <t>27(04/2021</t>
  </si>
  <si>
    <t>Comentrio Oreo: Oficio informando el interés de la administración para participar en la visita del 21 de abril al CBV, este ORFEO llegó a mi bandeja el 27 de abril y la visita ya se había realizado. El contacto con la alcaldía se realizó vía telefónica y se coordinó la participación de todos.</t>
  </si>
  <si>
    <t>GESTIÓN DEL RIESGO</t>
  </si>
  <si>
    <t>MINISTERIO DEL INTERIOR</t>
  </si>
  <si>
    <t> 20212000018171</t>
  </si>
  <si>
    <t>Comentario Orfeo: Se asocia el radicado 20213800072552 al radicado 20213800072532 para una única respuesta, son consultas de aval de instructor con la misma finalidad. Se respondió con radicado de salida 20212000018171.</t>
  </si>
  <si>
    <t>A la fecha 26/05/2021 han transcurrido 21 días hábiles.</t>
  </si>
  <si>
    <t>Comentario Orfeo: Se responde con radicado DNBC 20212000018171, este radicado también responde el radicado 20213800072532.</t>
  </si>
  <si>
    <t> 20212050091361</t>
  </si>
  <si>
    <t>Fortalecimiento bomberil</t>
  </si>
  <si>
    <t>Comentario Orfeo: Se respondió radicado por correo electrónico el 07-05-2021, se debe adjuntar la aprobación del protocolo de bioseguridad para COVID-19 por parte de la secretaría de salud municipal para el desarrollo de las actividades presenciales de capacitación en el cuerpo de bomberos.</t>
  </si>
  <si>
    <t>Comentario Orfeo: Se responde radicado por correo electrónico el 10-05-2021. Se adjunta respuesta enviada.</t>
  </si>
  <si>
    <t>CASANARE</t>
  </si>
  <si>
    <t>ALCALDAA DE TRINIDAD - CASANARE</t>
  </si>
  <si>
    <t>Comentario Orfeo: Se realizó visita de verificación y acompañamiento dando respuesta en territorio a la solicitud de este oficio, se anexa acta de visita.</t>
  </si>
  <si>
    <t>Comentario Orfeo:Se responde radicado por correo electrónico el 27-04-2021. Se asignan registros 162-2021 y 163-2021 para bombero I y II en modalidad semipresencial. El tramite venia desde el radicado 20213800069002 del mes de marzo, subsanan requisitos con el radicado 20213800071382 y terminan de completar los requisitos con el radicado 20213800072722.</t>
  </si>
  <si>
    <t> 20212000018011</t>
  </si>
  <si>
    <t>COMENTARIO ORFEO:SE RESPONDE RADICADO CON NUMERO 20212000018011 POR CORREO ELECTRONICO</t>
  </si>
  <si>
    <t>COMENTARIO ORFEO: SE DA RESPUESTA CON RADICADO 20212000017831 POR CORREO ELECTRÓNICO</t>
  </si>
  <si>
    <t>Comentario Orfeo: Se envía por correo electrónico el día 3-5-21</t>
  </si>
  <si>
    <t>COMENTARIO ORFEO: Se respondió radicado 20213800072822, enviada respuesta por correo electrónico el 10-05-2021.</t>
  </si>
  <si>
    <t>COMENTARIO ORFEO: Se responde radicado por correo electrónico el 28-04-2021, se anula registro 359-2020 en el RUE a solicitud del cuerpo de bomberos.</t>
  </si>
  <si>
    <t xml:space="preserve">BOLIVAR </t>
  </si>
  <si>
    <t xml:space="preserve">VALLE DEL CAUCA </t>
  </si>
  <si>
    <t>PUTUMAYO</t>
  </si>
  <si>
    <t xml:space="preserve">ANTIOQUIA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</si>
</sst>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\-m\-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  <family val="2"/>
    </font>
    <font>
      <b/>
      <sz val="8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wrapText="1"/>
    </xf>
    <xf numFmtId="9" fontId="4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 wrapText="1"/>
    </xf>
    <xf numFmtId="9" fontId="4" fillId="2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9" fontId="0" fillId="0" borderId="6" xfId="0" applyNumberFormat="1" applyBorder="1" applyAlignment="1">
      <alignment horizontal="center" vertical="center"/>
    </xf>
    <xf numFmtId="0" fontId="4" fillId="3" borderId="9" xfId="0" applyFont="1" applyFill="1" applyBorder="1" applyAlignment="1">
      <alignment horizontal="center" wrapText="1"/>
    </xf>
    <xf numFmtId="9" fontId="4" fillId="3" borderId="8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64" fontId="0" fillId="0" borderId="5" xfId="0" applyNumberForma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4" fontId="3" fillId="2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 wrapText="1"/>
    </xf>
    <xf numFmtId="14" fontId="3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top" wrapText="1"/>
    </xf>
    <xf numFmtId="1" fontId="2" fillId="0" borderId="5" xfId="0" applyNumberFormat="1" applyFont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5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>
          <fgColor rgb="FF00B0F0"/>
        </patternFill>
      </fill>
    </dxf>
    <dxf>
      <fill>
        <patternFill>
          <fgColor rgb="FF00B0F0"/>
        </patternFill>
      </fill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ABRIL 2021 FINAL (9).xlsx]Dinámicas!Tabla dinámica6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doughnutChart>
        <c:varyColors val="1"/>
        <c:ser>
          <c:idx val="0"/>
          <c:order val="0"/>
          <c:tx>
            <c:strRef>
              <c:f>Dinámicas!$B$14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Dinámicas!$A$15:$A$18</c:f>
              <c:strCache>
                <c:ptCount val="3"/>
                <c:pt idx="0">
                  <c:v>Cumplido</c:v>
                </c:pt>
                <c:pt idx="1">
                  <c:v>Extemporánea</c:v>
                </c:pt>
                <c:pt idx="2">
                  <c:v>Vencido</c:v>
                </c:pt>
              </c:strCache>
            </c:strRef>
          </c:cat>
          <c:val>
            <c:numRef>
              <c:f>Dinámicas!$B$15:$B$18</c:f>
              <c:numCache>
                <c:formatCode>General</c:formatCode>
                <c:ptCount val="3"/>
                <c:pt idx="0">
                  <c:v>85</c:v>
                </c:pt>
                <c:pt idx="1">
                  <c:v>20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7-4E28-9EDB-09046694E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11"/>
              <c:pt idx="0">
                <c:v>CONSULTA </c:v>
              </c:pt>
              <c:pt idx="1">
                <c:v>DENUNCIA </c:v>
              </c:pt>
              <c:pt idx="2">
                <c:v>DERECHOS DE PETICIóN </c:v>
              </c:pt>
              <c:pt idx="3">
                <c:v>INFORMES </c:v>
              </c:pt>
              <c:pt idx="4">
                <c:v>PETICIÓN DE DOCUMENTOS E INFORMACIÓN </c:v>
              </c:pt>
              <c:pt idx="5">
                <c:v>PETICION DE INTERES GENERAL </c:v>
              </c:pt>
              <c:pt idx="6">
                <c:v>PETICION DE INTERES PARTICULAR </c:v>
              </c:pt>
              <c:pt idx="7">
                <c:v>PETICION ENTRE AUTORIDADES </c:v>
              </c:pt>
              <c:pt idx="8">
                <c:v>QUEJA </c:v>
              </c:pt>
              <c:pt idx="9">
                <c:v>RECLAMO </c:v>
              </c:pt>
              <c:pt idx="10">
                <c:v>SOLICITUD 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30</c:v>
              </c:pt>
              <c:pt idx="5">
                <c:v>19</c:v>
              </c:pt>
              <c:pt idx="6">
                <c:v>30</c:v>
              </c:pt>
              <c:pt idx="7">
                <c:v>4</c:v>
              </c:pt>
              <c:pt idx="8">
                <c:v>3</c:v>
              </c:pt>
              <c:pt idx="9">
                <c:v>1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2A3-4E4D-9A5F-529A28AA9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359216"/>
        <c:axId val="-214356496"/>
      </c:barChart>
      <c:catAx>
        <c:axId val="-214359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214356496"/>
        <c:crosses val="autoZero"/>
        <c:auto val="1"/>
        <c:lblAlgn val="ctr"/>
        <c:lblOffset val="100"/>
        <c:noMultiLvlLbl val="0"/>
      </c:catAx>
      <c:valAx>
        <c:axId val="-214356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435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Dinámicas!$B$22</c:f>
              <c:strCache>
                <c:ptCount val="1"/>
                <c:pt idx="0">
                  <c:v>Total Mes</c:v>
                </c:pt>
              </c:strCache>
            </c:strRef>
          </c:tx>
          <c:invertIfNegative val="0"/>
          <c:cat>
            <c:strRef>
              <c:f>Dinámicas!$A$23:$A$25</c:f>
              <c:strCache>
                <c:ptCount val="3"/>
                <c:pt idx="0">
                  <c:v>Noviembre</c:v>
                </c:pt>
                <c:pt idx="1">
                  <c:v>Diciembre</c:v>
                </c:pt>
                <c:pt idx="2">
                  <c:v>Enero</c:v>
                </c:pt>
              </c:strCache>
            </c:strRef>
          </c:cat>
          <c:val>
            <c:numRef>
              <c:f>Dinámicas!$B$23:$B$25</c:f>
              <c:numCache>
                <c:formatCode>General</c:formatCode>
                <c:ptCount val="3"/>
                <c:pt idx="0">
                  <c:v>113</c:v>
                </c:pt>
                <c:pt idx="1">
                  <c:v>136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8DE-BFCE-2AFDBE39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441392"/>
        <c:axId val="-1914906944"/>
      </c:barChart>
      <c:catAx>
        <c:axId val="-212044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14906944"/>
        <c:crosses val="autoZero"/>
        <c:auto val="1"/>
        <c:lblAlgn val="ctr"/>
        <c:lblOffset val="100"/>
        <c:noMultiLvlLbl val="0"/>
      </c:catAx>
      <c:valAx>
        <c:axId val="-191490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044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2"/>
              <c:pt idx="0">
                <c:v>Canal Escrito</c:v>
              </c:pt>
              <c:pt idx="1">
                <c:v>Canal Virtual</c:v>
              </c:pt>
            </c:strLit>
          </c:cat>
          <c:val>
            <c:numLit>
              <c:formatCode>General</c:formatCode>
              <c:ptCount val="2"/>
              <c:pt idx="0">
                <c:v>7</c:v>
              </c:pt>
              <c:pt idx="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5E6B-4850-A173-1CAA65A6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5"/>
              <c:pt idx="0">
                <c:v>Cuerpo de Bomberos</c:v>
              </c:pt>
              <c:pt idx="1">
                <c:v>Entidad Pública</c:v>
              </c:pt>
              <c:pt idx="2">
                <c:v>Entidad Territorial</c:v>
              </c:pt>
              <c:pt idx="3">
                <c:v>Persona Jurídica</c:v>
              </c:pt>
              <c:pt idx="4">
                <c:v>Persona Natural</c:v>
              </c:pt>
            </c:strLit>
          </c:cat>
          <c:val>
            <c:numLit>
              <c:formatCode>General</c:formatCode>
              <c:ptCount val="5"/>
              <c:pt idx="0">
                <c:v>37</c:v>
              </c:pt>
              <c:pt idx="1">
                <c:v>7</c:v>
              </c:pt>
              <c:pt idx="2">
                <c:v>22</c:v>
              </c:pt>
              <c:pt idx="3">
                <c:v>19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80E8-436A-8D45-175C39B24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ABRIL 2021 FINAL (9).xlsx]Dinámicas!Tabla dinámica13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Dinámicas!$B$87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Dinámicas!$A$88:$A$113</c:f>
              <c:strCache>
                <c:ptCount val="25"/>
                <c:pt idx="0">
                  <c:v>Antioquia</c:v>
                </c:pt>
                <c:pt idx="1">
                  <c:v>Atlántico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Caquetá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Cordoba</c:v>
                </c:pt>
                <c:pt idx="11">
                  <c:v>Cundinamarca</c:v>
                </c:pt>
                <c:pt idx="12">
                  <c:v>Guajira</c:v>
                </c:pt>
                <c:pt idx="13">
                  <c:v>Guaviare</c:v>
                </c:pt>
                <c:pt idx="14">
                  <c:v>Huila</c:v>
                </c:pt>
                <c:pt idx="15">
                  <c:v>Magdalena</c:v>
                </c:pt>
                <c:pt idx="16">
                  <c:v>Meta</c:v>
                </c:pt>
                <c:pt idx="17">
                  <c:v>Nariño</c:v>
                </c:pt>
                <c:pt idx="18">
                  <c:v>Norte de Santander</c:v>
                </c:pt>
                <c:pt idx="19">
                  <c:v>Putumayo</c:v>
                </c:pt>
                <c:pt idx="20">
                  <c:v>Quindío</c:v>
                </c:pt>
                <c:pt idx="21">
                  <c:v>Santander</c:v>
                </c:pt>
                <c:pt idx="22">
                  <c:v>Sucre</c:v>
                </c:pt>
                <c:pt idx="23">
                  <c:v>Tolima</c:v>
                </c:pt>
                <c:pt idx="24">
                  <c:v>Valle del Cauca</c:v>
                </c:pt>
              </c:strCache>
            </c:strRef>
          </c:cat>
          <c:val>
            <c:numRef>
              <c:f>Dinámicas!$B$88:$B$113</c:f>
              <c:numCache>
                <c:formatCode>General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20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E-472F-9041-44CAD8E3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14912384"/>
        <c:axId val="-1914908032"/>
      </c:areaChart>
      <c:catAx>
        <c:axId val="-1914912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4908032"/>
        <c:crosses val="autoZero"/>
        <c:auto val="1"/>
        <c:lblAlgn val="ctr"/>
        <c:lblOffset val="100"/>
        <c:noMultiLvlLbl val="0"/>
      </c:catAx>
      <c:valAx>
        <c:axId val="-1914908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91491238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ABRIL 2021 FINAL (9).xlsx]Dinámicas!Tabla dinámica16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Dinámicas!$B$115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Dinámicas!$A$116:$A$123</c:f>
              <c:strCache>
                <c:ptCount val="7"/>
                <c:pt idx="0">
                  <c:v>Acompañamiento Juridico</c:v>
                </c:pt>
                <c:pt idx="1">
                  <c:v>Covid 19</c:v>
                </c:pt>
                <c:pt idx="2">
                  <c:v>Fortalecimiento Bomberil</c:v>
                </c:pt>
                <c:pt idx="3">
                  <c:v>Legislación Bomberil</c:v>
                </c:pt>
                <c:pt idx="4">
                  <c:v>Otros</c:v>
                </c:pt>
                <c:pt idx="5">
                  <c:v>Queja contra Cuerpo de Bomberos</c:v>
                </c:pt>
                <c:pt idx="6">
                  <c:v>Solicitud de información</c:v>
                </c:pt>
              </c:strCache>
            </c:strRef>
          </c:cat>
          <c:val>
            <c:numRef>
              <c:f>Dinámicas!$B$116:$B$123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16</c:v>
                </c:pt>
                <c:pt idx="3">
                  <c:v>31</c:v>
                </c:pt>
                <c:pt idx="4">
                  <c:v>5</c:v>
                </c:pt>
                <c:pt idx="5">
                  <c:v>8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1-4971-882E-319BF1E8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914902592"/>
        <c:axId val="-1914911840"/>
        <c:axId val="0"/>
      </c:bar3DChart>
      <c:catAx>
        <c:axId val="-1914902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914911840"/>
        <c:crosses val="autoZero"/>
        <c:auto val="1"/>
        <c:lblAlgn val="ctr"/>
        <c:lblOffset val="100"/>
        <c:noMultiLvlLbl val="0"/>
      </c:catAx>
      <c:valAx>
        <c:axId val="-1914911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19149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38101</xdr:rowOff>
    </xdr:from>
    <xdr:to>
      <xdr:col>10</xdr:col>
      <xdr:colOff>114300</xdr:colOff>
      <xdr:row>12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33</xdr:row>
      <xdr:rowOff>95249</xdr:rowOff>
    </xdr:from>
    <xdr:to>
      <xdr:col>10</xdr:col>
      <xdr:colOff>666750</xdr:colOff>
      <xdr:row>49</xdr:row>
      <xdr:rowOff>9524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16</xdr:row>
      <xdr:rowOff>19050</xdr:rowOff>
    </xdr:from>
    <xdr:to>
      <xdr:col>11</xdr:col>
      <xdr:colOff>47625</xdr:colOff>
      <xdr:row>30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523875</xdr:colOff>
      <xdr:row>52</xdr:row>
      <xdr:rowOff>66675</xdr:rowOff>
    </xdr:from>
    <xdr:to>
      <xdr:col>10</xdr:col>
      <xdr:colOff>523875</xdr:colOff>
      <xdr:row>67</xdr:row>
      <xdr:rowOff>142875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  <a:ext uri="{147F2762-F138-4A5C-976F-8EAC2B608ADB}">
              <a16:predDERef xmlns:a16="http://schemas.microsoft.com/office/drawing/2014/main" pre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228600</xdr:colOff>
      <xdr:row>70</xdr:row>
      <xdr:rowOff>57150</xdr:rowOff>
    </xdr:from>
    <xdr:to>
      <xdr:col>10</xdr:col>
      <xdr:colOff>228600</xdr:colOff>
      <xdr:row>83</xdr:row>
      <xdr:rowOff>133350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  <a:ext uri="{147F2762-F138-4A5C-976F-8EAC2B608ADB}">
              <a16:predDERef xmlns:a16="http://schemas.microsoft.com/office/drawing/2014/main" pre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11</xdr:col>
      <xdr:colOff>0</xdr:colOff>
      <xdr:row>101</xdr:row>
      <xdr:rowOff>76200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100-000009000000}"/>
            </a:ext>
            <a:ext uri="{147F2762-F138-4A5C-976F-8EAC2B608ADB}">
              <a16:predDERef xmlns:a16="http://schemas.microsoft.com/office/drawing/2014/main" pre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11</xdr:col>
      <xdr:colOff>0</xdr:colOff>
      <xdr:row>129</xdr:row>
      <xdr:rowOff>76200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100-00000A000000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ENERO%202021%20FINAL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i" refreshedDate="44308.473690046296" createdVersion="4" refreshedVersion="4" minRefreshableVersion="3" recordCount="116">
  <cacheSource type="worksheet">
    <worksheetSource ref="A1:X10" sheet="PQRSD ABRIL"/>
  </cacheSource>
  <cacheFields count="24">
    <cacheField name="Canal Oficial de Entrada" numFmtId="0">
      <sharedItems count="2">
        <s v="Canal Virtual"/>
        <s v="Canal Escrito"/>
      </sharedItems>
    </cacheField>
    <cacheField name="Canal de Atención" numFmtId="0">
      <sharedItems count="5">
        <s v="Correo Atencion Ciudadano"/>
        <s v="Servicio de Mensajería"/>
        <s v="Chat Institucional"/>
        <s v="Radicación Directa"/>
        <s v="Correo Institucional"/>
      </sharedItems>
    </cacheField>
    <cacheField name="Departamento" numFmtId="0">
      <sharedItems count="25">
        <s v="Quindío"/>
        <s v="Casanare"/>
        <s v="Caquetá"/>
        <s v="Cundinamarca"/>
        <s v="Nariño"/>
        <s v="Tolima"/>
        <s v="Valle del Cauca"/>
        <s v="Santander"/>
        <s v="Norte de Santander"/>
        <s v="Cesar"/>
        <s v="Caldas"/>
        <s v="Antioquia"/>
        <s v="Boyacá"/>
        <s v="Bolivar"/>
        <s v="Bogotá"/>
        <s v="Cauca"/>
        <s v="Atlántico"/>
        <s v="Cordoba"/>
        <s v="Meta"/>
        <s v="Putumayo"/>
        <s v="Huila"/>
        <s v="Guajira"/>
        <s v="Sucre"/>
        <s v="Guaviare"/>
        <s v="Magdalena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Entidad Territorial"/>
        <s v="Cuerpo de Bomberos"/>
        <s v="Persona Jurídica"/>
        <s v="Entidad Pública"/>
      </sharedItems>
    </cacheField>
    <cacheField name="Tema de Consulta" numFmtId="0">
      <sharedItems containsBlank="1" count="8">
        <s v="Solicitud de información"/>
        <s v="Fortalecimiento Bomberil"/>
        <s v="Queja contra Cuerpo de Bomberos"/>
        <s v="Covid 19"/>
        <s v="Legislación Bomberil"/>
        <m/>
        <s v="Acompañamiento Juridico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2">
        <s v="Subdirección Estratégica y de Coordinación Bomberil"/>
        <s v="Subdirección Administrativa y Financiera"/>
      </sharedItems>
    </cacheField>
    <cacheField name="Tipo de petición" numFmtId="0">
      <sharedItems count="11">
        <s v="CONSULTA "/>
        <s v="PETICION DE INTERES GENERAL "/>
        <s v="DENUNCIA "/>
        <s v="SOLICITUD "/>
        <s v="INFORMES "/>
        <s v="PETICIÓN DE DOCUMENTOS E INFORMACIÓN "/>
        <s v="PETICION DE INTERES PARTICULAR "/>
        <s v="DERECHOS DE PETICIóN "/>
        <s v="QUEJA "/>
        <s v="RECLAMO "/>
        <s v="PETICION ENTRE AUTORIDADES "/>
      </sharedItems>
    </cacheField>
    <cacheField name="Tiempo de respuesta legal" numFmtId="0">
      <sharedItems containsSemiMixedTypes="0" containsString="0" containsNumber="1" containsInteger="1" minValue="10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1-01-04T00:00:00" maxDate="2021-01-30T00:00:00"/>
    </cacheField>
    <cacheField name="Número de salida" numFmtId="49">
      <sharedItems containsBlank="1"/>
    </cacheField>
    <cacheField name="Fecha de salida" numFmtId="0">
      <sharedItems containsDate="1" containsBlank="1" containsMixedTypes="1" minDate="2020-01-12T00:00:00" maxDate="2021-04-16T00:00:00"/>
    </cacheField>
    <cacheField name="Tiempo de atención" numFmtId="0">
      <sharedItems containsString="0" containsBlank="1" containsNumber="1" containsInteger="1" minValue="0" maxValue="59"/>
    </cacheField>
    <cacheField name="Estado" numFmtId="0">
      <sharedItems count="3">
        <s v="Cumplido"/>
        <s v="Extemporánea"/>
        <s v="Vencido"/>
      </sharedItems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0-04-15T00:00:00" maxDate="2021-04-16T00:00:00"/>
    </cacheField>
    <cacheField name="TIPO DE DOCUMENTO SALIDA" numFmtId="0">
      <sharedItems containsDate="1" containsBlank="1" containsMixedTypes="1" minDate="2021-04-15T00:00:00" maxDate="2021-04-16T00:00:00"/>
    </cacheField>
    <cacheField name="ENVIAR POR CORREO ELECTRÓNICO" numFmtId="0">
      <sharedItems containsDate="1" containsBlank="1" containsMixedTypes="1" minDate="2021-01-28T00:00:00" maxDate="2021-01-29T00:00:00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ti" refreshedDate="44308.491852662039" createdVersion="4" refreshedVersion="4" minRefreshableVersion="3" recordCount="116">
  <cacheSource type="worksheet">
    <worksheetSource ref="A1:X117" sheet="PARA TRABAJAR (2)" r:id="rId2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unt="7">
        <s v="Solicitud de información"/>
        <s v="Fortalecimiento Bomberil"/>
        <s v="Queja contra Cuerpo de Bomberos"/>
        <s v="Covid 19"/>
        <s v="Legislación Bomberil"/>
        <s v="Acompañamiento Juridico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10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1-01-04T00:00:00" maxDate="2021-01-30T00:00:00"/>
    </cacheField>
    <cacheField name="Número de salida" numFmtId="49">
      <sharedItems containsBlank="1"/>
    </cacheField>
    <cacheField name="Fecha de salida" numFmtId="0">
      <sharedItems containsDate="1" containsBlank="1" containsMixedTypes="1" minDate="2020-01-12T00:00:00" maxDate="2021-04-16T00:00:00"/>
    </cacheField>
    <cacheField name="Tiempo de atención" numFmtId="0">
      <sharedItems containsString="0" containsBlank="1" containsNumber="1" containsInteger="1" minValue="0" maxValue="59"/>
    </cacheField>
    <cacheField name="Estado" numFmtId="0">
      <sharedItems/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0-04-15T00:00:00" maxDate="2021-04-16T00:00:00"/>
    </cacheField>
    <cacheField name="TIPO DE DOCUMENTO SALIDA" numFmtId="0">
      <sharedItems containsDate="1" containsBlank="1" containsMixedTypes="1" minDate="2021-04-15T00:00:00" maxDate="2021-04-16T00:00:00"/>
    </cacheField>
    <cacheField name="ENVIAR POR CORREO ELECTRÓNICO" numFmtId="0">
      <sharedItems containsDate="1" containsBlank="1" containsMixedTypes="1" minDate="2021-01-28T00:00:00" maxDate="2021-01-29T00:00:00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x v="0"/>
    <s v="HUGO ROBINSON GONZALEZ HURTADO "/>
    <x v="0"/>
    <x v="0"/>
    <s v="CAC. Solicitud información a consulta. "/>
    <s v="Ronny Estiven Romero Velandia"/>
    <s v="Formulación y Actualización Normativa y Operativa"/>
    <x v="0"/>
    <x v="0"/>
    <n v="30"/>
    <s v="20213800056362  "/>
    <d v="2021-01-04T00:00:00"/>
    <s v="20212050083161"/>
    <d v="2021-01-14T00:00:00"/>
    <n v="7"/>
    <x v="0"/>
    <m/>
    <m/>
    <m/>
    <m/>
    <m/>
    <s v="No se Adjunta evidencia de respuesta"/>
  </r>
  <r>
    <x v="1"/>
    <x v="1"/>
    <x v="1"/>
    <s v="ALCALDIA SACAMA CASANARE "/>
    <x v="1"/>
    <x v="1"/>
    <s v="SM. Solicitud fortalecimiento Cuerpo de Bomberos de Sácama Casanare "/>
    <s v="Jairo Soto Gil"/>
    <s v="Subdirección Estratégica y de Coordinación Bomberil"/>
    <x v="0"/>
    <x v="1"/>
    <n v="30"/>
    <s v="20213800056372  "/>
    <d v="2021-01-04T00:00:00"/>
    <s v="20212000013571"/>
    <d v="2021-01-18T00:00:00"/>
    <n v="9"/>
    <x v="0"/>
    <s v="El Orfeo se cierra con el número de radicado 2021380005637200003 "/>
    <d v="2021-01-20T00:00:00"/>
    <s v="PDF"/>
    <s v="SI"/>
    <s v="N/A"/>
    <s v="Cerraron el Orfeo con el siguiente número de radicado: 2021380005637200003 pero realmente el número de la respuesta es el: 20212000013571."/>
  </r>
  <r>
    <x v="0"/>
    <x v="0"/>
    <x v="2"/>
    <s v="CUERPO DE BOMBEROS VOLUNTARIOS DE FLORENCIA  "/>
    <x v="2"/>
    <x v="0"/>
    <s v="CAC. Solicitud Concepto de Donación de terreno, edificaciones y vehículos.  "/>
    <s v="Ronny Estiven Romero Velandia"/>
    <s v="Formulación y Actualización Normativa y Operativa"/>
    <x v="0"/>
    <x v="1"/>
    <n v="30"/>
    <s v="20213800056402  "/>
    <d v="2021-01-04T00:00:00"/>
    <s v="20212050083321"/>
    <d v="2021-03-01T00:00:00"/>
    <n v="39"/>
    <x v="1"/>
    <m/>
    <d v="2021-03-08T00:00:00"/>
    <s v="PDF"/>
    <s v="SI"/>
    <s v="N/A"/>
    <m/>
  </r>
  <r>
    <x v="1"/>
    <x v="1"/>
    <x v="3"/>
    <s v="ALCALDIA MUNICIPAL DE SOPO CUNDINAMARCA "/>
    <x v="1"/>
    <x v="2"/>
    <s v="SM. Remisión denuncia Comandate de estación. "/>
    <s v="Ronny Estiven Romero Velandia"/>
    <s v="Formulación y Actualización Normativa y Operativa"/>
    <x v="0"/>
    <x v="2"/>
    <n v="30"/>
    <s v="20213800056412  "/>
    <d v="2021-01-04T00:00:00"/>
    <s v="20212050083171"/>
    <d v="2021-01-14T00:00:00"/>
    <n v="7"/>
    <x v="0"/>
    <m/>
    <m/>
    <s v="Word"/>
    <s v="SI"/>
    <s v="N/A"/>
    <s v="No se adjunta evidencia de respuesta peticion ni de envio de la misma en correo electronico"/>
  </r>
  <r>
    <x v="0"/>
    <x v="0"/>
    <x v="4"/>
    <s v="DANOVER GUERRERO SANCHEZ  "/>
    <x v="0"/>
    <x v="0"/>
    <s v="CAC. Solicitud capacitación virtual. "/>
    <s v="Edgar Alexander Maya Lopez"/>
    <s v="Proceso Educación Nacional para Bomberos"/>
    <x v="0"/>
    <x v="3"/>
    <n v="30"/>
    <s v="20213800056422  "/>
    <d v="2021-01-04T00:00:00"/>
    <m/>
    <d v="2021-01-19T00:00:00"/>
    <n v="8"/>
    <x v="0"/>
    <s v="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"/>
    <s v="N/A"/>
    <s v="N/A"/>
    <s v="N/A"/>
    <s v="N/A"/>
    <m/>
  </r>
  <r>
    <x v="0"/>
    <x v="0"/>
    <x v="5"/>
    <s v="DELEGACION DEPARTAMENTAL DE BOMBEROS DE TOLIMA  "/>
    <x v="2"/>
    <x v="0"/>
    <s v="CAC. Concepto "/>
    <s v="Ronny Estiven Romero Velandia"/>
    <s v="Formulación y Actualización Normativa y Operativa"/>
    <x v="0"/>
    <x v="0"/>
    <n v="30"/>
    <s v="20213800056452  "/>
    <d v="2021-01-04T00:00:00"/>
    <s v="20212050083181"/>
    <d v="2021-01-14T00:00:00"/>
    <n v="7"/>
    <x v="0"/>
    <m/>
    <s v="N/A"/>
    <s v="N/A"/>
    <s v="N/A"/>
    <s v="N/A"/>
    <s v="No se adjunta evidencia de respuesta peticion ni de envio de la misma en correo electronico"/>
  </r>
  <r>
    <x v="0"/>
    <x v="0"/>
    <x v="3"/>
    <s v="ALCALDIA MUNICIPAL DE SAN ANTONIO DEL TEQUENDAMA  "/>
    <x v="1"/>
    <x v="0"/>
    <s v="CAC. ACLARACION INQUIETUDES PROCESO AUDITOR CONTRATO No. 014 Y 212 DE 2020 - CUERPO DE BOMBEROS VOLUNTARIOS SAN ANTONIO DEL TEQUENDAMA. "/>
    <s v="Ronny Estiven Romero Velandia"/>
    <s v="Formulación y Actualización Normativa y Operativa"/>
    <x v="0"/>
    <x v="0"/>
    <n v="30"/>
    <s v="20213800056462  "/>
    <d v="2021-01-04T00:00:00"/>
    <s v="20212050083241"/>
    <d v="2021-01-25T00:00:00"/>
    <n v="14"/>
    <x v="0"/>
    <m/>
    <d v="2021-01-27T00:00:00"/>
    <s v="PDF"/>
    <s v="SI"/>
    <s v="N/A"/>
    <m/>
  </r>
  <r>
    <x v="0"/>
    <x v="0"/>
    <x v="6"/>
    <s v="DIANA PATRICIA CORREA BALCAZAR "/>
    <x v="0"/>
    <x v="0"/>
    <s v="CAC. Documentos caso expulsión Diana Correa  "/>
    <s v="Andrea Bibiana Castañeda Durán"/>
    <s v="Formulación y Actualización Normativa y Operativa"/>
    <x v="0"/>
    <x v="4"/>
    <n v="30"/>
    <s v="20213800056512  "/>
    <d v="2021-01-05T00:00:00"/>
    <s v="20212050083391 "/>
    <d v="2021-01-28T00:00:00"/>
    <n v="16"/>
    <x v="0"/>
    <m/>
    <d v="2021-02-03T00:00:00"/>
    <s v="PDF"/>
    <s v="SI"/>
    <s v="N/A"/>
    <m/>
  </r>
  <r>
    <x v="0"/>
    <x v="0"/>
    <x v="7"/>
    <s v="CUERPO DE BOMBEROS VOLUNTARIOS DE LOS SANTOS  "/>
    <x v="2"/>
    <x v="3"/>
    <s v="CAC. solicitud.  "/>
    <s v="Ronny Estiven Romero Velandia"/>
    <s v="Formulación y Actualización Normativa y Operativa"/>
    <x v="0"/>
    <x v="3"/>
    <n v="30"/>
    <s v="20213800056552  "/>
    <d v="2021-01-05T00:00:00"/>
    <s v="20212050083191"/>
    <d v="2021-01-15T00:00:00"/>
    <n v="7"/>
    <x v="0"/>
    <m/>
    <s v="N/A"/>
    <s v="N/A"/>
    <s v="N/A"/>
    <s v="N/A"/>
    <s v="No se adjunta evidencia de respuesta peticion ni de envio de la misma en correo electronico"/>
  </r>
  <r>
    <x v="0"/>
    <x v="0"/>
    <x v="2"/>
    <s v="CUERPO DE BOMBEROS VOLUNTARIOS EL DONCELLO - CAQUETÁ  "/>
    <x v="2"/>
    <x v="0"/>
    <s v="CAC. SOLICITUD INFORMACION DECRETO.  "/>
    <s v="Andrea Bibiana Castañeda Durán"/>
    <s v="Formulación y Actualización Normativa y Operativa"/>
    <x v="0"/>
    <x v="5"/>
    <n v="20"/>
    <s v="20213800056582  "/>
    <d v="2021-01-05T00:00:00"/>
    <s v="20212050084481"/>
    <d v="2021-02-17T00:00:00"/>
    <n v="30"/>
    <x v="1"/>
    <m/>
    <s v="N/A"/>
    <s v="N/A"/>
    <s v="SI"/>
    <s v="N/A"/>
    <s v=" No se adjunta evidencia de respuesta peticion (no se puede visualizar el archivo) ni de envio de la misma en correo electronico. "/>
  </r>
  <r>
    <x v="0"/>
    <x v="0"/>
    <x v="2"/>
    <s v="CUERPO DE BOMBEROS VOLUNTARIOS EL DONCELLO - CAQUETÁ  "/>
    <x v="2"/>
    <x v="1"/>
    <s v="CAC. SOLICITUD KIT DE RESCATE VEHICULAR  "/>
    <s v="Jairo Soto Gil"/>
    <s v="Subdirección Estratégica y de Coordinación Bomberil"/>
    <x v="0"/>
    <x v="1"/>
    <n v="30"/>
    <s v="20213800056592  "/>
    <d v="2021-01-05T00:00:00"/>
    <s v="20212000013701"/>
    <d v="2021-01-19T00:00:00"/>
    <n v="9"/>
    <x v="0"/>
    <m/>
    <s v="N/A"/>
    <s v="N/A"/>
    <s v="N/A"/>
    <s v="N/A"/>
    <s v="No se adjunta evidencia de respuesta peticion ni de envio de la misma en correo electronico"/>
  </r>
  <r>
    <x v="0"/>
    <x v="0"/>
    <x v="8"/>
    <s v="WILLIAM CARVAJAL  "/>
    <x v="0"/>
    <x v="0"/>
    <s v="CAC. Inquietudes RUE. "/>
    <s v="Luis Alberto Valencia Pulido"/>
    <s v="Área Central de Referencia Bomberil"/>
    <x v="0"/>
    <x v="6"/>
    <n v="30"/>
    <s v="20213800056602  "/>
    <d v="2021-01-05T00:00:00"/>
    <m/>
    <d v="2020-01-12T00:00:00"/>
    <n v="4"/>
    <x v="0"/>
    <s v="Anotación ORFEO:Se da respuesta mediante correo electrónico el día 12/01/2020."/>
    <s v="N/A"/>
    <s v="N/A"/>
    <s v="SI"/>
    <s v="N/A"/>
    <s v="No se adjunta evidencia de la respuesta."/>
  </r>
  <r>
    <x v="0"/>
    <x v="0"/>
    <x v="9"/>
    <s v="EDGAR ANTONIO FONSECA PABON "/>
    <x v="0"/>
    <x v="4"/>
    <s v="CAC. TRASLADO POR COMPETENCIA - FUNCION PUBLICA, Radicado Ministerio del Interior: 20202040601461.  "/>
    <s v="Ronny Estiven Romero Velandia"/>
    <s v="Formulación y Actualización Normativa y Operativa"/>
    <x v="0"/>
    <x v="7"/>
    <n v="30"/>
    <s v="20213800056622  "/>
    <d v="2021-01-06T00:00:00"/>
    <s v="20212050083261"/>
    <d v="2021-01-25T00:00:00"/>
    <n v="12"/>
    <x v="0"/>
    <m/>
    <d v="2021-01-27T00:00:00"/>
    <s v="PDF"/>
    <s v="SI"/>
    <s v="N/A"/>
    <m/>
  </r>
  <r>
    <x v="0"/>
    <x v="0"/>
    <x v="10"/>
    <s v="GOBERNACIóN DE CALDAS SECRETARIA DE GOBIERNO  "/>
    <x v="1"/>
    <x v="0"/>
    <s v="CAC. PETICIÓN DE CONSULTA E INFORMACIÓN.  "/>
    <s v="Andrea Bibiana Castañeda Durán"/>
    <s v="Formulación y Actualización Normativa y Operativa"/>
    <x v="0"/>
    <x v="1"/>
    <n v="30"/>
    <s v="20213800056652  "/>
    <d v="2021-01-06T00:00:00"/>
    <s v="20212050083921"/>
    <d v="2021-02-04T00:00:00"/>
    <n v="20"/>
    <x v="0"/>
    <m/>
    <s v="N/A"/>
    <s v="N/A"/>
    <s v="SI"/>
    <s v="N/A"/>
    <s v="No se adjunta evidencia de la respuesta."/>
  </r>
  <r>
    <x v="0"/>
    <x v="0"/>
    <x v="11"/>
    <s v="BáRBARA MELO  "/>
    <x v="0"/>
    <x v="0"/>
    <s v="CAC. Solicitud de datos sobre incendios forestales urbanos "/>
    <s v="Luis Alberto Valencia Pulido"/>
    <s v="Área Central de Referencia Bomberil"/>
    <x v="0"/>
    <x v="5"/>
    <n v="20"/>
    <s v="20213800056682  "/>
    <d v="2021-01-06T00:00:00"/>
    <m/>
    <d v="2021-01-22T00:00:00"/>
    <n v="11"/>
    <x v="0"/>
    <s v="Anotación ORFEO: Se da respuesta mediante correo electrónico el día 22/01/2021"/>
    <s v="N/A"/>
    <s v="N/A"/>
    <s v="SI"/>
    <s v="N/A"/>
    <s v="No se adjunta evidencia de la respuesta."/>
  </r>
  <r>
    <x v="0"/>
    <x v="0"/>
    <x v="12"/>
    <s v="CUERPO DE BOMBEROS VOLUNTARIOS DE NUEVO COLON BOYACA  "/>
    <x v="2"/>
    <x v="0"/>
    <s v="CAC. SOLICITUD CERTIFICADO DE IDONEIDAD. "/>
    <s v="Luis Alberto Valencia Pulido"/>
    <s v="Área Central de Referencia Bomberil"/>
    <x v="0"/>
    <x v="5"/>
    <n v="20"/>
    <s v="20213800056692  "/>
    <d v="2021-01-06T00:00:00"/>
    <s v="20212100013691"/>
    <d v="2021-01-19T00:00:00"/>
    <n v="8"/>
    <x v="0"/>
    <m/>
    <s v="N/A"/>
    <s v="N/A"/>
    <s v="SI"/>
    <s v="N/A"/>
    <s v="No se adjunta evidencia de la respuesta."/>
  </r>
  <r>
    <x v="0"/>
    <x v="0"/>
    <x v="6"/>
    <s v="NELSON GONZáLEZ REYES "/>
    <x v="0"/>
    <x v="0"/>
    <s v="CAC. Inquietud. "/>
    <s v="Edgar Alexander Maya Lopez"/>
    <s v="Proceso Educación Nacional para Bomberos"/>
    <x v="0"/>
    <x v="6"/>
    <n v="30"/>
    <s v="20213800056742  "/>
    <d v="2021-01-07T00:00:00"/>
    <m/>
    <d v="2021-01-27T00:00:00"/>
    <n v="13"/>
    <x v="0"/>
    <s v="Anotación ORFEO:  Se da respuesta por correo electrónico se deja evidencia en digital"/>
    <s v="N/A"/>
    <s v="N/A"/>
    <s v="SI"/>
    <s v="N/A"/>
    <s v="No se encuentra la respuesta dada por correo electrónico."/>
  </r>
  <r>
    <x v="0"/>
    <x v="0"/>
    <x v="13"/>
    <s v="INGRID TORRES RODRIGUEZ "/>
    <x v="0"/>
    <x v="2"/>
    <s v="CAC. IMG_20201223_0001.pdf. Denuncias sobre acciones realizadas por la Señora Liceth Pajaro Espinosa. "/>
    <s v="Andrea Bibiana Castañeda Durán"/>
    <s v="Formulación y Actualización Normativa y Operativa"/>
    <x v="0"/>
    <x v="7"/>
    <n v="30"/>
    <s v="20213800056752  "/>
    <d v="2021-01-07T00:00:00"/>
    <s v="20212050084181"/>
    <d v="2021-02-08T00:00:00"/>
    <n v="21"/>
    <x v="0"/>
    <m/>
    <s v="N/A"/>
    <s v="N/A"/>
    <s v="N/A"/>
    <s v="N/A"/>
    <s v="No se adjunta evidencia de respuesta peticion ni de envio de la misma en correo electronico."/>
  </r>
  <r>
    <x v="0"/>
    <x v="0"/>
    <x v="14"/>
    <s v="EDGAR VILLAMIL QUIROGA "/>
    <x v="3"/>
    <x v="0"/>
    <s v="CAC-. Directorio nacional de cuerpo de bomberos. "/>
    <s v="Luis Alberto Valencia Pulido"/>
    <s v="Área Central de Referencia Bomberil"/>
    <x v="0"/>
    <x v="5"/>
    <n v="20"/>
    <s v="20213800056762  "/>
    <d v="2021-01-07T00:00:00"/>
    <m/>
    <d v="2020-01-22T00:00:00"/>
    <n v="10"/>
    <x v="0"/>
    <m/>
    <s v="N/A"/>
    <s v="N/A"/>
    <s v="SI"/>
    <s v="N/A"/>
    <s v="No se puede visualizar el correo remitido."/>
  </r>
  <r>
    <x v="0"/>
    <x v="0"/>
    <x v="14"/>
    <s v="EDGAR SAAVEDRA  "/>
    <x v="0"/>
    <x v="0"/>
    <s v="CAC. Chat transcript on dnbc.gov.co started on Thursday, January 07, 2021, proceso para conformar un comité disciplinario y como debe funcionar dicho comité "/>
    <s v="Ronny Estiven Romero Velandia"/>
    <s v="Formulación y Actualización Normativa y Operativa"/>
    <x v="0"/>
    <x v="0"/>
    <n v="30"/>
    <s v="20213800056782  "/>
    <d v="2021-01-07T00:00:00"/>
    <s v="20212050083301"/>
    <d v="2021-01-25T00:00:00"/>
    <n v="11"/>
    <x v="0"/>
    <m/>
    <d v="2021-01-27T00:00:00"/>
    <s v="PDF"/>
    <s v="SI"/>
    <s v="N/A"/>
    <m/>
  </r>
  <r>
    <x v="0"/>
    <x v="0"/>
    <x v="14"/>
    <s v="JULIáN ROBERTO PINTO MALAVER "/>
    <x v="0"/>
    <x v="0"/>
    <s v="CAC. Certificado de Ingresos y Retenciones. "/>
    <s v="Miguel Angel Franco Torres "/>
    <s v="Gestiòn Tesorería"/>
    <x v="1"/>
    <x v="5"/>
    <n v="20"/>
    <s v="20213800056792  "/>
    <d v="2021-01-07T00:00:00"/>
    <m/>
    <d v="2021-01-13T00:00:00"/>
    <n v="3"/>
    <x v="0"/>
    <s v="Anotación ORFEO: El día 13 de Enero de 2021, se expidió el Certificado de Ingresos y Retenciones y fue enviado a los correos electrónicos: julianpinto.jp@gmail.com; marisol.mora@dnbc.gov.co; jorge.amarillo@dnbc.gov.co"/>
    <s v="N/A"/>
    <s v="N/A"/>
    <s v="SI"/>
    <s v="N/A"/>
    <m/>
  </r>
  <r>
    <x v="0"/>
    <x v="0"/>
    <x v="7"/>
    <s v="SECRETARIA CBV FLORIDABLANCA  "/>
    <x v="2"/>
    <x v="0"/>
    <s v="CAC. DERECHO DE PETICIÓN DE CERTIFICADO DE CUMPLIMIENTO / RAD CBVF-2021-COMD-00031-S. "/>
    <s v="Andrea Bibiana Castañeda Durán"/>
    <s v="Formulación y Actualización Normativa y Operativa"/>
    <x v="0"/>
    <x v="1"/>
    <n v="30"/>
    <s v="20213800056802  "/>
    <d v="2021-01-08T00:00:00"/>
    <s v="20212050083931"/>
    <d v="2021-02-04T00:00:00"/>
    <n v="18"/>
    <x v="0"/>
    <s v="Anotación ORFEO: SE DIO TR´MITE CON RADICADO 20213800056802 ENVIADO EL 04/02/21."/>
    <s v="N/A"/>
    <s v="PDF"/>
    <s v="SI"/>
    <s v="N/A"/>
    <s v="Se da respuesta con el número de radicado: 20212050083931, no con el que se indicó al cerrar el Orfeo: 20213800056802. No se adjunta evidencia de respuesta peticion ni de envio de la misma en correo electronico."/>
  </r>
  <r>
    <x v="0"/>
    <x v="0"/>
    <x v="15"/>
    <s v="FABIAN ANDRES MORENO  "/>
    <x v="0"/>
    <x v="1"/>
    <s v="CAC. Solicitud de ayudas. "/>
    <s v="Jairo Soto Gil"/>
    <s v="Subdirección Estratégica y de Coordinación Bomberil"/>
    <x v="0"/>
    <x v="1"/>
    <n v="30"/>
    <s v="20213800056812  "/>
    <d v="2021-01-08T00:00:00"/>
    <s v="20212000013711"/>
    <d v="2021-02-08T00:00:00"/>
    <n v="20"/>
    <x v="0"/>
    <m/>
    <s v="N/A"/>
    <s v="N/A"/>
    <s v="SI"/>
    <s v="N/A"/>
    <s v=" No se adjunta evidencia de respuesta peticion ni de envio de la misma en correo electronico."/>
  </r>
  <r>
    <x v="0"/>
    <x v="0"/>
    <x v="16"/>
    <s v="ASOCIACION DE BOMBEROS RESCATES Y SIMILARES DE  "/>
    <x v="3"/>
    <x v="1"/>
    <s v="CAC. Solicitud de acompañamiento. "/>
    <s v="Andrea Bibiana Castañeda Durán"/>
    <s v="Formulación y Actualización Normativa y Operativa"/>
    <x v="0"/>
    <x v="1"/>
    <n v="30"/>
    <s v="20213800056852  "/>
    <d v="2021-01-08T00:00:00"/>
    <s v="20212050083991"/>
    <d v="2021-02-04T00:00:00"/>
    <n v="18"/>
    <x v="0"/>
    <m/>
    <s v="N/A"/>
    <s v="N/A"/>
    <s v="SI"/>
    <s v="N/A"/>
    <s v=" No se adjunta evidencia de respuesta peticion ni de envio de la misma en correo electronico. No existe la imagen en Word."/>
  </r>
  <r>
    <x v="0"/>
    <x v="0"/>
    <x v="17"/>
    <s v="JESUS DAVID RAMOS PEREZ "/>
    <x v="0"/>
    <x v="0"/>
    <s v="CAC. Solicitud de una copia de bomberos activo operativo del cuerpo de bomberos voluntario de Planeta Rica  "/>
    <s v="Luis Alberto Valencia Pulido"/>
    <s v="Área Central de Referencia Bomberil"/>
    <x v="0"/>
    <x v="5"/>
    <n v="20"/>
    <s v="20213800056892  "/>
    <d v="2021-01-08T00:00:00"/>
    <m/>
    <d v="2021-01-12T00:00:00"/>
    <n v="1"/>
    <x v="0"/>
    <s v="Anotación ORFEO:  Se da respuesta mediante correo electrónico."/>
    <s v="N/A"/>
    <s v="N/A"/>
    <s v="SI"/>
    <s v="N/A"/>
    <s v="La evidencia no se puede observar."/>
  </r>
  <r>
    <x v="0"/>
    <x v="0"/>
    <x v="9"/>
    <s v="DARíO JACK MEJíA ARAUJO "/>
    <x v="2"/>
    <x v="4"/>
    <s v="CAC. OFICIO POR ELECCION DE DIGNATARIOS EN BOMBEROS EN VALLEDUPAR.  "/>
    <s v="Andrea Bibiana Castañeda Durán"/>
    <s v="Formulación y Actualización Normativa y Operativa"/>
    <x v="0"/>
    <x v="0"/>
    <n v="30"/>
    <s v="20213800056932  "/>
    <d v="2021-01-08T00:00:00"/>
    <s v="20212050084201"/>
    <d v="2021-02-08T00:00:00"/>
    <n v="20"/>
    <x v="0"/>
    <m/>
    <s v="N/A"/>
    <s v="N/A"/>
    <s v="SI"/>
    <s v="N/A"/>
    <s v="El número de radicado 20212050084201 no se puede visualizar."/>
  </r>
  <r>
    <x v="0"/>
    <x v="0"/>
    <x v="13"/>
    <s v="CUERPO DE BOMBEROS VOLUNTARIOS INDIGENA EN CONFORMIDAD DE DE TURBANA  "/>
    <x v="2"/>
    <x v="4"/>
    <s v="CAC. Derecho de petición interpuesto por JOSÉ LUIS ALQUICHIRE reprecentante legal del cuerpo de bomberos voluntario de tubará Atlántico en formación, debido a la negligencia en cuanto a la expedición de la personería jurídica de dicho cuerpo de bomberos. "/>
    <s v="Andrea Bibiana Castañeda Durán"/>
    <s v="Formulación y Actualización Normativa y Operativa"/>
    <x v="0"/>
    <x v="6"/>
    <n v="30"/>
    <s v="20213800056942  "/>
    <d v="2021-01-12T00:00:00"/>
    <s v="20212050084211"/>
    <d v="2021-02-05T00:00:00"/>
    <n v="15"/>
    <x v="0"/>
    <m/>
    <s v="N/A"/>
    <s v="N/A"/>
    <s v="SI"/>
    <s v="N/A"/>
    <s v="El número de radicado 20212050084211 no se puede visualizar."/>
  </r>
  <r>
    <x v="0"/>
    <x v="0"/>
    <x v="16"/>
    <s v="CUERPO DE BOMBEROS VOLUNTARIOS DE MALAMBO  "/>
    <x v="2"/>
    <x v="4"/>
    <s v="CAC. Solicitud de vigilancia al Cuerpo de Bomberos Voluntarios  "/>
    <s v="Andrea Bibiana Castañeda Durán"/>
    <s v="Formulación y Actualización Normativa y Operativa"/>
    <x v="0"/>
    <x v="1"/>
    <n v="30"/>
    <s v="20213800056982  "/>
    <d v="2021-01-12T00:00:00"/>
    <s v="20212050083351"/>
    <d v="2021-01-28T00:00:00"/>
    <n v="12"/>
    <x v="0"/>
    <m/>
    <d v="2021-02-03T00:00:00"/>
    <s v="PDF"/>
    <d v="2021-01-28T00:00:00"/>
    <s v="N/A"/>
    <m/>
  </r>
  <r>
    <x v="0"/>
    <x v="0"/>
    <x v="6"/>
    <s v="VEEDURIA CIUDADANA VIGIAS DEL CAFE LUIS FERNANDO REYES RAMíREZ  "/>
    <x v="3"/>
    <x v="5"/>
    <s v="CAC. SOLICITUD INFORMACION Y COPIAS. "/>
    <s v="Ronny Estiven Romero Velandia"/>
    <s v="Formulación y Actualización Normativa y Operativa"/>
    <x v="0"/>
    <x v="5"/>
    <n v="20"/>
    <s v="20213800057002  "/>
    <d v="2021-01-12T00:00:00"/>
    <m/>
    <m/>
    <m/>
    <x v="2"/>
    <m/>
    <m/>
    <m/>
    <m/>
    <m/>
    <m/>
  </r>
  <r>
    <x v="0"/>
    <x v="0"/>
    <x v="14"/>
    <s v="VEEDURIA CIUDADANA VIGIAS DEL CAFE LUIS FERNANDO REYES RAMíREZ  "/>
    <x v="3"/>
    <x v="3"/>
    <s v="CAC. SOLICITUD INTERVENCION DIRECTA. "/>
    <s v="Ronny Estiven Romero Velandia"/>
    <s v="Formulación y Actualización Normativa y Operativa"/>
    <x v="0"/>
    <x v="1"/>
    <n v="30"/>
    <s v="20213800057022  "/>
    <d v="2021-01-12T00:00:00"/>
    <s v="20212050083201"/>
    <d v="2021-01-15T00:00:00"/>
    <n v="3"/>
    <x v="0"/>
    <m/>
    <s v="N/A"/>
    <s v="N/A"/>
    <s v="SI"/>
    <s v="N/A"/>
    <s v="El número de radicado 20212050083201 no se puede visualizar."/>
  </r>
  <r>
    <x v="0"/>
    <x v="0"/>
    <x v="15"/>
    <s v="CUERPO DE BOMBEROS VOLUNTARIO TUNIA  "/>
    <x v="2"/>
    <x v="0"/>
    <s v="CAC. SOLICITUD DE IMFORMACION. "/>
    <s v="Ronny Estiven Romero Velandia"/>
    <s v="Formulación y Actualización Normativa y Operativa"/>
    <x v="0"/>
    <x v="0"/>
    <n v="30"/>
    <s v="20213800057042  "/>
    <d v="2021-01-12T00:00:00"/>
    <s v="20212050083831"/>
    <d v="2021-02-02T00:00:00"/>
    <n v="15"/>
    <x v="0"/>
    <m/>
    <d v="2021-02-02T00:00:00"/>
    <s v="PDF"/>
    <s v="SI"/>
    <s v="N/A"/>
    <m/>
  </r>
  <r>
    <x v="0"/>
    <x v="0"/>
    <x v="2"/>
    <s v="MUNICIPIO DE LA MONTANITA  "/>
    <x v="1"/>
    <x v="6"/>
    <s v="CAC. Respuesta su oficio No.20212050082581 fechado el 07 de enero de 2021  "/>
    <s v="Andrea Bibiana Castañeda Durán"/>
    <s v="Formulación y Actualización Normativa y Operativa"/>
    <x v="0"/>
    <x v="1"/>
    <n v="30"/>
    <s v="20213800057052  "/>
    <d v="2021-01-12T00:00:00"/>
    <s v="20212050084231"/>
    <d v="2021-02-08T00:00:00"/>
    <n v="19"/>
    <x v="0"/>
    <m/>
    <s v="N/A"/>
    <s v="N/A"/>
    <s v="SI"/>
    <s v="N/A"/>
    <s v="El número de radicado 20212050083201 no se puede visualizar."/>
  </r>
  <r>
    <x v="0"/>
    <x v="0"/>
    <x v="14"/>
    <s v="QUEJAS Y SOLUCIONES  "/>
    <x v="3"/>
    <x v="0"/>
    <s v="CAC. Solicitud de información de generación y gestión de residuos en el marco del cumplimiento de las metas Plan de Desarrollo 2020-2024. "/>
    <s v="Jorge Edwin Amarillo Alvarado"/>
    <s v="Subdirección Administrativa y Financiera"/>
    <x v="1"/>
    <x v="1"/>
    <n v="30"/>
    <s v="20213800057062  "/>
    <d v="2021-01-12T00:00:00"/>
    <m/>
    <d v="2021-01-21T00:00:00"/>
    <n v="8"/>
    <x v="0"/>
    <s v="Anotación ORFEO: Buenos días Se envio la respuesta mediante correo electrónico el día 21 de enero de 2021 a los correos: julie.ayala@ambientebogota.gov.co, atencionalciudadano@ambientebogota.gov.co. por tal motivo se le da cierre a la solicitud."/>
    <s v="N/A"/>
    <s v="N/A"/>
    <s v="SI"/>
    <s v="N/A"/>
    <s v=" No se adjunta evidencia de respuesta peticion ni de envio de la misma en correo electronico. "/>
  </r>
  <r>
    <x v="0"/>
    <x v="0"/>
    <x v="14"/>
    <s v="INTER RAPIDISIMO  "/>
    <x v="3"/>
    <x v="0"/>
    <s v="CAC. SOLICITUD CERTIFICADOS RETE ICA AÑO GRAVABLE 2020. "/>
    <s v="Miguel Angel Franco Torres "/>
    <s v="Gestiòn Tesorería"/>
    <x v="1"/>
    <x v="5"/>
    <n v="20"/>
    <s v="20213800057112  "/>
    <d v="2021-01-12T00:00:00"/>
    <m/>
    <d v="2021-01-13T00:00:00"/>
    <n v="1"/>
    <x v="0"/>
    <s v="Anotación ORFEO: El día 13 de Enero de 2021, se expidió el Certificado de Ingresos y Retenciones y fue enviado a los correos electrónicos: supervisor.impuestos@interrapidisimo.com; marisol.mora@dnbc.gov.co; jorge.amarillo@dnbc.gov.co"/>
    <s v="N/A"/>
    <s v="N/A"/>
    <s v="SI"/>
    <s v="N/A"/>
    <s v=" No se adjunta evidencia de respuesta peticion ni de envio de la misma en correo electronico. "/>
  </r>
  <r>
    <x v="0"/>
    <x v="0"/>
    <x v="14"/>
    <s v="CITEL  DNBC"/>
    <x v="3"/>
    <x v="0"/>
    <s v="CAC. SOLICITUD CERTIFICADOS LABORALES 2020 "/>
    <s v="Ana Cedeño"/>
    <s v="Gestión Contractual"/>
    <x v="1"/>
    <x v="5"/>
    <n v="20"/>
    <s v="20213800057132  "/>
    <d v="2021-01-13T00:00:00"/>
    <m/>
    <d v="2021-01-27T00:00:00"/>
    <n v="10"/>
    <x v="0"/>
    <s v="Anotación ORFEO: SE DIO RESPUESTA MEDIANTE CORREO ELECTRONICO EL DIA 27 DE ENERO DE 2021"/>
    <s v="N/A"/>
    <s v="N/A"/>
    <s v="SI"/>
    <s v="N/A"/>
    <s v=" No se adjunta evidencia de respuesta peticion (no se puede visualizar el archivo) ni de envio de la misma en correo electronico. "/>
  </r>
  <r>
    <x v="0"/>
    <x v="0"/>
    <x v="14"/>
    <s v="PERDOMO BUSINNES GROUP S.A.S  "/>
    <x v="3"/>
    <x v="0"/>
    <s v="CAC. CERTIFICADOS "/>
    <s v="Miguel Angel Franco Torres "/>
    <s v="Gestiòn Tesorería"/>
    <x v="1"/>
    <x v="5"/>
    <n v="20"/>
    <s v="20213800057182  "/>
    <d v="2021-01-13T00:00:00"/>
    <m/>
    <d v="2021-01-13T00:00:00"/>
    <n v="0"/>
    <x v="0"/>
    <s v="Anotación ORFEO: El día 13 de Enero de 2021, se expidió el Certificado de Ingresos y Retenciones y fue enviado a los correos electrónicos: auxiliarcontable3@pbg.com.co; marisol.mora@dnbc.gov.co; jorge.amarillo@dnbc.gov.co"/>
    <s v="N/A"/>
    <s v="N/A"/>
    <s v="SI"/>
    <s v="N/A"/>
    <s v=" No se adjunta evidencia de respuesta peticion  ni del envio de la misma en correo electronico. "/>
  </r>
  <r>
    <x v="0"/>
    <x v="0"/>
    <x v="3"/>
    <s v="CUERPO DE BOMBEROS VOLUNTARIOS DE MIRANDA  "/>
    <x v="2"/>
    <x v="4"/>
    <s v="CAC. solicitud  "/>
    <s v="Andrea Bibiana Castañeda Durán"/>
    <s v="Formulación y Actualización Normativa y Operativa"/>
    <x v="0"/>
    <x v="0"/>
    <n v="30"/>
    <s v="20213800057192  "/>
    <d v="2021-01-13T00:00:00"/>
    <s v="20212050083561"/>
    <d v="2021-02-01T00:00:00"/>
    <n v="13"/>
    <x v="0"/>
    <m/>
    <s v="N/A"/>
    <s v="N/A"/>
    <s v="SI"/>
    <s v="N/A"/>
    <s v=" No se adjunta evidencia de respuesta peticion (no se puede visualizar el archivo) ni de envio de la misma en correo electronico. "/>
  </r>
  <r>
    <x v="0"/>
    <x v="2"/>
    <x v="6"/>
    <s v="ALBER MAURICIO GALEANO PALACIOS "/>
    <x v="0"/>
    <x v="0"/>
    <s v="CHT. Consulta si es miembro activo o no del Cuerpo de Bomberos de Buenaventura - Valle del Cauca. "/>
    <s v="Luis Alberto Valencia Pulido"/>
    <s v="Área Central de Referencia Bomberil"/>
    <x v="0"/>
    <x v="5"/>
    <n v="20"/>
    <s v="20213800057202  "/>
    <d v="2021-01-13T00:00:00"/>
    <s v="202121000013871"/>
    <d v="2021-01-22T00:00:00"/>
    <n v="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8"/>
    <s v="ALCALDIA MUNICIPAL VISTA HERMOSA META "/>
    <x v="1"/>
    <x v="7"/>
    <s v="CAC. Solicitud De Apoyo vehículo(Carro tanque) "/>
    <s v="Jairo Soto Gil"/>
    <s v="Subdirección Estratégica y de Coordinación Bomberil"/>
    <x v="0"/>
    <x v="1"/>
    <n v="30"/>
    <s v="20213800057212  "/>
    <d v="2021-01-13T00:00:00"/>
    <s v="20212000013721"/>
    <d v="2021-02-08T00:00:00"/>
    <n v="1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9"/>
    <s v="JORDAN CASAÑAS  "/>
    <x v="0"/>
    <x v="6"/>
    <s v="CAC. solicitud de Inspección, Vigilancia y Control – CBV Orito - Putumayo "/>
    <s v="Melba Vidal"/>
    <s v="Inspección, Vigilancia y Control"/>
    <x v="0"/>
    <x v="6"/>
    <n v="30"/>
    <s v="20213800057232  "/>
    <d v="2021-01-13T00:00:00"/>
    <s v="20212050090071"/>
    <d v="2021-04-09T00:00:00"/>
    <n v="55"/>
    <x v="1"/>
    <m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8"/>
    <s v="ALCALDIA MUNICIPAL CASTILLA LA NUEVA META "/>
    <x v="1"/>
    <x v="4"/>
    <s v="CAC. SOLICITUD DE CONCEPTO.  "/>
    <s v="Andrea Bibiana Castañeda Durán"/>
    <s v="Formulación y Actualización Normativa y Operativa"/>
    <x v="0"/>
    <x v="0"/>
    <n v="30"/>
    <s v="20213800057242  "/>
    <d v="2021-01-13T00:00:00"/>
    <s v="20212050084331"/>
    <d v="2021-02-12T00:00:00"/>
    <n v="2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0"/>
    <s v="CUERPO DE BOMBEROS VOLUNTARIOS DE RIVERA  "/>
    <x v="2"/>
    <x v="2"/>
    <s v="CAC. OFICIO DE TRASLADO COMPETENCIA.  "/>
    <s v="Ronny Estiven Romero Velandia"/>
    <s v="Formulación y Actualización Normativa y Operativa"/>
    <x v="0"/>
    <x v="8"/>
    <n v="30"/>
    <s v="20213800057272  "/>
    <d v="2021-01-14T00:00:00"/>
    <s v="20212000013621"/>
    <d v="2021-01-25T00:00:00"/>
    <n v="7"/>
    <x v="0"/>
    <m/>
    <d v="2021-01-27T00:00:00"/>
    <s v="PDF"/>
    <s v="SI"/>
    <s v="N/A"/>
    <m/>
  </r>
  <r>
    <x v="0"/>
    <x v="0"/>
    <x v="8"/>
    <s v="ALCALDIA MUNICIPAL RAGONVALIA NORTE DE SANTANDER "/>
    <x v="1"/>
    <x v="4"/>
    <s v="CAC. Radicado 000036. circular radicado DNBC No. 20212050082551.  "/>
    <s v="Ronny Estiven Romero Velandia"/>
    <s v="Formulación y Actualización Normativa y Operativa"/>
    <x v="0"/>
    <x v="6"/>
    <n v="30"/>
    <s v="20213800057282  "/>
    <d v="2021-01-14T00:00:00"/>
    <s v="20212050083841"/>
    <d v="2021-02-01T00:00:00"/>
    <n v="1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1"/>
    <s v="CUERPO DE BOMBEROS VOLUNTARIOS DE MANAURE - LA GUAJIRA  "/>
    <x v="2"/>
    <x v="1"/>
    <s v="CAC. Carta. Solicitud máquina de bomberos para Manaure. "/>
    <s v="Jairo Soto Gil"/>
    <s v="Subdirección Estratégica y de Coordinación Bomberil"/>
    <x v="0"/>
    <x v="1"/>
    <n v="30"/>
    <s v="20213800057302  "/>
    <d v="2021-01-14T00:00:00"/>
    <s v="20212000013821"/>
    <d v="2021-02-08T00:00:00"/>
    <n v="1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CUERPO DE BOMBEROS VOLUNTARIOS DE RIOFRIO  "/>
    <x v="2"/>
    <x v="0"/>
    <s v="CAC. Petición de copias.  "/>
    <s v="Paula Andrea Cortes Mojica"/>
    <s v="Subdirección Estratégica y de Coordinación Bomberil"/>
    <x v="0"/>
    <x v="5"/>
    <n v="20"/>
    <s v="20213800057322  "/>
    <d v="2021-01-14T00:00:00"/>
    <s v="20211000013801"/>
    <d v="2021-01-21T00:00:00"/>
    <n v="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2"/>
    <s v="CUERPO DE BOMBEROS VOLUNTARIOS DE SAMPUES  "/>
    <x v="2"/>
    <x v="4"/>
    <s v="CAC. RV: Acuerdo de pago devolución de impuestos.  "/>
    <s v="Andrea Bibiana Castañeda Durán"/>
    <s v="Formulación y Actualización Normativa y Operativa"/>
    <x v="0"/>
    <x v="3"/>
    <n v="30"/>
    <s v="20213800057332  "/>
    <d v="2021-01-14T00:00:00"/>
    <s v="20212050084411"/>
    <d v="2021-02-17T00:00:00"/>
    <n v="24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GOBERNACION DEL BOLIVAR SECRETARIA DEL INTERIOR  "/>
    <x v="1"/>
    <x v="0"/>
    <s v="CAC. solicitud informe.  "/>
    <s v="Melba Vidal"/>
    <s v="Inspección, Vigilancia y Control"/>
    <x v="0"/>
    <x v="5"/>
    <n v="20"/>
    <s v="20213800057362  "/>
    <d v="2021-01-14T00:00:00"/>
    <m/>
    <m/>
    <m/>
    <x v="2"/>
    <m/>
    <m/>
    <m/>
    <m/>
    <m/>
    <m/>
  </r>
  <r>
    <x v="1"/>
    <x v="1"/>
    <x v="11"/>
    <s v="MAURICIO MONTOYA M  "/>
    <x v="3"/>
    <x v="4"/>
    <s v="SM. Derecho de petición sobre legalidad de cobro por certificados de Seguridad Humana y contraincendios realizado por el CBV de Sabaneta "/>
    <s v="Edgar Alexander Maya Lopez"/>
    <s v="Proceso Educación Nacional para Bomberos"/>
    <x v="0"/>
    <x v="6"/>
    <n v="30"/>
    <s v="20213800057382  "/>
    <d v="2021-01-14T00:00:00"/>
    <s v="20212050084431"/>
    <d v="2021-02-11T00:00:00"/>
    <n v="20"/>
    <x v="0"/>
    <m/>
    <d v="2021-02-11T00:00:00"/>
    <s v="PDF"/>
    <s v="SI"/>
    <s v="N/A"/>
    <m/>
  </r>
  <r>
    <x v="1"/>
    <x v="3"/>
    <x v="3"/>
    <s v="CUERPO DE BOMBEROS VOLUNTARIOS DE PULI - CUNDINAMARCA  "/>
    <x v="2"/>
    <x v="4"/>
    <s v="RD. Respuesta a radicado Número: 20202050078691. "/>
    <s v="Andrea Bibiana Castañeda Durán"/>
    <s v="Formulación y Actualización Normativa y Operativa"/>
    <x v="0"/>
    <x v="4"/>
    <n v="30"/>
    <s v="20213800057422  "/>
    <d v="2021-01-15T00:00:00"/>
    <s v="20212050084681"/>
    <d v="2021-02-24T00:00:00"/>
    <n v="2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3"/>
    <s v="ALCALDIA MUNICIPAL DE SAN JOSE DEL GUAVIARE GUAVIARE "/>
    <x v="1"/>
    <x v="4"/>
    <s v="CAC. Respuesta Oficial. EXT_S21-00001144-PQRSD-001137-PQR, código de consulta 0297218132117 del 08/01/2021 que se adjunta.  "/>
    <s v="Andrea Bibiana Castañeda Durán"/>
    <s v="Formulación y Actualización Normativa y Operativa"/>
    <x v="0"/>
    <x v="1"/>
    <n v="30"/>
    <s v="20213800057452  "/>
    <d v="2021-01-15T00:00:00"/>
    <s v="20212050084501"/>
    <d v="2021-03-11T00:00:00"/>
    <n v="39"/>
    <x v="1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CUERPO DE BOMBEROS DE CHOCONTA  "/>
    <x v="2"/>
    <x v="1"/>
    <s v="CAC. Proyecto Maquina extintora - Chocontá, Cundinamarca.  "/>
    <s v="Andrés Fernando Muñoz Cabrera"/>
    <s v="Área Central de Referencia Bomberil"/>
    <x v="0"/>
    <x v="1"/>
    <n v="30"/>
    <s v="20213800057462  "/>
    <d v="2021-01-18T00:00:00"/>
    <m/>
    <m/>
    <m/>
    <x v="2"/>
    <m/>
    <m/>
    <m/>
    <m/>
    <m/>
    <m/>
  </r>
  <r>
    <x v="0"/>
    <x v="0"/>
    <x v="12"/>
    <s v="FABIAN ENRIQUE VARGAS ALFONSO "/>
    <x v="0"/>
    <x v="6"/>
    <s v="CAC. Aquí hay algunos archivos. Solicitud.  "/>
    <s v="Melba Vidal"/>
    <s v="Inspección, Vigilancia y Control"/>
    <x v="0"/>
    <x v="9"/>
    <n v="30"/>
    <s v="20213800057492  "/>
    <d v="2021-01-18T00:00:00"/>
    <m/>
    <m/>
    <m/>
    <x v="2"/>
    <m/>
    <m/>
    <m/>
    <m/>
    <m/>
    <m/>
  </r>
  <r>
    <x v="0"/>
    <x v="0"/>
    <x v="12"/>
    <s v="ALCALDIA DE MONIQUIRA - BOYACA  "/>
    <x v="1"/>
    <x v="4"/>
    <s v="CAC. Situación jurídica Cuerpo de Bomberos Moniquirá.  "/>
    <s v="Andrea Bibiana Castañeda Durán"/>
    <s v="Formulación y Actualización Normativa y Operativa"/>
    <x v="0"/>
    <x v="6"/>
    <n v="30"/>
    <s v="20213800057522  "/>
    <d v="2021-01-18T00:00:00"/>
    <s v="20212050084581"/>
    <d v="2021-02-24T00:00:00"/>
    <n v="2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ALCALDIA AGUA DE DIOS CUNDINAMARCA "/>
    <x v="1"/>
    <x v="4"/>
    <s v="CAC. ESTADO SOLICITUD ALCALDIA AGUA DE DIOS. "/>
    <s v="Andrea Bibiana Castañeda Durán"/>
    <s v="Formulación y Actualización Normativa y Operativa"/>
    <x v="0"/>
    <x v="6"/>
    <n v="30"/>
    <s v="20213800057532  "/>
    <d v="2021-01-18T00:00:00"/>
    <s v="20212050083591"/>
    <d v="2021-02-02T00:00:00"/>
    <n v="11"/>
    <x v="0"/>
    <s v="Anotaciòn ORFEO: SE DIO TRÁMITE CONJUNTO CON EL RADICADO 20213800058362"/>
    <d v="2021-02-02T00:00:00"/>
    <s v="PDF"/>
    <s v="SI"/>
    <s v="N/A"/>
    <m/>
  </r>
  <r>
    <x v="0"/>
    <x v="0"/>
    <x v="3"/>
    <s v="CUERPO DE BOMBEROS VOLUNTARIOS DE ZIPAQUIRA  "/>
    <x v="2"/>
    <x v="4"/>
    <s v="CAC. SOLICITUD ASESORIA Y EMISION DE CONCEPTO JURIDICO.  "/>
    <s v="Andrea Bibiana Castañeda Durán"/>
    <s v="Formulación y Actualización Normativa y Operativa"/>
    <x v="0"/>
    <x v="0"/>
    <n v="30"/>
    <s v="20213800057542  "/>
    <d v="2021-01-18T00:00:00"/>
    <s v="20212050083361"/>
    <d v="2021-01-28T00:00:00"/>
    <n v="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5"/>
    <s v="KARLA JOHANNA GIL RODRIGUEZ "/>
    <x v="0"/>
    <x v="7"/>
    <s v="CAC. QUEJA - SOLICITUD RESPUESTA DERECHO DE PETICION KARLA JOHANA GIL RODRIGUEZ.  "/>
    <s v="Paula Andrea Cortes Mojica"/>
    <s v="Subdirección Estratégica y de Coordinación Bomberil"/>
    <x v="0"/>
    <x v="6"/>
    <n v="30"/>
    <s v="20213800057552  "/>
    <d v="2021-01-18T00:00:00"/>
    <s v="20211000014481"/>
    <d v="2021-02-22T00:00:00"/>
    <n v="2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1"/>
    <s v="VEEDURIA CIUDADANA VIGIAS DEL CAFE  "/>
    <x v="3"/>
    <x v="0"/>
    <s v="CAC. SOLICITUD COPIAS. "/>
    <s v="Andrea Bibiana Castañeda Durán"/>
    <s v="Formulación y Actualización Normativa y Operativa"/>
    <x v="0"/>
    <x v="6"/>
    <n v="30"/>
    <s v="20213800057562  "/>
    <d v="2021-01-18T00:00:00"/>
    <s v="20212050084321"/>
    <d v="2021-03-02T00:00:00"/>
    <n v="30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CUERPO DE BOMBEROS VOLUNTARIOS DE VILLANUEVA - BOLIVAR  "/>
    <x v="2"/>
    <x v="1"/>
    <s v="CAC. Solicitud de apoyo por la DNBC.  "/>
    <s v="Andrés Fernando Muñoz Cabrera"/>
    <s v="Área Central de Referencia Bomberil"/>
    <x v="0"/>
    <x v="6"/>
    <n v="30"/>
    <s v="20213800057572  "/>
    <d v="2021-01-18T00:00:00"/>
    <m/>
    <d v="2021-03-17T00:00:00"/>
    <n v="30"/>
    <x v="0"/>
    <s v="Anotaciòn ORFEO:  Se archiva, corresponde a documentos del plan de acción de departamento de Bolívar, enviados por el Delegado Departamental de Bomberos, para revisión y Regionalización por parte del Ct. Jairo Soto."/>
    <s v="N/A"/>
    <s v="N/A"/>
    <s v="N/A"/>
    <s v="N/A"/>
    <m/>
  </r>
  <r>
    <x v="0"/>
    <x v="0"/>
    <x v="3"/>
    <s v="SAFETY FIRE  "/>
    <x v="3"/>
    <x v="0"/>
    <s v="CAC. NOTIFICACION Y TRASLADO ACCION TUTELA 2021-00012.  "/>
    <s v="Alvaro Perez"/>
    <s v="Subdirección Administrativa y Financiera"/>
    <x v="1"/>
    <x v="5"/>
    <n v="10"/>
    <s v="20213800057612  "/>
    <d v="2021-01-18T00:00:00"/>
    <s v="20213000013781"/>
    <d v="2021-01-20T00:00:00"/>
    <n v="2"/>
    <x v="0"/>
    <m/>
    <d v="2021-01-20T00:00:00"/>
    <s v="PDF"/>
    <s v="SI"/>
    <s v="N/A"/>
    <m/>
  </r>
  <r>
    <x v="0"/>
    <x v="0"/>
    <x v="11"/>
    <s v="CUERPO DE BOMBEROS VOLUNTARIOS DE ANDES - ANTIOQUIA  "/>
    <x v="2"/>
    <x v="4"/>
    <s v="CAC. DOCUMENTOS BOMBEROS ANDES  "/>
    <s v="Andrea Bibiana Castañeda Durán"/>
    <s v="Formulación y Actualización Normativa y Operativa"/>
    <x v="0"/>
    <x v="6"/>
    <n v="30"/>
    <s v="20213800057622  "/>
    <d v="2021-01-18T00:00:00"/>
    <s v="20212050084751"/>
    <d v="2021-02-24T00:00:00"/>
    <n v="27"/>
    <x v="0"/>
    <m/>
    <s v="N/A"/>
    <s v="Word"/>
    <s v="SI"/>
    <s v="N/A"/>
    <s v="No se adjunta evidencia de respuesta peticion ni de envio de la misma en correo electronico"/>
  </r>
  <r>
    <x v="0"/>
    <x v="0"/>
    <x v="11"/>
    <s v="PROCURADURIA PROVINCIAL DE RIONEGRO ANTIOQUIA  "/>
    <x v="4"/>
    <x v="0"/>
    <s v="CAC. Solicitud información PROCURADURIA RIONEGRO - ANTIOQUIA.  "/>
    <s v="Andrea Bibiana Castañeda Durán"/>
    <s v="Formulación y Actualización Normativa y Operativa"/>
    <x v="0"/>
    <x v="10"/>
    <n v="10"/>
    <s v="20213800057642  "/>
    <d v="2021-01-18T00:00:00"/>
    <s v="20212050084161"/>
    <d v="2021-02-05T00:00:00"/>
    <n v="14"/>
    <x v="1"/>
    <s v="Anotaciòn ORFEO: SE DIO TRÁMITE CONJUNTO CON EL RADICADO 20213800058142"/>
    <s v="N/A"/>
    <s v="N/A"/>
    <s v="N/A"/>
    <s v="N/A"/>
    <s v=" No se adjunta evidencia de respuesta peticion (no se puede visualizar el archivo) ni de envio de la misma en correo electronico. "/>
  </r>
  <r>
    <x v="0"/>
    <x v="0"/>
    <x v="11"/>
    <s v="CUERPO DE BOMBEROS SAN ANDRES DE CUERQUIA - ANTIOQUIA  "/>
    <x v="2"/>
    <x v="4"/>
    <s v="CAC. Revisión contrato municipal.  "/>
    <s v="Andrea Bibiana Castañeda Durán"/>
    <s v="Formulación y Actualización Normativa y Operativa"/>
    <x v="0"/>
    <x v="6"/>
    <n v="30"/>
    <s v="20213800057662  "/>
    <d v="2021-01-18T00:00:00"/>
    <s v="20212050084521"/>
    <d v="2021-02-23T00:00:00"/>
    <n v="26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EDGAR FERNANDO RODRíGUEZ SANDOVAL "/>
    <x v="0"/>
    <x v="0"/>
    <s v="CAC. Solicitud información  "/>
    <s v="Edgar Alexander Maya Lopez"/>
    <s v="Proceso Educación Nacional para Bomberos"/>
    <x v="0"/>
    <x v="5"/>
    <n v="20"/>
    <s v="20213800057672  "/>
    <d v="2021-01-19T00:00:00"/>
    <s v="20212050084241"/>
    <d v="2021-02-04T00:00:00"/>
    <n v="1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6"/>
    <s v="ABOGADOS ASOCIADOS CESAR AUGUSTO GUERRA VARGAS  "/>
    <x v="3"/>
    <x v="0"/>
    <s v="CAC. ENVIANDO INFORMACION Y REQUERIMIENTO  "/>
    <s v="Paula Andrea Cortes Mojica"/>
    <s v="Subdirección Estratégica y de Coordinación Bomberil"/>
    <x v="0"/>
    <x v="5"/>
    <n v="20"/>
    <s v="20213800057682  "/>
    <d v="2021-01-19T00:00:00"/>
    <s v="20211000013841"/>
    <d v="2021-02-08T00:00:00"/>
    <n v="14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CUERPO DE BOMBEROS VOLUNTARIOS DE CALAMAR BOLIVAR  "/>
    <x v="2"/>
    <x v="1"/>
    <s v="CAC. Cordial Saludo, Derecho de petición. "/>
    <s v="Andrés Fernando Muñoz Cabrera"/>
    <s v="Área Central de Referencia Bomberil"/>
    <x v="0"/>
    <x v="6"/>
    <n v="30"/>
    <s v="20213800057692  "/>
    <d v="2021-01-19T00:00:00"/>
    <s v=" 20212100016531"/>
    <d v="2020-04-15T00:00:00"/>
    <n v="58"/>
    <x v="1"/>
    <m/>
    <d v="2020-04-15T00:00:00"/>
    <s v="PDF"/>
    <s v="SI"/>
    <s v="N/A"/>
    <m/>
  </r>
  <r>
    <x v="0"/>
    <x v="0"/>
    <x v="14"/>
    <s v="JOSE ANDRES CORREDOR MARTINEZ "/>
    <x v="0"/>
    <x v="0"/>
    <s v="CAC. Derecho de Petición. "/>
    <s v="Alvaro Perez"/>
    <s v="Subdirección Administrativa y Financiera"/>
    <x v="1"/>
    <x v="5"/>
    <n v="20"/>
    <s v="20213800057702  "/>
    <d v="2021-01-19T00:00:00"/>
    <m/>
    <d v="2021-02-23T00:00:00"/>
    <n v="20"/>
    <x v="0"/>
    <s v="Anotaciòn ORFEO: Se archiva el Orfeo enviando la certificaciòn al correo corredjo@gmail.com"/>
    <d v="2021-02-23T00:00:00"/>
    <s v="PDF"/>
    <s v="SI"/>
    <s v="N/A"/>
    <s v="No se adjunta evidencia del correo enviado, solo de la certificaciòn laboral."/>
  </r>
  <r>
    <x v="0"/>
    <x v="0"/>
    <x v="19"/>
    <s v="GOBERNACION DEL PUTUMAYO  "/>
    <x v="1"/>
    <x v="6"/>
    <s v="SM. Respuesta Radicado No. 20201021-E-016208. Proceso de verificación de condiciones técnicas del Cuerpo de Bomberos de Orito - Putumayo "/>
    <s v="Melba Vidal"/>
    <s v="Inspección, Vigilancia y Control"/>
    <x v="0"/>
    <x v="1"/>
    <n v="30"/>
    <s v="20213800057732  "/>
    <d v="2021-01-19T00:00:00"/>
    <m/>
    <m/>
    <m/>
    <x v="2"/>
    <m/>
    <m/>
    <m/>
    <m/>
    <m/>
    <m/>
  </r>
  <r>
    <x v="0"/>
    <x v="0"/>
    <x v="5"/>
    <s v="CUERPO DE BOMBEROS VOLUNTARIOS DE MELGAR  "/>
    <x v="2"/>
    <x v="7"/>
    <s v="CAC. Contestación al radicado de la DNBC 20202050069521- verificación de los ascensos de los suboficiales jorge Alfonso Montaña, Moisés Rojas  "/>
    <s v="Andrea Bibiana Castañeda Durán"/>
    <s v="Formulación y Actualización Normativa y Operativa"/>
    <x v="0"/>
    <x v="6"/>
    <n v="30"/>
    <s v="20213800057762  "/>
    <d v="2021-01-19T00:00:00"/>
    <s v="20212050084531"/>
    <d v="2021-02-23T00:00:00"/>
    <n v="2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0"/>
    <s v="CUERPO DE BOMBEROS DE SALAMINA  "/>
    <x v="2"/>
    <x v="1"/>
    <s v="CAC. UENAS TARDES ENIVIO PROYECTO SOLICITUD VEHICULO DE DESPLAZAMIENTO RAPIDO PARA SALAMINA CALDAS  "/>
    <s v="Andrés Fernando Muñoz Cabrera"/>
    <s v="Área Central de Referencia Bomberil"/>
    <x v="0"/>
    <x v="6"/>
    <n v="30"/>
    <s v="20213800057802  "/>
    <d v="2021-01-19T00:00:00"/>
    <s v="20212100016541"/>
    <d v="2021-04-15T00:00:00"/>
    <n v="59"/>
    <x v="1"/>
    <m/>
    <d v="2021-04-15T00:00:00"/>
    <s v="PDF"/>
    <s v="SI"/>
    <s v="N/A"/>
    <m/>
  </r>
  <r>
    <x v="0"/>
    <x v="0"/>
    <x v="11"/>
    <s v="ALCALDIA AMALFI ANTIOQUIA "/>
    <x v="1"/>
    <x v="1"/>
    <s v="CAC. Oficio Solicitud. "/>
    <s v="Ronny Estiven Romero Velandia"/>
    <s v="Formulación y Actualización Normativa y Operativa"/>
    <x v="0"/>
    <x v="6"/>
    <n v="30"/>
    <s v="20213800057812  "/>
    <d v="2021-01-19T00:00:00"/>
    <s v="20212050083291"/>
    <d v="2021-01-21T00:00:00"/>
    <n v="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4"/>
    <s v="ALCALDIA MUNICIPAL DE LOS ANDES NARIñO  "/>
    <x v="1"/>
    <x v="4"/>
    <s v="CAC. Respuesta a solicitud del cumplimiento responsabilidades de la ley 1575 del 2012. "/>
    <s v="Andrea Bibiana Castañeda Durán"/>
    <s v="Formulación y Actualización Normativa y Operativa"/>
    <x v="0"/>
    <x v="1"/>
    <n v="30"/>
    <s v="20213800057842  "/>
    <d v="2021-01-20T00:00:00"/>
    <s v="20212050084801 "/>
    <d v="2021-02-24T00:00:00"/>
    <n v="25"/>
    <x v="0"/>
    <m/>
    <s v="N/A"/>
    <s v="Word"/>
    <s v="SI"/>
    <s v="N/A"/>
    <s v="No se adjunta evidencia de respuesta peticion ni de envio de la misma en correo electronico"/>
  </r>
  <r>
    <x v="0"/>
    <x v="0"/>
    <x v="24"/>
    <s v="DELEGACION DEPARTAMENTAL BOMBEROS DEL MAGDALENA  "/>
    <x v="2"/>
    <x v="4"/>
    <s v="CAC. visitas de inspección de los Cuerpos de Bomberos del Magdalena.  "/>
    <s v="Melba Vidal"/>
    <s v="Inspección, Vigilancia y Control"/>
    <x v="0"/>
    <x v="6"/>
    <n v="30"/>
    <s v="20213800057942  "/>
    <d v="2021-01-20T00:00:00"/>
    <s v="20212050090061"/>
    <d v="2021-04-09T00:00:00"/>
    <n v="54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2"/>
    <s v="CUERPO DE BOMBEROS VOLUNTARIOS DE MONIQUIRA  "/>
    <x v="2"/>
    <x v="0"/>
    <s v="CAC. SOLICITUD CON CARÁCTER DE URGENCIA. "/>
    <s v="Luis Alberto Valencia Pulido"/>
    <s v="Área Central de Referencia Bomberil"/>
    <x v="0"/>
    <x v="6"/>
    <n v="30"/>
    <s v="20213800057972  "/>
    <d v="2021-01-20T00:00:00"/>
    <s v="202121000013871"/>
    <d v="2021-01-21T00:00:00"/>
    <n v="1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7"/>
    <s v="ESE HOSPITAL INTEGRADO SAN ROQUE DE CURITÍ  "/>
    <x v="3"/>
    <x v="2"/>
    <s v="CAC. QUEJA COMANDANTE DE BOMBEROS CURITÍ . "/>
    <s v="Ronny Estiven Romero Velandia"/>
    <s v="Formulación y Actualización Normativa y Operativa"/>
    <x v="0"/>
    <x v="8"/>
    <n v="30"/>
    <s v="20213800057992  "/>
    <d v="2021-01-20T00:00:00"/>
    <s v="20212050083851"/>
    <d v="2021-02-02T00:00:00"/>
    <n v="9"/>
    <x v="0"/>
    <m/>
    <d v="2021-02-02T00:00:00"/>
    <s v="PDF"/>
    <s v="SI"/>
    <s v="N/A"/>
    <m/>
  </r>
  <r>
    <x v="0"/>
    <x v="0"/>
    <x v="14"/>
    <s v="CONTROLES EMPRESARIALES  "/>
    <x v="3"/>
    <x v="0"/>
    <s v="CAC. COEM- CERTIFICADO TRIBUTARIO 2020. "/>
    <s v="Miguel Angel Franco Torres "/>
    <s v="Gestiòn Tesorería"/>
    <x v="1"/>
    <x v="6"/>
    <n v="30"/>
    <s v="20213800058002  "/>
    <d v="2021-01-20T00:00:00"/>
    <m/>
    <d v="2021-02-26T00:00:00"/>
    <n v="27"/>
    <x v="0"/>
    <s v="Anotaciòn Orfeo:  El Área Financiera expidió el Certificado de Ingresos y Retenciones con corte Diciembre 31 de 2020. se envió al correo de Alexandra Milena Pineda García"/>
    <s v="N/A"/>
    <s v="N/A"/>
    <s v="SI"/>
    <s v="N/A"/>
    <s v=" No se adjunta evidencia de respuesta peticion  ni del envio de la misma en correo electronico. "/>
  </r>
  <r>
    <x v="0"/>
    <x v="0"/>
    <x v="14"/>
    <s v="ITO SOFTWARE  "/>
    <x v="3"/>
    <x v="0"/>
    <s v="CAC. Solicitud de certificado experiencia Orden de Compra 59114.  "/>
    <s v="Edwin Alfonso Zamora Oyola"/>
    <s v="Gestiòn y Tecnología en Informática"/>
    <x v="1"/>
    <x v="5"/>
    <n v="20"/>
    <s v="20213800058012  "/>
    <d v="2021-01-20T00:00:00"/>
    <m/>
    <d v="2021-04-12T00:00:00"/>
    <n v="54"/>
    <x v="1"/>
    <s v="Anotaciòn ORFEO. Documentos tramitados."/>
    <s v="N/A"/>
    <s v="N/A"/>
    <s v="N/A"/>
    <s v="N/A"/>
    <s v="No se aclara el tipo de documento de salida ni el medio de envio."/>
  </r>
  <r>
    <x v="0"/>
    <x v="0"/>
    <x v="14"/>
    <s v="JUZGADOS DE EJECUCION DE PENAS Y MEDIDAS DE SEGURIDAD  "/>
    <x v="4"/>
    <x v="0"/>
    <s v="CAC. AUTO Y SOLICITUD DEL ACCIONANTE.  "/>
    <s v="Edgar Alexander Maya Lopez"/>
    <s v="Proceso Educación Nacional para Bomberos"/>
    <x v="0"/>
    <x v="10"/>
    <n v="10"/>
    <s v="20213800058102  "/>
    <d v="2021-01-21T00:00:00"/>
    <s v="20212050083571"/>
    <d v="2021-02-03T00:00:00"/>
    <n v="9"/>
    <x v="0"/>
    <m/>
    <d v="2021-02-03T00:00:00"/>
    <s v="PDF"/>
    <s v="SI"/>
    <s v="N/A"/>
    <m/>
  </r>
  <r>
    <x v="0"/>
    <x v="0"/>
    <x v="7"/>
    <s v="CANAL TRO  "/>
    <x v="3"/>
    <x v="0"/>
    <s v="CAC. OFICIO SOLICITUD APORTE LEY 14 DE 1991.  "/>
    <s v="Miguel Angel Franco Torres "/>
    <s v="Gestiòn Tesorería"/>
    <x v="1"/>
    <x v="6"/>
    <n v="30"/>
    <s v="20213800058112  "/>
    <d v="2021-01-21T00:00:00"/>
    <m/>
    <d v="2021-02-26T00:00:00"/>
    <n v="26"/>
    <x v="0"/>
    <s v="Anotaciòn ORFEO: Se dio respuesta a la solicitud del Canal Regional TRO, en la cual la DNBC en las Vigencias 2020 no ha suscrito Contratos de Publicidad y Propaganda. como hecho generador para el aporte a la Ley 14 de 1991."/>
    <s v="N/A"/>
    <s v="N/A"/>
    <s v="SI"/>
    <s v="N/A"/>
    <s v=" No se adjunta evidencia de respuesta peticion  ni del envio de la misma en correo electronico. "/>
  </r>
  <r>
    <x v="0"/>
    <x v="0"/>
    <x v="11"/>
    <s v="LUZ OFELIA GALEANO MONTOYA "/>
    <x v="0"/>
    <x v="0"/>
    <s v="CAC. Solicitud de informacion. "/>
    <s v="Edgar Alexander Maya Lopez"/>
    <s v="Proceso Educación Nacional para Bomberos"/>
    <x v="0"/>
    <x v="6"/>
    <n v="30"/>
    <s v="20213800058122  "/>
    <d v="2021-01-21T00:00:00"/>
    <m/>
    <d v="2021-02-17T00:00:00"/>
    <n v="19"/>
    <x v="0"/>
    <s v="Anotaciòn ORFEO: Se da respuesta por correo electrónico se deja evidencia en digital."/>
    <d v="2021-02-17T00:00:00"/>
    <s v="PDF"/>
    <s v="SI"/>
    <s v="N/A"/>
    <m/>
  </r>
  <r>
    <x v="0"/>
    <x v="0"/>
    <x v="11"/>
    <s v="PROCURADURIA RIONEGRO  "/>
    <x v="4"/>
    <x v="0"/>
    <s v="CAC. SOLICITUD PPR-SJVC-169. "/>
    <s v="Andrea Bibiana Castañeda Durán"/>
    <s v="Formulación y Actualización Normativa y Operativa"/>
    <x v="0"/>
    <x v="10"/>
    <n v="10"/>
    <s v="20213800058142  "/>
    <d v="2021-01-22T00:00:00"/>
    <s v="20212050084161"/>
    <d v="2021-02-05T00:00:00"/>
    <n v="10"/>
    <x v="0"/>
    <m/>
    <s v="N/A"/>
    <s v="N/A"/>
    <s v="N/A"/>
    <s v="N/A"/>
    <s v=" No se adjunta evidencia de respuesta peticion (no se puede visualizar el archivo) ni de envio de la misma en correo electronico. "/>
  </r>
  <r>
    <x v="0"/>
    <x v="0"/>
    <x v="14"/>
    <s v="UNGRD  "/>
    <x v="4"/>
    <x v="0"/>
    <s v="CAC. Remisión Solicitud Ticket N° GSC-2021-68098 - ATENCIÓN AL CIUDADANO UNGRD. "/>
    <s v="Melba Vidal"/>
    <s v="Inspección, Vigilancia y Control"/>
    <x v="0"/>
    <x v="5"/>
    <n v="20"/>
    <s v="20213800058162  "/>
    <d v="2021-01-22T00:00:00"/>
    <m/>
    <m/>
    <m/>
    <x v="2"/>
    <m/>
    <m/>
    <m/>
    <m/>
    <m/>
    <m/>
  </r>
  <r>
    <x v="0"/>
    <x v="0"/>
    <x v="5"/>
    <s v="ALCALDIA FLANDES SECRETARIA DE GOBIERNO "/>
    <x v="1"/>
    <x v="0"/>
    <s v="CAC. Inquietudes. "/>
    <s v="Edgar Alexander Maya Lopez"/>
    <s v="Proceso Educación Nacional para Bomberos"/>
    <x v="0"/>
    <x v="0"/>
    <n v="30"/>
    <s v="20213800058172  "/>
    <d v="2021-01-22T00:00:00"/>
    <s v="20212050085541"/>
    <d v="2021-03-03T00:00:00"/>
    <n v="28"/>
    <x v="0"/>
    <m/>
    <d v="2021-03-04T00:00:00"/>
    <s v="PDF"/>
    <s v="SI"/>
    <s v="N/A"/>
    <m/>
  </r>
  <r>
    <x v="0"/>
    <x v="0"/>
    <x v="14"/>
    <s v="MINISTERIO DE TRANSPORTE  "/>
    <x v="4"/>
    <x v="7"/>
    <s v="CAC. OrfeoGPL: Ministerio de trasporte envio radicado 20214070039831.  "/>
    <s v="Andrea Bibiana Castañeda Durán"/>
    <s v="Formulación y Actualización Normativa y Operativa"/>
    <x v="0"/>
    <x v="3"/>
    <n v="30"/>
    <s v="20213800058182  "/>
    <d v="2021-01-22T00:00:00"/>
    <s v="20212050084351 "/>
    <d v="2021-02-12T00:00:00"/>
    <n v="15"/>
    <x v="0"/>
    <m/>
    <s v="N/A"/>
    <s v="N/A"/>
    <s v="N/A"/>
    <s v="N/A"/>
    <s v=" No se adjunta evidencia de respuesta peticion (no se puede visualizar el archivo) ni de envio de la misma en correo electronico. "/>
  </r>
  <r>
    <x v="0"/>
    <x v="2"/>
    <x v="14"/>
    <s v="WILLIAM E MENESES  "/>
    <x v="0"/>
    <x v="4"/>
    <s v="CH. Inquietudes sobretasa bomberil "/>
    <s v="Camilo Portilla"/>
    <s v="Formulación y Actualización Normativa y Operativa"/>
    <x v="0"/>
    <x v="5"/>
    <n v="20"/>
    <s v="20213800058192  "/>
    <d v="2021-01-22T00:00:00"/>
    <s v="20212050084631"/>
    <d v="2021-02-24T00:00:00"/>
    <n v="23"/>
    <x v="1"/>
    <m/>
    <s v="N/A"/>
    <s v="Word"/>
    <s v="SI"/>
    <s v="N/A"/>
    <s v="No se adjunta evidencia de respuesta peticion ni de envio de la misma en correo electronico"/>
  </r>
  <r>
    <x v="0"/>
    <x v="0"/>
    <x v="11"/>
    <s v="CUERPO DE BOMBEROS VOLUNTARIOS DE SAN PEDRO DE LOS MILAGROS  "/>
    <x v="2"/>
    <x v="0"/>
    <s v="CAC. SOLICITUD DE INFORMACION. "/>
    <s v="Edgar Alexander Maya Lopez"/>
    <s v="Proceso Educación Nacional para Bomberos"/>
    <x v="0"/>
    <x v="3"/>
    <n v="30"/>
    <s v="20213800058202  "/>
    <d v="2021-01-22T00:00:00"/>
    <m/>
    <d v="2021-01-27T00:00:00"/>
    <n v="3"/>
    <x v="0"/>
    <s v="Anotaciòn ORFEO: SE RESPONDE VIA CORREO ELECTRONICO. SE ADJUNTA IMAGEN DEL CORREO ENVIADO 27.01.2021"/>
    <s v="N/A"/>
    <s v="N/A"/>
    <s v="N/A"/>
    <s v="N/A"/>
    <s v=" No se adjunta evidencia de respuesta peticion (no se puede visualizar el archivo) ni de envio de la misma en correo electronico. "/>
  </r>
  <r>
    <x v="0"/>
    <x v="0"/>
    <x v="6"/>
    <s v="YEISSON STIVEN GRISALES  "/>
    <x v="0"/>
    <x v="4"/>
    <s v="CAC. Superintendencia de Industria y Comercio. Radicación, traslado de la petición radicada por el señor YEISSON STIVEN GRISALES. "/>
    <s v="Edgar Alexander Maya Lopez"/>
    <s v="Proceso Educación Nacional para Bomberos"/>
    <x v="0"/>
    <x v="0"/>
    <n v="30"/>
    <s v="20213800058222  "/>
    <d v="2021-01-22T00:00:00"/>
    <s v="20212050086871"/>
    <d v="2021-03-05T00:00:00"/>
    <n v="30"/>
    <x v="0"/>
    <m/>
    <s v="N/A"/>
    <s v="Word"/>
    <s v="SI"/>
    <s v="N/A"/>
    <s v="No se adjunta evidencia de respuesta peticion ni de envio de la misma en correo electronico"/>
  </r>
  <r>
    <x v="0"/>
    <x v="0"/>
    <x v="19"/>
    <s v="CUERPO DE BOMBEROS VOLUNTARIOS SIBUNDOY  "/>
    <x v="2"/>
    <x v="0"/>
    <s v="CAC. SOLICITUD COPIA DE COMODATO. "/>
    <s v="Alvaro Perez"/>
    <s v="Subdirección Administrativa y Financiera"/>
    <x v="1"/>
    <x v="5"/>
    <n v="20"/>
    <s v="20213800058232  "/>
    <d v="2021-01-22T00:00:00"/>
    <s v="20213000014571"/>
    <d v="2021-02-25T00:00:00"/>
    <n v="24"/>
    <x v="1"/>
    <m/>
    <s v="N/A"/>
    <s v="Word"/>
    <s v="SI"/>
    <s v="N/A"/>
    <s v="No se adjunta evidencia de respuesta peticion ni de envio de la misma en correo electronico"/>
  </r>
  <r>
    <x v="0"/>
    <x v="0"/>
    <x v="13"/>
    <s v="CUERPO DE BOMBEROS VOLUNTARIOS DE EL PENOL  "/>
    <x v="2"/>
    <x v="1"/>
    <s v="CAC. documentos pertinentes del proyecto adquisición de maquinas contraincendios  "/>
    <s v="Andrés Fernando Muñoz Cabrera"/>
    <s v="Área Central de Referencia Bomberil"/>
    <x v="0"/>
    <x v="1"/>
    <n v="30"/>
    <s v="20213800058242  "/>
    <d v="2021-01-22T00:00:00"/>
    <s v="20212100016551"/>
    <d v="2021-04-15T00:00:00"/>
    <n v="55"/>
    <x v="1"/>
    <m/>
    <d v="2021-04-15T00:00:00"/>
    <s v="PDF"/>
    <s v="SI"/>
    <s v="N/A"/>
    <m/>
  </r>
  <r>
    <x v="0"/>
    <x v="0"/>
    <x v="1"/>
    <s v="DEFENSORIA DEL PUEBLO  "/>
    <x v="1"/>
    <x v="1"/>
    <s v="CAC. DEFENSORIA: Se ha generado una Respuesta con No. 20210060100168941  "/>
    <s v="Andrea Bibiana Castañeda Durán"/>
    <s v="Formulación y Actualización Normativa y Operativa"/>
    <x v="0"/>
    <x v="3"/>
    <n v="30"/>
    <s v="20213800058252  "/>
    <d v="2021-01-25T00:00:00"/>
    <s v="20212050084881"/>
    <d v="2021-02-24T00:00:00"/>
    <n v="22"/>
    <x v="0"/>
    <m/>
    <s v="N/A"/>
    <s v="Word"/>
    <s v="SI"/>
    <s v="N/A"/>
    <s v="No se adjunta evidencia de respuesta peticion ni de envio de la misma en correo electronico"/>
  </r>
  <r>
    <x v="0"/>
    <x v="0"/>
    <x v="11"/>
    <s v="CUERPO DE BOMBEROS VOLUNTARIOS DE TOLEDO  "/>
    <x v="2"/>
    <x v="1"/>
    <s v="CAC. Solicitud apoyo jurídico.  "/>
    <s v="Andrea Bibiana Castañeda Durán"/>
    <s v="Formulación y Actualización Normativa y Operativa"/>
    <x v="0"/>
    <x v="6"/>
    <n v="30"/>
    <s v="20213800058262  "/>
    <d v="2021-01-25T00:00:00"/>
    <s v="20212050084991"/>
    <d v="2021-02-24T00:00:00"/>
    <n v="22"/>
    <x v="0"/>
    <m/>
    <s v="N/A"/>
    <s v="Word"/>
    <s v="SI"/>
    <s v="N/A"/>
    <s v="No se adjunta evidencia de respuesta peticion ni de envio de la misma en correo electronico"/>
  </r>
  <r>
    <x v="0"/>
    <x v="0"/>
    <x v="12"/>
    <s v="CUERPO DE BOMBEROS VOLUNTARIOS DE TURBACO - BOLÍVAR  "/>
    <x v="2"/>
    <x v="1"/>
    <s v="CAC. Plan de acción 2021 y Proyecto. "/>
    <s v="Andrés Fernando Muñoz Cabrera"/>
    <s v="Área Central de Referencia Bomberil"/>
    <x v="0"/>
    <x v="4"/>
    <n v="30"/>
    <s v="20213800058292  "/>
    <d v="2021-01-25T00:00:00"/>
    <s v="20212100016571"/>
    <d v="2021-04-15T00:00:00"/>
    <n v="54"/>
    <x v="1"/>
    <m/>
    <d v="2021-04-15T00:00:00"/>
    <s v="PDF"/>
    <s v="SI"/>
    <s v="N/A"/>
    <m/>
  </r>
  <r>
    <x v="0"/>
    <x v="0"/>
    <x v="3"/>
    <s v="ALCALDIA MUNICIPAL DE COTA CUNDINAMARCA "/>
    <x v="1"/>
    <x v="0"/>
    <s v="CAC. Solicitud. "/>
    <s v="Melba Vidal"/>
    <s v="Inspección, Vigilancia y Control"/>
    <x v="0"/>
    <x v="5"/>
    <n v="20"/>
    <s v="20213800058302  "/>
    <d v="2021-01-25T00:00:00"/>
    <s v="20212050090051"/>
    <d v="2021-04-09T00:00:00"/>
    <n v="51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3"/>
    <s v="CUERPO DE BOMBEROS VOLUNTARIOS DE TURBACO - BOLÍVAR  "/>
    <x v="2"/>
    <x v="0"/>
    <s v="CAC. Derecho de Petición.  "/>
    <s v="Andrea Bibiana Castañeda Durán"/>
    <s v="Formulación y Actualización Normativa y Operativa"/>
    <x v="0"/>
    <x v="5"/>
    <n v="20"/>
    <s v="20213800058312  "/>
    <d v="2021-01-25T00:00:00"/>
    <s v=" 20212050085171"/>
    <d v="2021-02-26T00:00:00"/>
    <n v="24"/>
    <x v="1"/>
    <m/>
    <s v="N/A"/>
    <s v="Word"/>
    <s v="SI"/>
    <s v="N/A"/>
    <s v="No se adjunta evidencia de respuesta peticion ni de envio de la misma en correo electronico"/>
  </r>
  <r>
    <x v="1"/>
    <x v="1"/>
    <x v="3"/>
    <s v="ALCALDIA AGUA DE DIOS CUNDINAMARCA "/>
    <x v="1"/>
    <x v="4"/>
    <s v="SM. PERSONERIA. No suscripción de Convenio Interadministrativo con el Municipio. "/>
    <s v="Andrea Bibiana Castañeda Durán"/>
    <s v="Formulación y Actualización Normativa y Operativa"/>
    <x v="0"/>
    <x v="7"/>
    <n v="30"/>
    <s v="20213800058362  "/>
    <d v="2021-01-25T00:00:00"/>
    <s v="20212050083591"/>
    <d v="2021-02-02T00:00:00"/>
    <n v="6"/>
    <x v="0"/>
    <m/>
    <d v="2021-02-02T00:00:00"/>
    <s v="PDF"/>
    <s v="SI"/>
    <s v="N/A"/>
    <m/>
  </r>
  <r>
    <x v="0"/>
    <x v="0"/>
    <x v="5"/>
    <s v="ALCALDÍA MUNICIPAL DE LIBANO - TOLIMA  "/>
    <x v="1"/>
    <x v="1"/>
    <s v="CAC. SOLICITUD INFORMACION.  "/>
    <s v="Andrés Fernando Muñoz Cabrera"/>
    <s v="Área Central de Referencia Bomberil"/>
    <x v="0"/>
    <x v="6"/>
    <n v="30"/>
    <s v="20213800058372  "/>
    <d v="2021-01-25T00:00:00"/>
    <s v="20212100016581 "/>
    <d v="2021-04-15T00:00:00"/>
    <n v="55"/>
    <x v="1"/>
    <m/>
    <d v="2021-02-02T00:00:00"/>
    <d v="2021-04-15T00:00:00"/>
    <s v="SI"/>
    <s v="N/A"/>
    <m/>
  </r>
  <r>
    <x v="0"/>
    <x v="4"/>
    <x v="22"/>
    <s v="CUERPO DE BOMBEROS VOLUNTARIOS DE SINCELEJO  "/>
    <x v="2"/>
    <x v="4"/>
    <s v="CI. Solicitud de información.  "/>
    <s v="Andrea Bibiana Castañeda Durán"/>
    <s v="Formulación y Actualización Normativa y Operativa"/>
    <x v="0"/>
    <x v="0"/>
    <n v="30"/>
    <s v="20213800058382  "/>
    <d v="2021-01-25T00:00:00"/>
    <s v="20212050084171 "/>
    <d v="2021-02-05T00:00:00"/>
    <n v="9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ALCALDIA MUNICIPAL DE RICAURTE SECRETARIO DE GOBIERNO  "/>
    <x v="1"/>
    <x v="4"/>
    <s v="CAC. SOLICITUD DE APOYO NOTIFICACION PERSONAL PROCESO 2020-001 CONTRA CUERPO DE BOMBEROS VOLUNTARIOS RICAURTE.  "/>
    <s v="Andrea Bibiana Castañeda Durán"/>
    <s v="Formulación y Actualización Normativa y Operativa"/>
    <x v="0"/>
    <x v="5"/>
    <n v="20"/>
    <s v="20213800058462  "/>
    <d v="2021-01-25T00:00:00"/>
    <s v="20202000004351"/>
    <s v="25/08/2020"/>
    <n v="3"/>
    <x v="0"/>
    <m/>
    <s v="25/08/2020"/>
    <s v="PDF"/>
    <s v="SI"/>
    <s v="N/A"/>
    <s v="Se dio respuesta en el año 2020."/>
  </r>
  <r>
    <x v="0"/>
    <x v="0"/>
    <x v="16"/>
    <s v="HIDROPROB  "/>
    <x v="3"/>
    <x v="0"/>
    <s v="CAC. Campaña Cuerpos de Bomberos Nacionales - HIDROPROB S.A. "/>
    <s v="Luis Alberto Valencia Pulido"/>
    <s v="Área Central de Referencia Bomberil"/>
    <x v="0"/>
    <x v="5"/>
    <n v="20"/>
    <s v="20213800058502  "/>
    <d v="2021-01-25T00:00:00"/>
    <m/>
    <d v="2021-02-05T00:00:00"/>
    <n v="9"/>
    <x v="0"/>
    <s v="Anotaciòn ORFEO: Se da respuesta mediante correo electronico."/>
    <s v="N/A"/>
    <s v="N/A"/>
    <s v="SI"/>
    <s v="N/A"/>
    <s v=" No se adjunta evidencia de respuesta peticion (no se puede visualizar el archivo) ni de envio de la misma en correo electronico. "/>
  </r>
  <r>
    <x v="0"/>
    <x v="0"/>
    <x v="18"/>
    <s v="MINELLY FELLINE GATIVA RODRIGUEZ  "/>
    <x v="0"/>
    <x v="0"/>
    <s v="CAC. Solicitud. "/>
    <s v="Andrea Bibiana Castañeda Durán"/>
    <s v="Formulación y Actualización Normativa y Operativa"/>
    <x v="0"/>
    <x v="5"/>
    <n v="20"/>
    <s v="20213800058542  "/>
    <d v="2021-01-25T00:00:00"/>
    <s v="20212050085001"/>
    <d v="2021-02-24T00:00:00"/>
    <n v="22"/>
    <x v="1"/>
    <m/>
    <s v="N/A"/>
    <s v="Word"/>
    <s v="SI"/>
    <s v="N/A"/>
    <s v="No se adjunta evidencia de respuesta peticion ni de envio de la misma en correo electronico"/>
  </r>
  <r>
    <x v="0"/>
    <x v="0"/>
    <x v="14"/>
    <s v="MARIA JOSE GARCIA MERCADO "/>
    <x v="0"/>
    <x v="4"/>
    <s v="CAC. DERECHO DE PETICIÓN.  "/>
    <s v="Ronny Estiven Romero Velandia"/>
    <s v="Formulación y Actualización Normativa y Operativa"/>
    <x v="0"/>
    <x v="1"/>
    <n v="30"/>
    <s v="20213800058552  "/>
    <d v="2021-01-26T00:00:00"/>
    <m/>
    <m/>
    <m/>
    <x v="2"/>
    <m/>
    <m/>
    <m/>
    <m/>
    <m/>
    <s v="Anotaciòn: Se archiva en lugar de asignarse."/>
  </r>
  <r>
    <x v="0"/>
    <x v="0"/>
    <x v="16"/>
    <s v="ADERTIC  "/>
    <x v="3"/>
    <x v="4"/>
    <s v="CAC. CONSULTA. "/>
    <s v="Andrea Bibiana Castañeda Durán"/>
    <s v="Formulación y Actualización Normativa y Operativa"/>
    <x v="0"/>
    <x v="0"/>
    <n v="30"/>
    <s v="20213800058562  "/>
    <d v="2021-01-26T00:00:00"/>
    <s v="20212050086411"/>
    <d v="2021-03-03T00:00:00"/>
    <n v="26"/>
    <x v="0"/>
    <m/>
    <d v="2021-03-04T00:00:00"/>
    <s v="PDF"/>
    <s v="SI"/>
    <s v="N/A"/>
    <m/>
  </r>
  <r>
    <x v="0"/>
    <x v="0"/>
    <x v="14"/>
    <s v="VEEDURIA CIUDADANA VIGIAS DEL CAFE LUIS FERNANDO REYES RAMíREZ  "/>
    <x v="3"/>
    <x v="4"/>
    <s v="CAC. SOLICITUD ACOMPAÑAMIENTO "/>
    <s v="Melba Vidal"/>
    <s v="Inspección, Vigilancia y Control"/>
    <x v="0"/>
    <x v="6"/>
    <n v="30"/>
    <s v="20213800058572  "/>
    <d v="2021-01-26T00:00:00"/>
    <m/>
    <m/>
    <m/>
    <x v="2"/>
    <m/>
    <m/>
    <m/>
    <m/>
    <m/>
    <m/>
  </r>
  <r>
    <x v="1"/>
    <x v="3"/>
    <x v="11"/>
    <s v="JOHN BYRON ZAPATA ATEHORTÚA "/>
    <x v="0"/>
    <x v="4"/>
    <s v="RD. Solicitud de información, peticionario JOHN BYRON ZAPATA ATEHORTUA. "/>
    <s v="Andrea Bibiana Castañeda Durán"/>
    <s v="Formulación y Actualización Normativa y Operativa"/>
    <x v="0"/>
    <x v="6"/>
    <n v="30"/>
    <s v="20213800058592  "/>
    <d v="2021-01-26T00:00:00"/>
    <s v="20212050085011"/>
    <d v="2021-02-24T00:00:00"/>
    <n v="21"/>
    <x v="0"/>
    <m/>
    <s v="N/A"/>
    <s v="Word"/>
    <s v="SI"/>
    <s v="N/A"/>
    <s v="No se adjunta evidencia de respuesta peticion ni de envio de la misma en correo electronico"/>
  </r>
  <r>
    <x v="0"/>
    <x v="4"/>
    <x v="2"/>
    <s v="COMITE DEPARTAMENTAL CAQUETA  "/>
    <x v="2"/>
    <x v="4"/>
    <s v="CI. ENVIO OFICIO.  "/>
    <s v="Andrea Bibiana Castañeda Durán"/>
    <s v="Formulación y Actualización Normativa y Operativa"/>
    <x v="0"/>
    <x v="0"/>
    <n v="30"/>
    <s v="20213800058602  "/>
    <d v="2021-01-26T00:00:00"/>
    <s v="20212050083551"/>
    <d v="2021-02-01T00:00:00"/>
    <n v="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7"/>
    <s v="LUIS SANTANA UPARELA "/>
    <x v="0"/>
    <x v="4"/>
    <s v="CAC. Consulta  "/>
    <s v="Andrea Bibiana Castañeda Durán"/>
    <s v="Formulación y Actualización Normativa y Operativa"/>
    <x v="0"/>
    <x v="5"/>
    <n v="20"/>
    <s v="20213800058662  "/>
    <d v="2021-01-27T00:00:00"/>
    <s v="20212050085021"/>
    <d v="2021-02-24T00:00:00"/>
    <n v="20"/>
    <x v="0"/>
    <m/>
    <s v="N/A"/>
    <s v="Word"/>
    <s v="SI"/>
    <s v="N/A"/>
    <s v="No se adjunta evidencia de respuesta peticion ni de envio de la misma en correo electronico"/>
  </r>
  <r>
    <x v="0"/>
    <x v="0"/>
    <x v="13"/>
    <s v="YESID SANCHEZ CARRASCAL "/>
    <x v="0"/>
    <x v="2"/>
    <s v="CAC. Irregularidades en manejos de dineros de caudal público del cuerpo de bomberos voluntarios de Santa Cruz de mompox. Y "/>
    <s v=" Julio Alejandro Chamorro Cabrera"/>
    <s v="Inspección, Vigilancia y Control"/>
    <x v="0"/>
    <x v="8"/>
    <n v="30"/>
    <s v="20213800058672  "/>
    <d v="2021-01-27T00:00:00"/>
    <m/>
    <m/>
    <m/>
    <x v="2"/>
    <m/>
    <m/>
    <m/>
    <m/>
    <m/>
    <m/>
  </r>
  <r>
    <x v="0"/>
    <x v="0"/>
    <x v="5"/>
    <s v="CUERPO DE BOMBEROS VOLUNTARIOS SUAREZ CUERPO DE BOMBEROS VOLUNTARIOS SUAREZ  "/>
    <x v="2"/>
    <x v="4"/>
    <s v="CAC. Solicitud de asesoramiento a los bomberos voluntarios de Suarez Tolima 2021.  "/>
    <s v="Andrea Bibiana Castañeda Durán"/>
    <s v="Formulación y Actualización Normativa y Operativa"/>
    <x v="0"/>
    <x v="6"/>
    <n v="30"/>
    <s v="20213800058832  "/>
    <d v="2021-01-27T00:00:00"/>
    <s v=" 20212050084621"/>
    <d v="2021-02-24T00:00:00"/>
    <n v="20"/>
    <x v="0"/>
    <m/>
    <s v="N/A"/>
    <s v="Word"/>
    <s v="SI"/>
    <s v="N/A"/>
    <s v="No se adjunta evidencia de respuesta peticion ni de envio de la misma en correo electronico"/>
  </r>
  <r>
    <x v="0"/>
    <x v="0"/>
    <x v="14"/>
    <s v="CONTRALORIA DELAGA PARA INFRAESTRUCTORA JORFE LUIS CASTRO MORALES "/>
    <x v="4"/>
    <x v="0"/>
    <s v="CAC. Solicitud de Información Proceso Atención Petición 2020-199539-SE.  "/>
    <s v="Alvaro Perez"/>
    <s v="Subdirección Administrativa y Financiera"/>
    <x v="1"/>
    <x v="10"/>
    <n v="10"/>
    <s v="20213800058842  "/>
    <d v="2021-01-27T00:00:00"/>
    <s v="20213000014081"/>
    <d v="2021-02-24T00:00:00"/>
    <n v="20"/>
    <x v="1"/>
    <s v="Al cerrar el Orfeo se anotò mal el nùmero."/>
    <s v="N/A"/>
    <s v="N/A"/>
    <s v="N/A"/>
    <s v="N/A"/>
    <s v="No se encuentra la respuesta, No hay imagen no disponible. "/>
  </r>
  <r>
    <x v="0"/>
    <x v="0"/>
    <x v="13"/>
    <s v="BASILEO PASCUALI  "/>
    <x v="0"/>
    <x v="2"/>
    <s v="CAC. Denuncia. "/>
    <s v="Ronny Estiven Romero Velandia"/>
    <s v="Formulación y Actualización Normativa y Operativa"/>
    <x v="0"/>
    <x v="6"/>
    <n v="30"/>
    <s v="20213800058922  "/>
    <d v="2021-01-28T00:00:00"/>
    <s v="20212050083871"/>
    <d v="2021-02-02T00:00:00"/>
    <n v="4"/>
    <x v="0"/>
    <m/>
    <d v="2021-02-02T00:00:00"/>
    <s v="PDF"/>
    <s v="SI"/>
    <s v="N/A"/>
    <m/>
  </r>
  <r>
    <x v="0"/>
    <x v="0"/>
    <x v="23"/>
    <s v="CUERPO DE BOMBEROS VOLUNTARIOS DE MIRAFLORES - GUAVIARE  "/>
    <x v="2"/>
    <x v="1"/>
    <s v="CAC. Solicitud de Información.  "/>
    <s v=" Andrés Fernando Muñoz Cabrera"/>
    <s v="Área Central de Referencia Bomberil"/>
    <x v="0"/>
    <x v="5"/>
    <n v="20"/>
    <s v="20213800058962  "/>
    <d v="2021-01-28T00:00:00"/>
    <m/>
    <m/>
    <m/>
    <x v="2"/>
    <m/>
    <m/>
    <m/>
    <m/>
    <m/>
    <m/>
  </r>
  <r>
    <x v="0"/>
    <x v="0"/>
    <x v="3"/>
    <s v="ALCALDIA MUNICIPAL DE COTA CUNDINAMARCA "/>
    <x v="1"/>
    <x v="0"/>
    <s v="CAC. Solicitud CO-1263. "/>
    <s v="Melba Vidal"/>
    <s v="Inspección, Vigilancia y Control"/>
    <x v="0"/>
    <x v="5"/>
    <n v="20"/>
    <s v="20213800058972  "/>
    <d v="2021-01-28T00:00:00"/>
    <s v="20212050090041"/>
    <d v="2021-04-09T00:00:00"/>
    <n v="48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1"/>
    <x v="1"/>
    <x v="13"/>
    <s v="PROCURADURIA REGIONAL DE BOLIVAR  "/>
    <x v="4"/>
    <x v="2"/>
    <s v="SM. Oficio No. PRB-JGB-SEC-0155, IUS E-2020-676515 Remisión por competencia, queja presentada por los esñores JAIR JAVIER CARO VILLABA Y MARTIN ENRIQUE CABARCAS. "/>
    <s v="Andrea Bibiana Castañeda Durán"/>
    <s v="Formulación y Actualización Normativa y Operativa"/>
    <x v="0"/>
    <x v="3"/>
    <n v="30"/>
    <s v="20213800059082  "/>
    <d v="2021-01-29T00:00:00"/>
    <s v="20212050086741"/>
    <d v="2021-03-11T00:00:00"/>
    <n v="29"/>
    <x v="0"/>
    <m/>
    <s v="N/A"/>
    <s v="Word"/>
    <s v="SI"/>
    <s v="N/A"/>
    <m/>
  </r>
  <r>
    <x v="0"/>
    <x v="0"/>
    <x v="14"/>
    <s v="JUAN FERNANDO CASTRO VELEZ  "/>
    <x v="0"/>
    <x v="4"/>
    <s v="CAC. CORRUPCION CONTRATAR LA ADQUISICIÓN DE KIT MATPEL MÁS EQUIPOS DE RESPIRACIÓN AUTÓNOMA SCBA (Self Conteined Breathing Apparatus) Y CILINDROS DE REPUESTO EN EL MARCO DEL PROYECTO DE FORTALECIMIENTO A LOS CUERPOS DE BOMBEROS DEL PAÍS. "/>
    <s v=" Carolina Pulido Moyeton"/>
    <s v="Gestión Contractual"/>
    <x v="1"/>
    <x v="2"/>
    <n v="35"/>
    <s v="20213800059092  "/>
    <d v="2021-01-29T00:00:00"/>
    <m/>
    <m/>
    <m/>
    <x v="2"/>
    <m/>
    <m/>
    <m/>
    <m/>
    <m/>
    <m/>
  </r>
  <r>
    <x v="0"/>
    <x v="0"/>
    <x v="5"/>
    <s v="JONATHAN J. ROJAS ACOSTA "/>
    <x v="0"/>
    <x v="2"/>
    <s v="CAC. DENUNCIA O QUEJA DISCIPLINARIA. DENUNCIA POR VIOLENCIA DE GÉNERO DEL COMANDANTE DEL CBV DE CHAPARRAL. LEIDY DELGADO  "/>
    <s v="Andrea Bibiana Castañeda Durán"/>
    <s v="Formulación y Actualización Normativa y Operativa"/>
    <x v="0"/>
    <x v="6"/>
    <n v="30"/>
    <s v="20213800059122  "/>
    <d v="2021-01-29T00:00:00"/>
    <s v="20212050085051 "/>
    <d v="2021-02-19T00:00:00"/>
    <n v="15"/>
    <x v="0"/>
    <s v="Anotaciòn ORFEO: SE DIO TRÁMITE CON RADICADO 20212050085051 POR MEDIO DEL CUAL SE SOLICITÓ INICIO DE PROCESO DISCIPLINARIO CONTRA EL COMANDANTE DEL CBV Y EL RADICADO 20212050085061 DONDE SE SOLICITÓ COPIA DEL PROCESO CONTRA LA SRA. LEIDY DELGADO."/>
    <s v="N/A"/>
    <s v="Word"/>
    <s v="SI"/>
    <s v="N/A"/>
    <m/>
  </r>
  <r>
    <x v="0"/>
    <x v="0"/>
    <x v="14"/>
    <s v="LEO HURTADO  "/>
    <x v="0"/>
    <x v="7"/>
    <s v="CAC. Requisitos para Denunciar Irregularidades en un Cuerpo de Bomberos Voluntarios. "/>
    <s v="Andrea Bibiana Castañeda Durán"/>
    <s v="Formulación y Actualización Normativa y Operativa"/>
    <x v="0"/>
    <x v="5"/>
    <n v="20"/>
    <s v="20213800059172  "/>
    <d v="2021-01-29T00:00:00"/>
    <s v=" 20212050085341"/>
    <s v=" 01/03/2021"/>
    <n v="23"/>
    <x v="1"/>
    <s v=" "/>
    <s v="N/A"/>
    <s v="Word"/>
    <s v="SI"/>
    <s v="N/A"/>
    <s v=" "/>
  </r>
  <r>
    <x v="0"/>
    <x v="0"/>
    <x v="12"/>
    <s v="LUIS EDWIN QUIROZ  "/>
    <x v="0"/>
    <x v="0"/>
    <s v="CAC. Solicitud de unidades inscritas. "/>
    <s v="Andrea Bibiana Castañeda Durán"/>
    <s v="Formulación y Actualización Normativa y Operativa"/>
    <x v="0"/>
    <x v="6"/>
    <n v="30"/>
    <s v="20213800059212  "/>
    <d v="2021-01-29T00:00:00"/>
    <s v="20212050085351"/>
    <d v="2021-03-01T00:00:00"/>
    <n v="2"/>
    <x v="0"/>
    <s v=" "/>
    <d v="2021-03-04T00:00:00"/>
    <s v="PDF"/>
    <s v="SI"/>
    <s v="N/A"/>
    <s v=" 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s v="Canal Virtual"/>
    <s v="Correo Atencion Ciudadano"/>
    <s v="Quindío"/>
    <s v="HUGO ROBINSON GONZALEZ HURTADO "/>
    <s v="Persona Natural"/>
    <x v="0"/>
    <s v="CAC. Solicitud información a consulta. "/>
    <s v="Ronny Estiven Romero Velandia"/>
    <s v="Formulación y Actualización Normativa y Operativa"/>
    <s v="Subdirección Estratégica y de Coordinación Bomberil"/>
    <s v="CONSULTA "/>
    <n v="30"/>
    <s v="20213800056362  "/>
    <d v="2021-01-04T00:00:00"/>
    <s v="20212050083161"/>
    <d v="2021-01-14T00:00:00"/>
    <n v="7"/>
    <s v="Cumplido"/>
    <m/>
    <m/>
    <m/>
    <m/>
    <m/>
    <s v="No se Adjunta evidencia de respuesta"/>
  </r>
  <r>
    <s v="Canal Escrito"/>
    <s v="Servicio de Mensajería"/>
    <s v="Casanare"/>
    <s v="ALCALDIA SACAMA CASANARE "/>
    <s v="Entidad Territorial"/>
    <x v="1"/>
    <s v="SM. Solicitud fortalecimiento Cuerpo de Bomberos de Sácama Casanare "/>
    <s v="Jairo Soto Gil"/>
    <s v="Subdirección Estratégica y de Coordinación Bomberil"/>
    <s v="Subdirección Estratégica y de Coordinación Bomberil"/>
    <s v="PETICION DE INTERES GENERAL "/>
    <n v="30"/>
    <s v="20213800056372  "/>
    <d v="2021-01-04T00:00:00"/>
    <s v="20212000013571"/>
    <d v="2021-01-18T00:00:00"/>
    <n v="9"/>
    <s v="Cumplido"/>
    <s v="El Orfeo se cierra con el número de radicado 2021380005637200003 "/>
    <d v="2021-01-20T00:00:00"/>
    <s v="PDF"/>
    <s v="SI"/>
    <s v="N/A"/>
    <s v="Cerraron el Orfeo con el siguiente número de radicado: 2021380005637200003 pero realmente el número de la respuesta es el: 20212000013571."/>
  </r>
  <r>
    <s v="Canal Virtual"/>
    <s v="Correo Atencion Ciudadano"/>
    <s v="Caquetá"/>
    <s v="CUERPO DE BOMBEROS VOLUNTARIOS DE FLORENCIA  "/>
    <s v="Cuerpo de Bomberos"/>
    <x v="0"/>
    <s v="CAC. Solicitud Concepto de Donación de terreno, edificaciones y vehículos.  "/>
    <s v="Ronny Estiven Romero Velandia"/>
    <s v="Formulación y Actualización Normativa y Operativa"/>
    <s v="Subdirección Estratégica y de Coordinación Bomberil"/>
    <s v="PETICION DE INTERES GENERAL "/>
    <n v="30"/>
    <s v="20213800056402  "/>
    <d v="2021-01-04T00:00:00"/>
    <s v="20212050083321"/>
    <d v="2021-03-01T00:00:00"/>
    <n v="39"/>
    <s v="Extemporánea"/>
    <m/>
    <d v="2021-03-08T00:00:00"/>
    <s v="PDF"/>
    <s v="SI"/>
    <s v="N/A"/>
    <m/>
  </r>
  <r>
    <s v="Canal Escrito"/>
    <s v="Servicio de Mensajería"/>
    <s v="Cundinamarca"/>
    <s v="ALCALDIA MUNICIPAL DE SOPO CUNDINAMARCA "/>
    <s v="Entidad Territorial"/>
    <x v="2"/>
    <s v="SM. Remisión denuncia Comandate de estación. "/>
    <s v="Ronny Estiven Romero Velandia"/>
    <s v="Formulación y Actualización Normativa y Operativa"/>
    <s v="Subdirección Estratégica y de Coordinación Bomberil"/>
    <s v="DENUNCIA "/>
    <n v="30"/>
    <s v="20213800056412  "/>
    <d v="2021-01-04T00:00:00"/>
    <s v="20212050083171"/>
    <d v="2021-01-14T00:00:00"/>
    <n v="7"/>
    <s v="Cumplido"/>
    <m/>
    <m/>
    <s v="Word"/>
    <s v="SI"/>
    <s v="N/A"/>
    <s v="No se adjunta evidencia de respuesta peticion ni de envio de la misma en correo electronico"/>
  </r>
  <r>
    <s v="Canal Virtual"/>
    <s v="Correo Atencion Ciudadano"/>
    <s v="Nariño"/>
    <s v="DANOVER GUERRERO SANCHEZ  "/>
    <s v="Persona Natural"/>
    <x v="0"/>
    <s v="CAC. Solicitud capacitación virtual. "/>
    <s v="Edgar Alexander Maya Lopez"/>
    <s v="Proceso Educación Nacional para Bomberos"/>
    <s v="Subdirección Estratégica y de Coordinación Bomberil"/>
    <s v="SOLICITUD "/>
    <n v="30"/>
    <s v="20213800056422  "/>
    <d v="2021-01-04T00:00:00"/>
    <m/>
    <d v="2021-01-19T00:00:00"/>
    <n v="8"/>
    <s v="Cumplido"/>
    <s v="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"/>
    <s v="N/A"/>
    <s v="N/A"/>
    <s v="N/A"/>
    <s v="N/A"/>
    <m/>
  </r>
  <r>
    <s v="Canal Virtual"/>
    <s v="Correo Atencion Ciudadano"/>
    <s v="Tolima"/>
    <s v="DELEGACION DEPARTAMENTAL DE BOMBEROS DE TOLIMA  "/>
    <s v="Cuerpo de Bomberos"/>
    <x v="0"/>
    <s v="CAC. Concepto "/>
    <s v="Ronny Estiven Romero Velandia"/>
    <s v="Formulación y Actualización Normativa y Operativa"/>
    <s v="Subdirección Estratégica y de Coordinación Bomberil"/>
    <s v="CONSULTA "/>
    <n v="30"/>
    <s v="20213800056452  "/>
    <d v="2021-01-04T00:00:00"/>
    <s v="20212050083181"/>
    <d v="2021-01-14T00:00:00"/>
    <n v="7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Cundinamarca"/>
    <s v="ALCALDIA MUNICIPAL DE SAN ANTONIO DEL TEQUENDAMA  "/>
    <s v="Entidad Territorial"/>
    <x v="0"/>
    <s v="CAC. ACLARACION INQUIETUDES PROCESO AUDITOR CONTRATO No. 014 Y 212 DE 2020 - CUERPO DE BOMBEROS VOLUNTARIOS SAN ANTONIO DEL TEQUENDAMA. "/>
    <s v="Ronny Estiven Romero Velandia"/>
    <s v="Formulación y Actualización Normativa y Operativa"/>
    <s v="Subdirección Estratégica y de Coordinación Bomberil"/>
    <s v="CONSULTA "/>
    <n v="30"/>
    <s v="20213800056462  "/>
    <d v="2021-01-04T00:00:00"/>
    <s v="20212050083241"/>
    <d v="2021-01-25T00:00:00"/>
    <n v="14"/>
    <s v="Cumplido"/>
    <m/>
    <d v="2021-01-27T00:00:00"/>
    <s v="PDF"/>
    <s v="SI"/>
    <s v="N/A"/>
    <m/>
  </r>
  <r>
    <s v="Canal Virtual"/>
    <s v="Correo Atencion Ciudadano"/>
    <s v="Valle del Cauca"/>
    <s v="DIANA PATRICIA CORREA BALCAZAR "/>
    <s v="Persona Natural"/>
    <x v="0"/>
    <s v="CAC. Documentos caso expulsión Diana Correa  "/>
    <s v="Andrea Bibiana Castañeda Durán"/>
    <s v="Formulación y Actualización Normativa y Operativa"/>
    <s v="Subdirección Estratégica y de Coordinación Bomberil"/>
    <s v="INFORMES "/>
    <n v="30"/>
    <s v="20213800056512  "/>
    <d v="2021-01-05T00:00:00"/>
    <s v="20212050083391 "/>
    <d v="2021-01-28T00:00:00"/>
    <n v="16"/>
    <s v="Cumplido"/>
    <m/>
    <d v="2021-02-03T00:00:00"/>
    <s v="PDF"/>
    <s v="SI"/>
    <s v="N/A"/>
    <m/>
  </r>
  <r>
    <s v="Canal Virtual"/>
    <s v="Correo Atencion Ciudadano"/>
    <s v="Santander"/>
    <s v="CUERPO DE BOMBEROS VOLUNTARIOS DE LOS SANTOS  "/>
    <s v="Cuerpo de Bomberos"/>
    <x v="3"/>
    <s v="CAC. solicitud.  "/>
    <s v="Ronny Estiven Romero Velandia"/>
    <s v="Formulación y Actualización Normativa y Operativa"/>
    <s v="Subdirección Estratégica y de Coordinación Bomberil"/>
    <s v="SOLICITUD "/>
    <n v="30"/>
    <s v="20213800056552  "/>
    <d v="2021-01-05T00:00:00"/>
    <s v="20212050083191"/>
    <d v="2021-01-15T00:00:00"/>
    <n v="7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Caquetá"/>
    <s v="CUERPO DE BOMBEROS VOLUNTARIOS EL DONCELLO - CAQUETÁ  "/>
    <s v="Cuerpo de Bomberos"/>
    <x v="0"/>
    <s v="CAC. SOLICITUD INFORMACION DECRETO.  "/>
    <s v="Andrea Bibiana Castañeda Durán"/>
    <s v="Formulación y Actualización Normativa y Operativa"/>
    <s v="Subdirección Estratégica y de Coordinación Bomberil"/>
    <s v="PETICIÓN DE DOCUMENTOS E INFORMACIÓN "/>
    <n v="20"/>
    <s v="20213800056582  "/>
    <d v="2021-01-05T00:00:00"/>
    <s v="20212050084481"/>
    <d v="2021-02-17T00:00:00"/>
    <n v="30"/>
    <s v="Extemporánea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aquetá"/>
    <s v="CUERPO DE BOMBEROS VOLUNTARIOS EL DONCELLO - CAQUETÁ  "/>
    <s v="Cuerpo de Bomberos"/>
    <x v="1"/>
    <s v="CAC. SOLICITUD KIT DE RESCATE VEHICULAR  "/>
    <s v="Jairo Soto Gil"/>
    <s v="Subdirección Estratégica y de Coordinación Bomberil"/>
    <s v="Subdirección Estratégica y de Coordinación Bomberil"/>
    <s v="PETICION DE INTERES GENERAL "/>
    <n v="30"/>
    <s v="20213800056592  "/>
    <d v="2021-01-05T00:00:00"/>
    <s v="20212000013701"/>
    <d v="2021-01-19T00:00:00"/>
    <n v="9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Norte de Santander"/>
    <s v="WILLIAM CARVAJAL  "/>
    <s v="Persona Natural"/>
    <x v="0"/>
    <s v="CAC. Inquietudes RUE. "/>
    <s v="Luis Alberto Valencia Pulido"/>
    <s v="Área Central de Referencia Bomberil"/>
    <s v="Subdirección Estratégica y de Coordinación Bomberil"/>
    <s v="PETICION DE INTERES PARTICULAR "/>
    <n v="30"/>
    <s v="20213800056602  "/>
    <d v="2021-01-05T00:00:00"/>
    <m/>
    <d v="2020-01-12T00:00:00"/>
    <n v="4"/>
    <s v="Cumplido"/>
    <s v="Anotación ORFEO:Se da respuesta mediante correo electrónico el día 12/01/2020."/>
    <s v="N/A"/>
    <s v="N/A"/>
    <s v="SI"/>
    <s v="N/A"/>
    <s v="No se adjunta evidencia de la respuesta."/>
  </r>
  <r>
    <s v="Canal Virtual"/>
    <s v="Correo Atencion Ciudadano"/>
    <s v="Cesar"/>
    <s v="EDGAR ANTONIO FONSECA PABON "/>
    <s v="Persona Natural"/>
    <x v="4"/>
    <s v="CAC. TRASLADO POR COMPETENCIA - FUNCION PUBLICA, Radicado Ministerio del Interior: 20202040601461.  "/>
    <s v="Ronny Estiven Romero Velandia"/>
    <s v="Formulación y Actualización Normativa y Operativa"/>
    <s v="Subdirección Estratégica y de Coordinación Bomberil"/>
    <s v="DERECHOS DE PETICIóN "/>
    <n v="30"/>
    <s v="20213800056622  "/>
    <d v="2021-01-06T00:00:00"/>
    <s v="20212050083261"/>
    <d v="2021-01-25T00:00:00"/>
    <n v="12"/>
    <s v="Cumplido"/>
    <m/>
    <d v="2021-01-27T00:00:00"/>
    <s v="PDF"/>
    <s v="SI"/>
    <s v="N/A"/>
    <m/>
  </r>
  <r>
    <s v="Canal Virtual"/>
    <s v="Correo Atencion Ciudadano"/>
    <s v="Caldas"/>
    <s v="GOBERNACIóN DE CALDAS SECRETARIA DE GOBIERNO  "/>
    <s v="Entidad Territorial"/>
    <x v="0"/>
    <s v="CAC. PETICIÓN DE CONSULTA E INFORMACIÓN.  "/>
    <s v="Andrea Bibiana Castañeda Durán"/>
    <s v="Formulación y Actualización Normativa y Operativa"/>
    <s v="Subdirección Estratégica y de Coordinación Bomberil"/>
    <s v="PETICION DE INTERES GENERAL "/>
    <n v="30"/>
    <s v="20213800056652  "/>
    <d v="2021-01-06T00:00:00"/>
    <s v="20212050083921"/>
    <d v="2021-02-04T00:00:00"/>
    <n v="20"/>
    <s v="Cumplido"/>
    <m/>
    <s v="N/A"/>
    <s v="N/A"/>
    <s v="SI"/>
    <s v="N/A"/>
    <s v="No se adjunta evidencia de la respuesta."/>
  </r>
  <r>
    <s v="Canal Virtual"/>
    <s v="Correo Atencion Ciudadano"/>
    <s v="Antioquia"/>
    <s v="BáRBARA MELO  "/>
    <s v="Persona Natural"/>
    <x v="0"/>
    <s v="CAC. Solicitud de datos sobre incendios forestales urbanos "/>
    <s v="Luis Alberto Valencia Pulido"/>
    <s v="Área Central de Referencia Bomberil"/>
    <s v="Subdirección Estratégica y de Coordinación Bomberil"/>
    <s v="PETICIÓN DE DOCUMENTOS E INFORMACIÓN "/>
    <n v="20"/>
    <s v="20213800056682  "/>
    <d v="2021-01-06T00:00:00"/>
    <m/>
    <d v="2021-01-22T00:00:00"/>
    <n v="11"/>
    <s v="Cumplido"/>
    <s v="Anotación ORFEO: Se da respuesta mediante correo electrónico el día 22/01/2021"/>
    <s v="N/A"/>
    <s v="N/A"/>
    <s v="SI"/>
    <s v="N/A"/>
    <s v="No se adjunta evidencia de la respuesta."/>
  </r>
  <r>
    <s v="Canal Virtual"/>
    <s v="Correo Atencion Ciudadano"/>
    <s v="Boyacá"/>
    <s v="CUERPO DE BOMBEROS VOLUNTARIOS DE NUEVO COLON BOYACA  "/>
    <s v="Cuerpo de Bomberos"/>
    <x v="0"/>
    <s v="CAC. SOLICITUD CERTIFICADO DE IDONEIDAD. "/>
    <s v="Luis Alberto Valencia Pulido"/>
    <s v="Área Central de Referencia Bomberil"/>
    <s v="Subdirección Estratégica y de Coordinación Bomberil"/>
    <s v="PETICIÓN DE DOCUMENTOS E INFORMACIÓN "/>
    <n v="20"/>
    <s v="20213800056692  "/>
    <d v="2021-01-06T00:00:00"/>
    <s v="20212100013691"/>
    <d v="2021-01-19T00:00:00"/>
    <n v="8"/>
    <s v="Cumplido"/>
    <m/>
    <s v="N/A"/>
    <s v="N/A"/>
    <s v="SI"/>
    <s v="N/A"/>
    <s v="No se adjunta evidencia de la respuesta."/>
  </r>
  <r>
    <s v="Canal Virtual"/>
    <s v="Correo Atencion Ciudadano"/>
    <s v="Valle del Cauca"/>
    <s v="NELSON GONZáLEZ REYES "/>
    <s v="Persona Natural"/>
    <x v="0"/>
    <s v="CAC. Inquietud. "/>
    <s v="Edgar Alexander Maya Lopez"/>
    <s v="Proceso Educación Nacional para Bomberos"/>
    <s v="Subdirección Estratégica y de Coordinación Bomberil"/>
    <s v="PETICION DE INTERES PARTICULAR "/>
    <n v="30"/>
    <s v="20213800056742  "/>
    <d v="2021-01-07T00:00:00"/>
    <m/>
    <d v="2021-01-27T00:00:00"/>
    <n v="13"/>
    <s v="Cumplido"/>
    <s v="Anotación ORFEO:  Se da respuesta por correo electrónico se deja evidencia en digital"/>
    <s v="N/A"/>
    <s v="N/A"/>
    <s v="SI"/>
    <s v="N/A"/>
    <s v="No se encuentra la respuesta dada por correo electrónico."/>
  </r>
  <r>
    <s v="Canal Virtual"/>
    <s v="Correo Atencion Ciudadano"/>
    <s v="Bolivar"/>
    <s v="INGRID TORRES RODRIGUEZ "/>
    <s v="Persona Natural"/>
    <x v="2"/>
    <s v="CAC. IMG_20201223_0001.pdf. Denuncias sobre acciones realizadas por la Señora Liceth Pajaro Espinosa. "/>
    <s v="Andrea Bibiana Castañeda Durán"/>
    <s v="Formulación y Actualización Normativa y Operativa"/>
    <s v="Subdirección Estratégica y de Coordinación Bomberil"/>
    <s v="DERECHOS DE PETICIóN "/>
    <n v="30"/>
    <s v="20213800056752  "/>
    <d v="2021-01-07T00:00:00"/>
    <s v="20212050084181"/>
    <d v="2021-02-08T00:00:00"/>
    <n v="21"/>
    <s v="Cumplido"/>
    <m/>
    <s v="N/A"/>
    <s v="N/A"/>
    <s v="N/A"/>
    <s v="N/A"/>
    <s v="No se adjunta evidencia de respuesta peticion ni de envio de la misma en correo electronico."/>
  </r>
  <r>
    <s v="Canal Virtual"/>
    <s v="Correo Atencion Ciudadano"/>
    <s v="Bogotá"/>
    <s v="EDGAR VILLAMIL QUIROGA "/>
    <s v="Persona Jurídica"/>
    <x v="0"/>
    <s v="CAC-. Directorio nacional de cuerpo de bomberos. "/>
    <s v="Luis Alberto Valencia Pulido"/>
    <s v="Área Central de Referencia Bomberil"/>
    <s v="Subdirección Estratégica y de Coordinación Bomberil"/>
    <s v="PETICIÓN DE DOCUMENTOS E INFORMACIÓN "/>
    <n v="20"/>
    <s v="20213800056762  "/>
    <d v="2021-01-07T00:00:00"/>
    <m/>
    <d v="2020-01-22T00:00:00"/>
    <n v="10"/>
    <s v="Cumplido"/>
    <m/>
    <s v="N/A"/>
    <s v="N/A"/>
    <s v="SI"/>
    <s v="N/A"/>
    <s v="No se puede visualizar el correo remitido."/>
  </r>
  <r>
    <s v="Canal Virtual"/>
    <s v="Correo Atencion Ciudadano"/>
    <s v="Bogotá"/>
    <s v="EDGAR SAAVEDRA  "/>
    <s v="Persona Natural"/>
    <x v="0"/>
    <s v="CAC. Chat transcript on dnbc.gov.co started on Thursday, January 07, 2021, proceso para conformar un comité disciplinario y como debe funcionar dicho comité "/>
    <s v="Ronny Estiven Romero Velandia"/>
    <s v="Formulación y Actualización Normativa y Operativa"/>
    <s v="Subdirección Estratégica y de Coordinación Bomberil"/>
    <s v="CONSULTA "/>
    <n v="30"/>
    <s v="20213800056782  "/>
    <d v="2021-01-07T00:00:00"/>
    <s v="20212050083301"/>
    <d v="2021-01-25T00:00:00"/>
    <n v="11"/>
    <s v="Cumplido"/>
    <m/>
    <d v="2021-01-27T00:00:00"/>
    <s v="PDF"/>
    <s v="SI"/>
    <s v="N/A"/>
    <m/>
  </r>
  <r>
    <s v="Canal Virtual"/>
    <s v="Correo Atencion Ciudadano"/>
    <s v="Bogotá"/>
    <s v="JULIáN ROBERTO PINTO MALAVER "/>
    <s v="Persona Natural"/>
    <x v="0"/>
    <s v="CAC. Certificado de Ingresos y Retenciones. "/>
    <s v="Miguel Angel Franco Torres "/>
    <s v="Gestiòn Tesorería"/>
    <s v="Subdirección Administrativa y Financiera"/>
    <s v="PETICIÓN DE DOCUMENTOS E INFORMACIÓN "/>
    <n v="20"/>
    <s v="20213800056792  "/>
    <d v="2021-01-07T00:00:00"/>
    <m/>
    <d v="2021-01-13T00:00:00"/>
    <n v="3"/>
    <s v="Cumplido"/>
    <s v="Anotación ORFEO: El día 13 de Enero de 2021, se expidió el Certificado de Ingresos y Retenciones y fue enviado a los correos electrónicos: julianpinto.jp@gmail.com; marisol.mora@dnbc.gov.co; jorge.amarillo@dnbc.gov.co"/>
    <s v="N/A"/>
    <s v="N/A"/>
    <s v="SI"/>
    <s v="N/A"/>
    <m/>
  </r>
  <r>
    <s v="Canal Virtual"/>
    <s v="Correo Atencion Ciudadano"/>
    <s v="Santander"/>
    <s v="SECRETARIA CBV FLORIDABLANCA  "/>
    <s v="Cuerpo de Bomberos"/>
    <x v="0"/>
    <s v="CAC. DERECHO DE PETICIÓN DE CERTIFICADO DE CUMPLIMIENTO / RAD CBVF-2021-COMD-00031-S. "/>
    <s v="Andrea Bibiana Castañeda Durán"/>
    <s v="Formulación y Actualización Normativa y Operativa"/>
    <s v="Subdirección Estratégica y de Coordinación Bomberil"/>
    <s v="PETICION DE INTERES GENERAL "/>
    <n v="30"/>
    <s v="20213800056802  "/>
    <d v="2021-01-08T00:00:00"/>
    <s v="20212050083931"/>
    <d v="2021-02-04T00:00:00"/>
    <n v="18"/>
    <s v="Cumplido"/>
    <s v="Anotación ORFEO: SE DIO TR´MITE CON RADICADO 20213800056802 ENVIADO EL 04/02/21."/>
    <s v="N/A"/>
    <s v="PDF"/>
    <s v="SI"/>
    <s v="N/A"/>
    <s v="Se da respuesta con el número de radicado: 20212050083931, no con el que se indicó al cerrar el Orfeo: 20213800056802. No se adjunta evidencia de respuesta peticion ni de envio de la misma en correo electronico."/>
  </r>
  <r>
    <s v="Canal Virtual"/>
    <s v="Correo Atencion Ciudadano"/>
    <s v="Cauca"/>
    <s v="FABIAN ANDRES MORENO  "/>
    <s v="Persona Natural"/>
    <x v="1"/>
    <s v="CAC. Solicitud de ayudas. "/>
    <s v="Jairo Soto Gil"/>
    <s v="Subdirección Estratégica y de Coordinación Bomberil"/>
    <s v="Subdirección Estratégica y de Coordinación Bomberil"/>
    <s v="PETICION DE INTERES GENERAL "/>
    <n v="30"/>
    <s v="20213800056812  "/>
    <d v="2021-01-08T00:00:00"/>
    <s v="20212000013711"/>
    <d v="2021-02-08T00:00:00"/>
    <n v="20"/>
    <s v="Cumplido"/>
    <m/>
    <s v="N/A"/>
    <s v="N/A"/>
    <s v="SI"/>
    <s v="N/A"/>
    <s v=" No se adjunta evidencia de respuesta peticion ni de envio de la misma en correo electronico."/>
  </r>
  <r>
    <s v="Canal Virtual"/>
    <s v="Correo Atencion Ciudadano"/>
    <s v="Atlántico"/>
    <s v="ASOCIACION DE BOMBEROS RESCATES Y SIMILARES DE  "/>
    <s v="Persona Jurídica"/>
    <x v="1"/>
    <s v="CAC. Solicitud de acompañamiento. "/>
    <s v="Andrea Bibiana Castañeda Durán"/>
    <s v="Formulación y Actualización Normativa y Operativa"/>
    <s v="Subdirección Estratégica y de Coordinación Bomberil"/>
    <s v="PETICION DE INTERES GENERAL "/>
    <n v="30"/>
    <s v="20213800056852  "/>
    <d v="2021-01-08T00:00:00"/>
    <s v="20212050083991"/>
    <d v="2021-02-04T00:00:00"/>
    <n v="18"/>
    <s v="Cumplido"/>
    <m/>
    <s v="N/A"/>
    <s v="N/A"/>
    <s v="SI"/>
    <s v="N/A"/>
    <s v=" No se adjunta evidencia de respuesta peticion ni de envio de la misma en correo electronico. No existe la imagen en Word."/>
  </r>
  <r>
    <s v="Canal Virtual"/>
    <s v="Correo Atencion Ciudadano"/>
    <s v="Cordoba"/>
    <s v="JESUS DAVID RAMOS PEREZ "/>
    <s v="Persona Natural"/>
    <x v="0"/>
    <s v="CAC. Solicitud de una copia de bomberos activo operativo del cuerpo de bomberos voluntario de Planeta Rica  "/>
    <s v="Luis Alberto Valencia Pulido"/>
    <s v="Área Central de Referencia Bomberil"/>
    <s v="Subdirección Estratégica y de Coordinación Bomberil"/>
    <s v="PETICIÓN DE DOCUMENTOS E INFORMACIÓN "/>
    <n v="20"/>
    <s v="20213800056892  "/>
    <d v="2021-01-08T00:00:00"/>
    <m/>
    <d v="2021-01-12T00:00:00"/>
    <n v="1"/>
    <s v="Cumplido"/>
    <s v="Anotación ORFEO:  Se da respuesta mediante correo electrónico."/>
    <s v="N/A"/>
    <s v="N/A"/>
    <s v="SI"/>
    <s v="N/A"/>
    <s v="La evidencia no se puede observar."/>
  </r>
  <r>
    <s v="Canal Virtual"/>
    <s v="Correo Atencion Ciudadano"/>
    <s v="Cesar"/>
    <s v="DARíO JACK MEJíA ARAUJO "/>
    <s v="Cuerpo de Bomberos"/>
    <x v="4"/>
    <s v="CAC. OFICIO POR ELECCION DE DIGNATARIOS EN BOMBEROS EN VALLEDUPAR.  "/>
    <s v="Andrea Bibiana Castañeda Durán"/>
    <s v="Formulación y Actualización Normativa y Operativa"/>
    <s v="Subdirección Estratégica y de Coordinación Bomberil"/>
    <s v="CONSULTA "/>
    <n v="30"/>
    <s v="20213800056932  "/>
    <d v="2021-01-08T00:00:00"/>
    <s v="20212050084201"/>
    <d v="2021-02-08T00:00:00"/>
    <n v="20"/>
    <s v="Cumplido"/>
    <m/>
    <s v="N/A"/>
    <s v="N/A"/>
    <s v="SI"/>
    <s v="N/A"/>
    <s v="El número de radicado 20212050084201 no se puede visualizar."/>
  </r>
  <r>
    <s v="Canal Virtual"/>
    <s v="Correo Atencion Ciudadano"/>
    <s v="Bolivar"/>
    <s v="CUERPO DE BOMBEROS VOLUNTARIOS INDIGENA EN CONFORMIDAD DE DE TURBANA  "/>
    <s v="Cuerpo de Bomberos"/>
    <x v="4"/>
    <s v="CAC. Derecho de petición interpuesto por JOSÉ LUIS ALQUICHIRE reprecentante legal del cuerpo de bomberos voluntario de tubará Atlántico en formación, debido a la negligencia en cuanto a la expedición de la personería jurídica de dicho cuerpo de bomberos. "/>
    <s v="Andrea Bibiana Castañeda Durán"/>
    <s v="Formulación y Actualización Normativa y Operativa"/>
    <s v="Subdirección Estratégica y de Coordinación Bomberil"/>
    <s v="PETICION DE INTERES PARTICULAR "/>
    <n v="30"/>
    <s v="20213800056942  "/>
    <d v="2021-01-12T00:00:00"/>
    <s v="20212050084211"/>
    <d v="2021-02-05T00:00:00"/>
    <n v="15"/>
    <s v="Cumplido"/>
    <m/>
    <s v="N/A"/>
    <s v="N/A"/>
    <s v="SI"/>
    <s v="N/A"/>
    <s v="El número de radicado 20212050084211 no se puede visualizar."/>
  </r>
  <r>
    <s v="Canal Virtual"/>
    <s v="Correo Atencion Ciudadano"/>
    <s v="Atlántico"/>
    <s v="CUERPO DE BOMBEROS VOLUNTARIOS DE MALAMBO  "/>
    <s v="Cuerpo de Bomberos"/>
    <x v="4"/>
    <s v="CAC. Solicitud de vigilancia al Cuerpo de Bomberos Voluntarios  "/>
    <s v="Andrea Bibiana Castañeda Durán"/>
    <s v="Formulación y Actualización Normativa y Operativa"/>
    <s v="Subdirección Estratégica y de Coordinación Bomberil"/>
    <s v="PETICION DE INTERES GENERAL "/>
    <n v="30"/>
    <s v="20213800056982  "/>
    <d v="2021-01-12T00:00:00"/>
    <s v="20212050083351"/>
    <d v="2021-01-28T00:00:00"/>
    <n v="12"/>
    <s v="Cumplido"/>
    <m/>
    <d v="2021-02-03T00:00:00"/>
    <s v="PDF"/>
    <d v="2021-01-28T00:00:00"/>
    <s v="N/A"/>
    <m/>
  </r>
  <r>
    <s v="Canal Virtual"/>
    <s v="Correo Atencion Ciudadano"/>
    <s v="Valle del Cauca"/>
    <s v="VEEDURIA CIUDADANA VIGIAS DEL CAFE LUIS FERNANDO REYES RAMíREZ  "/>
    <s v="Persona Jurídica"/>
    <x v="0"/>
    <s v="CAC. SOLICITUD INFORMACION Y COPIAS. "/>
    <s v="Ronny Estiven Romero Velandia"/>
    <s v="Formulación y Actualización Normativa y Operativa"/>
    <s v="Subdirección Estratégica y de Coordinación Bomberil"/>
    <s v="PETICIÓN DE DOCUMENTOS E INFORMACIÓN "/>
    <n v="20"/>
    <s v="20213800057002  "/>
    <d v="2021-01-12T00:00:00"/>
    <m/>
    <m/>
    <m/>
    <s v="Vencido"/>
    <m/>
    <m/>
    <m/>
    <m/>
    <m/>
    <m/>
  </r>
  <r>
    <s v="Canal Virtual"/>
    <s v="Correo Atencion Ciudadano"/>
    <s v="Bogotá"/>
    <s v="VEEDURIA CIUDADANA VIGIAS DEL CAFE LUIS FERNANDO REYES RAMíREZ  "/>
    <s v="Persona Jurídica"/>
    <x v="3"/>
    <s v="CAC. SOLICITUD INTERVENCION DIRECTA. "/>
    <s v="Ronny Estiven Romero Velandia"/>
    <s v="Formulación y Actualización Normativa y Operativa"/>
    <s v="Subdirección Estratégica y de Coordinación Bomberil"/>
    <s v="PETICION DE INTERES GENERAL "/>
    <n v="30"/>
    <s v="20213800057022  "/>
    <d v="2021-01-12T00:00:00"/>
    <s v="20212050083201"/>
    <d v="2021-01-15T00:00:00"/>
    <n v="3"/>
    <s v="Cumplido"/>
    <m/>
    <s v="N/A"/>
    <s v="N/A"/>
    <s v="SI"/>
    <s v="N/A"/>
    <s v="El número de radicado 20212050083201 no se puede visualizar."/>
  </r>
  <r>
    <s v="Canal Virtual"/>
    <s v="Correo Atencion Ciudadano"/>
    <s v="Cauca"/>
    <s v="CUERPO DE BOMBEROS VOLUNTARIO TUNIA  "/>
    <s v="Cuerpo de Bomberos"/>
    <x v="0"/>
    <s v="CAC. SOLICITUD DE IMFORMACION. "/>
    <s v="Ronny Estiven Romero Velandia"/>
    <s v="Formulación y Actualización Normativa y Operativa"/>
    <s v="Subdirección Estratégica y de Coordinación Bomberil"/>
    <s v="CONSULTA "/>
    <n v="30"/>
    <s v="20213800057042  "/>
    <d v="2021-01-12T00:00:00"/>
    <s v="20212050083831"/>
    <d v="2021-02-02T00:00:00"/>
    <n v="15"/>
    <s v="Cumplido"/>
    <m/>
    <d v="2021-02-02T00:00:00"/>
    <s v="PDF"/>
    <s v="SI"/>
    <s v="N/A"/>
    <m/>
  </r>
  <r>
    <s v="Canal Virtual"/>
    <s v="Correo Atencion Ciudadano"/>
    <s v="Caquetá"/>
    <s v="MUNICIPIO DE LA MONTANITA  "/>
    <s v="Entidad Territorial"/>
    <x v="5"/>
    <s v="CAC. Respuesta su oficio No.20212050082581 fechado el 07 de enero de 2021  "/>
    <s v="Andrea Bibiana Castañeda Durán"/>
    <s v="Formulación y Actualización Normativa y Operativa"/>
    <s v="Subdirección Estratégica y de Coordinación Bomberil"/>
    <s v="PETICION DE INTERES GENERAL "/>
    <n v="30"/>
    <s v="20213800057052  "/>
    <d v="2021-01-12T00:00:00"/>
    <s v="20212050084231"/>
    <d v="2021-02-08T00:00:00"/>
    <n v="19"/>
    <s v="Cumplido"/>
    <m/>
    <s v="N/A"/>
    <s v="N/A"/>
    <s v="SI"/>
    <s v="N/A"/>
    <s v="El número de radicado 20212050083201 no se puede visualizar."/>
  </r>
  <r>
    <s v="Canal Virtual"/>
    <s v="Correo Atencion Ciudadano"/>
    <s v="Bogotá"/>
    <s v="QUEJAS Y SOLUCIONES  "/>
    <s v="Persona Jurídica"/>
    <x v="0"/>
    <s v="CAC. Solicitud de información de generación y gestión de residuos en el marco del cumplimiento de las metas Plan de Desarrollo 2020-2024. "/>
    <s v="Jorge Edwin Amarillo Alvarado"/>
    <s v="Subdirección Administrativa y Financiera"/>
    <s v="Subdirección Administrativa y Financiera"/>
    <s v="PETICION DE INTERES GENERAL "/>
    <n v="30"/>
    <s v="20213800057062  "/>
    <d v="2021-01-12T00:00:00"/>
    <m/>
    <d v="2021-01-21T00:00:00"/>
    <n v="8"/>
    <s v="Cumplido"/>
    <s v="Anotación ORFEO: Buenos días Se envio la respuesta mediante correo electrónico el día 21 de enero de 2021 a los correos: julie.ayala@ambientebogota.gov.co, atencionalciudadano@ambientebogota.gov.co. por tal motivo se le da cierre a la solicitud."/>
    <s v="N/A"/>
    <s v="N/A"/>
    <s v="SI"/>
    <s v="N/A"/>
    <s v=" No se adjunta evidencia de respuesta peticion ni de envio de la misma en correo electronico. "/>
  </r>
  <r>
    <s v="Canal Virtual"/>
    <s v="Correo Atencion Ciudadano"/>
    <s v="Bogotá"/>
    <s v="INTER RAPIDISIMO  "/>
    <s v="Persona Jurídica"/>
    <x v="0"/>
    <s v="CAC. SOLICITUD CERTIFICADOS RETE ICA AÑO GRAVABLE 2020. "/>
    <s v="Miguel Angel Franco Torres "/>
    <s v="Gestiòn Tesorería"/>
    <s v="Subdirección Administrativa y Financiera"/>
    <s v="PETICIÓN DE DOCUMENTOS E INFORMACIÓN "/>
    <n v="20"/>
    <s v="20213800057112  "/>
    <d v="2021-01-12T00:00:00"/>
    <m/>
    <d v="2021-01-13T00:00:00"/>
    <n v="1"/>
    <s v="Cumplido"/>
    <s v="Anotación ORFEO: El día 13 de Enero de 2021, se expidió el Certificado de Ingresos y Retenciones y fue enviado a los correos electrónicos: supervisor.impuestos@interrapidisimo.com; marisol.mora@dnbc.gov.co; jorge.amarillo@dnbc.gov.co"/>
    <s v="N/A"/>
    <s v="N/A"/>
    <s v="SI"/>
    <s v="N/A"/>
    <s v=" No se adjunta evidencia de respuesta peticion ni de envio de la misma en correo electronico. "/>
  </r>
  <r>
    <s v="Canal Virtual"/>
    <s v="Correo Atencion Ciudadano"/>
    <s v="Bogotá"/>
    <s v="CITEL  DNBC"/>
    <s v="Persona Jurídica"/>
    <x v="0"/>
    <s v="CAC. SOLICITUD CERTIFICADOS LABORALES 2020 "/>
    <s v="Ana Cedeño"/>
    <s v="Gestión Contractual"/>
    <s v="Subdirección Administrativa y Financiera"/>
    <s v="PETICIÓN DE DOCUMENTOS E INFORMACIÓN "/>
    <n v="20"/>
    <s v="20213800057132  "/>
    <d v="2021-01-13T00:00:00"/>
    <m/>
    <d v="2021-01-27T00:00:00"/>
    <n v="10"/>
    <s v="Cumplido"/>
    <s v="Anotación ORFEO: SE DIO RESPUESTA MEDIANTE CORREO ELECTRONICO EL DIA 27 DE ENERO DE 2021"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gotá"/>
    <s v="PERDOMO BUSINNES GROUP S.A.S  "/>
    <s v="Persona Jurídica"/>
    <x v="0"/>
    <s v="CAC. CERTIFICADOS "/>
    <s v="Miguel Angel Franco Torres "/>
    <s v="Gestiòn Tesorería"/>
    <s v="Subdirección Administrativa y Financiera"/>
    <s v="PETICIÓN DE DOCUMENTOS E INFORMACIÓN "/>
    <n v="20"/>
    <s v="20213800057182  "/>
    <d v="2021-01-13T00:00:00"/>
    <m/>
    <d v="2021-01-13T00:00:00"/>
    <n v="0"/>
    <s v="Cumplido"/>
    <s v="Anotación ORFEO: El día 13 de Enero de 2021, se expidió el Certificado de Ingresos y Retenciones y fue enviado a los correos electrónicos: auxiliarcontable3@pbg.com.co; marisol.mora@dnbc.gov.co; jorge.amarillo@dnbc.gov.co"/>
    <s v="N/A"/>
    <s v="N/A"/>
    <s v="SI"/>
    <s v="N/A"/>
    <s v=" No se adjunta evidencia de respuesta peticion  ni del envio de la misma en correo electronico. "/>
  </r>
  <r>
    <s v="Canal Virtual"/>
    <s v="Correo Atencion Ciudadano"/>
    <s v="Cundinamarca"/>
    <s v="CUERPO DE BOMBEROS VOLUNTARIOS DE MIRANDA  "/>
    <s v="Cuerpo de Bomberos"/>
    <x v="4"/>
    <s v="CAC. solicitud  "/>
    <s v="Andrea Bibiana Castañeda Durán"/>
    <s v="Formulación y Actualización Normativa y Operativa"/>
    <s v="Subdirección Estratégica y de Coordinación Bomberil"/>
    <s v="CONSULTA "/>
    <n v="30"/>
    <s v="20213800057192  "/>
    <d v="2021-01-13T00:00:00"/>
    <s v="20212050083561"/>
    <d v="2021-02-01T00:00:00"/>
    <n v="13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hat Institucional"/>
    <s v="Valle del Cauca"/>
    <s v="ALBER MAURICIO GALEANO PALACIOS "/>
    <s v="Persona Natural"/>
    <x v="0"/>
    <s v="CHT. Consulta si es miembro activo o no del Cuerpo de Bomberos de Buenaventura - Valle del Cauca. "/>
    <s v="Luis Alberto Valencia Pulido"/>
    <s v="Área Central de Referencia Bomberil"/>
    <s v="Subdirección Estratégica y de Coordinación Bomberil"/>
    <s v="PETICIÓN DE DOCUMENTOS E INFORMACIÓN "/>
    <n v="20"/>
    <s v="20213800057202  "/>
    <d v="2021-01-13T00:00:00"/>
    <s v="202121000013871"/>
    <d v="2021-01-22T00:00:00"/>
    <n v="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Meta"/>
    <s v="ALCALDIA MUNICIPAL VISTA HERMOSA META "/>
    <s v="Entidad Territorial"/>
    <x v="6"/>
    <s v="CAC. Solicitud De Apoyo vehículo(Carro tanque) "/>
    <s v="Jairo Soto Gil"/>
    <s v="Subdirección Estratégica y de Coordinación Bomberil"/>
    <s v="Subdirección Estratégica y de Coordinación Bomberil"/>
    <s v="PETICION DE INTERES GENERAL "/>
    <n v="30"/>
    <s v="20213800057212  "/>
    <d v="2021-01-13T00:00:00"/>
    <s v="20212000013721"/>
    <d v="2021-02-08T00:00:00"/>
    <n v="1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Putumayo"/>
    <s v="JORDAN CASAÑAS  "/>
    <s v="Persona Natural"/>
    <x v="5"/>
    <s v="CAC. solicitud de Inspección, Vigilancia y Control – CBV Orito - Putumayo "/>
    <s v="Melba Vidal"/>
    <s v="Inspección, Vigilancia y Control"/>
    <s v="Subdirección Estratégica y de Coordinación Bomberil"/>
    <s v="PETICION DE INTERES PARTICULAR "/>
    <n v="30"/>
    <s v="20213800057232  "/>
    <d v="2021-01-13T00:00:00"/>
    <s v="20212050090071"/>
    <d v="2021-04-09T00:00:00"/>
    <n v="55"/>
    <s v="Extemporánea"/>
    <m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Meta"/>
    <s v="ALCALDIA MUNICIPAL CASTILLA LA NUEVA META "/>
    <s v="Entidad Territorial"/>
    <x v="4"/>
    <s v="CAC. SOLICITUD DE CONCEPTO.  "/>
    <s v="Andrea Bibiana Castañeda Durán"/>
    <s v="Formulación y Actualización Normativa y Operativa"/>
    <s v="Subdirección Estratégica y de Coordinación Bomberil"/>
    <s v="CONSULTA "/>
    <n v="30"/>
    <s v="20213800057242  "/>
    <d v="2021-01-13T00:00:00"/>
    <s v="20212050084331"/>
    <d v="2021-02-12T00:00:00"/>
    <n v="2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Huila"/>
    <s v="CUERPO DE BOMBEROS VOLUNTARIOS DE RIVERA  "/>
    <s v="Cuerpo de Bomberos"/>
    <x v="2"/>
    <s v="CAC. OFICIO DE TRASLADO COMPETENCIA.  "/>
    <s v="Ronny Estiven Romero Velandia"/>
    <s v="Formulación y Actualización Normativa y Operativa"/>
    <s v="Subdirección Estratégica y de Coordinación Bomberil"/>
    <s v="QUEJA "/>
    <n v="30"/>
    <s v="20213800057272  "/>
    <d v="2021-01-14T00:00:00"/>
    <s v="20212000013621"/>
    <d v="2021-01-25T00:00:00"/>
    <n v="7"/>
    <s v="Cumplido"/>
    <m/>
    <d v="2021-01-27T00:00:00"/>
    <s v="PDF"/>
    <s v="SI"/>
    <s v="N/A"/>
    <m/>
  </r>
  <r>
    <s v="Canal Virtual"/>
    <s v="Correo Atencion Ciudadano"/>
    <s v="Norte de Santander"/>
    <s v="ALCALDIA MUNICIPAL RAGONVALIA NORTE DE SANTANDER "/>
    <s v="Entidad Territorial"/>
    <x v="4"/>
    <s v="CAC. Radicado 000036. circular radicado DNBC No. 20212050082551.  "/>
    <s v="Ronny Estiven Romero Velandia"/>
    <s v="Formulación y Actualización Normativa y Operativa"/>
    <s v="Subdirección Estratégica y de Coordinación Bomberil"/>
    <s v="PETICION DE INTERES PARTICULAR "/>
    <n v="30"/>
    <s v="20213800057282  "/>
    <d v="2021-01-14T00:00:00"/>
    <s v="20212050083841"/>
    <d v="2021-02-01T00:00:00"/>
    <n v="1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jira"/>
    <s v="CUERPO DE BOMBEROS VOLUNTARIOS DE MANAURE - LA GUAJIRA  "/>
    <s v="Cuerpo de Bomberos"/>
    <x v="1"/>
    <s v="CAC. Carta. Solicitud máquina de bomberos para Manaure. "/>
    <s v="Jairo Soto Gil"/>
    <s v="Subdirección Estratégica y de Coordinación Bomberil"/>
    <s v="Subdirección Estratégica y de Coordinación Bomberil"/>
    <s v="PETICION DE INTERES GENERAL "/>
    <n v="30"/>
    <s v="20213800057302  "/>
    <d v="2021-01-14T00:00:00"/>
    <s v="20212000013821"/>
    <d v="2021-02-08T00:00:00"/>
    <n v="1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CUERPO DE BOMBEROS VOLUNTARIOS DE RIOFRIO  "/>
    <s v="Cuerpo de Bomberos"/>
    <x v="0"/>
    <s v="CAC. Petición de copias.  "/>
    <s v="Paula Andrea Cortes Mojica"/>
    <s v="Subdirección Estratégica y de Coordinación Bomberil"/>
    <s v="Subdirección Estratégica y de Coordinación Bomberil"/>
    <s v="PETICIÓN DE DOCUMENTOS E INFORMACIÓN "/>
    <n v="20"/>
    <s v="20213800057322  "/>
    <d v="2021-01-14T00:00:00"/>
    <s v="20211000013801"/>
    <d v="2021-01-21T00:00:00"/>
    <n v="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Sucre"/>
    <s v="CUERPO DE BOMBEROS VOLUNTARIOS DE SAMPUES  "/>
    <s v="Cuerpo de Bomberos"/>
    <x v="4"/>
    <s v="CAC. RV: Acuerdo de pago devolución de impuestos.  "/>
    <s v="Andrea Bibiana Castañeda Durán"/>
    <s v="Formulación y Actualización Normativa y Operativa"/>
    <s v="Subdirección Estratégica y de Coordinación Bomberil"/>
    <s v="SOLICITUD "/>
    <n v="30"/>
    <s v="20213800057332  "/>
    <d v="2021-01-14T00:00:00"/>
    <s v="20212050084411"/>
    <d v="2021-02-17T00:00:00"/>
    <n v="24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GOBERNACION DEL BOLIVAR SECRETARIA DEL INTERIOR  "/>
    <s v="Entidad Territorial"/>
    <x v="0"/>
    <s v="CAC. solicitud informe.  "/>
    <s v="Melba Vidal"/>
    <s v="Inspección, Vigilancia y Control"/>
    <s v="Subdirección Estratégica y de Coordinación Bomberil"/>
    <s v="PETICIÓN DE DOCUMENTOS E INFORMACIÓN "/>
    <n v="20"/>
    <s v="20213800057362  "/>
    <d v="2021-01-14T00:00:00"/>
    <m/>
    <m/>
    <m/>
    <s v="Vencido"/>
    <m/>
    <m/>
    <m/>
    <m/>
    <m/>
    <m/>
  </r>
  <r>
    <s v="Canal Escrito"/>
    <s v="Servicio de Mensajería"/>
    <s v="Antioquia"/>
    <s v="MAURICIO MONTOYA M  "/>
    <s v="Persona Jurídica"/>
    <x v="4"/>
    <s v="SM. Derecho de petición sobre legalidad de cobro por certificados de Seguridad Humana y contraincendios realizado por el CBV de Sabaneta "/>
    <s v="Edgar Alexander Maya Lopez"/>
    <s v="Proceso Educación Nacional para Bomberos"/>
    <s v="Subdirección Estratégica y de Coordinación Bomberil"/>
    <s v="PETICION DE INTERES PARTICULAR "/>
    <n v="30"/>
    <s v="20213800057382  "/>
    <d v="2021-01-14T00:00:00"/>
    <s v="20212050084431"/>
    <d v="2021-02-11T00:00:00"/>
    <n v="20"/>
    <s v="Cumplido"/>
    <m/>
    <d v="2021-02-11T00:00:00"/>
    <s v="PDF"/>
    <s v="SI"/>
    <s v="N/A"/>
    <m/>
  </r>
  <r>
    <s v="Canal Escrito"/>
    <s v="Radicación Directa"/>
    <s v="Cundinamarca"/>
    <s v="CUERPO DE BOMBEROS VOLUNTARIOS DE PULI - CUNDINAMARCA  "/>
    <s v="Cuerpo de Bomberos"/>
    <x v="4"/>
    <s v="RD. Respuesta a radicado Número: 20202050078691. "/>
    <s v="Andrea Bibiana Castañeda Durán"/>
    <s v="Formulación y Actualización Normativa y Operativa"/>
    <s v="Subdirección Estratégica y de Coordinación Bomberil"/>
    <s v="INFORMES "/>
    <n v="30"/>
    <s v="20213800057422  "/>
    <d v="2021-01-15T00:00:00"/>
    <s v="20212050084681"/>
    <d v="2021-02-24T00:00:00"/>
    <n v="2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viare"/>
    <s v="ALCALDIA MUNICIPAL DE SAN JOSE DEL GUAVIARE GUAVIARE "/>
    <s v="Entidad Territorial"/>
    <x v="4"/>
    <s v="CAC. Respuesta Oficial. EXT_S21-00001144-PQRSD-001137-PQR, código de consulta 0297218132117 del 08/01/2021 que se adjunta.  "/>
    <s v="Andrea Bibiana Castañeda Durán"/>
    <s v="Formulación y Actualización Normativa y Operativa"/>
    <s v="Subdirección Estratégica y de Coordinación Bomberil"/>
    <s v="PETICION DE INTERES GENERAL "/>
    <n v="30"/>
    <s v="20213800057452  "/>
    <d v="2021-01-15T00:00:00"/>
    <s v="20212050084501"/>
    <d v="2021-03-11T00:00:00"/>
    <n v="39"/>
    <s v="Extemporánea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CUERPO DE BOMBEROS DE CHOCONTA  "/>
    <s v="Cuerpo de Bomberos"/>
    <x v="1"/>
    <s v="CAC. Proyecto Maquina extintora - Chocontá, Cundinamarca.  "/>
    <s v="Andrés Fernando Muñoz Cabrera"/>
    <s v="Área Central de Referencia Bomberil"/>
    <s v="Subdirección Estratégica y de Coordinación Bomberil"/>
    <s v="PETICION DE INTERES GENERAL "/>
    <n v="30"/>
    <s v="20213800057462  "/>
    <d v="2021-01-18T00:00:00"/>
    <m/>
    <m/>
    <m/>
    <s v="Vencido"/>
    <m/>
    <m/>
    <m/>
    <m/>
    <m/>
    <m/>
  </r>
  <r>
    <s v="Canal Virtual"/>
    <s v="Correo Atencion Ciudadano"/>
    <s v="Boyacá"/>
    <s v="FABIAN ENRIQUE VARGAS ALFONSO "/>
    <s v="Persona Natural"/>
    <x v="5"/>
    <s v="CAC. Aquí hay algunos archivos. Solicitud.  "/>
    <s v="Melba Vidal"/>
    <s v="Inspección, Vigilancia y Control"/>
    <s v="Subdirección Estratégica y de Coordinación Bomberil"/>
    <s v="RECLAMO "/>
    <n v="30"/>
    <s v="20213800057492  "/>
    <d v="2021-01-18T00:00:00"/>
    <m/>
    <m/>
    <m/>
    <s v="Vencido"/>
    <m/>
    <m/>
    <m/>
    <m/>
    <m/>
    <m/>
  </r>
  <r>
    <s v="Canal Virtual"/>
    <s v="Correo Atencion Ciudadano"/>
    <s v="Boyacá"/>
    <s v="ALCALDIA DE MONIQUIRA - BOYACA  "/>
    <s v="Entidad Territorial"/>
    <x v="4"/>
    <s v="CAC. Situación jurídica Cuerpo de Bomberos Moniquirá.  "/>
    <s v="Andrea Bibiana Castañeda Durán"/>
    <s v="Formulación y Actualización Normativa y Operativa"/>
    <s v="Subdirección Estratégica y de Coordinación Bomberil"/>
    <s v="PETICION DE INTERES PARTICULAR "/>
    <n v="30"/>
    <s v="20213800057522  "/>
    <d v="2021-01-18T00:00:00"/>
    <s v="20212050084581"/>
    <d v="2021-02-24T00:00:00"/>
    <n v="2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ALCALDIA AGUA DE DIOS CUNDINAMARCA "/>
    <s v="Entidad Territorial"/>
    <x v="4"/>
    <s v="CAC. ESTADO SOLICITUD ALCALDIA AGUA DE DIOS. "/>
    <s v="Andrea Bibiana Castañeda Durán"/>
    <s v="Formulación y Actualización Normativa y Operativa"/>
    <s v="Subdirección Estratégica y de Coordinación Bomberil"/>
    <s v="PETICION DE INTERES PARTICULAR "/>
    <n v="30"/>
    <s v="20213800057532  "/>
    <d v="2021-01-18T00:00:00"/>
    <s v="20212050083591"/>
    <d v="2021-02-02T00:00:00"/>
    <n v="11"/>
    <s v="Cumplido"/>
    <s v="Anotaciòn ORFEO: SE DIO TRÁMITE CONJUNTO CON EL RADICADO 20213800058362"/>
    <d v="2021-02-02T00:00:00"/>
    <s v="PDF"/>
    <s v="SI"/>
    <s v="N/A"/>
    <m/>
  </r>
  <r>
    <s v="Canal Virtual"/>
    <s v="Correo Atencion Ciudadano"/>
    <s v="Cundinamarca"/>
    <s v="CUERPO DE BOMBEROS VOLUNTARIOS DE ZIPAQUIRA  "/>
    <s v="Cuerpo de Bomberos"/>
    <x v="4"/>
    <s v="CAC. SOLICITUD ASESORIA Y EMISION DE CONCEPTO JURIDICO.  "/>
    <s v="Andrea Bibiana Castañeda Durán"/>
    <s v="Formulación y Actualización Normativa y Operativa"/>
    <s v="Subdirección Estratégica y de Coordinación Bomberil"/>
    <s v="CONSULTA "/>
    <n v="30"/>
    <s v="20213800057542  "/>
    <d v="2021-01-18T00:00:00"/>
    <s v="20212050083361"/>
    <d v="2021-01-28T00:00:00"/>
    <n v="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Tolima"/>
    <s v="KARLA JOHANNA GIL RODRIGUEZ "/>
    <s v="Persona Natural"/>
    <x v="6"/>
    <s v="CAC. QUEJA - SOLICITUD RESPUESTA DERECHO DE PETICION KARLA JOHANA GIL RODRIGUEZ.  "/>
    <s v="Paula Andrea Cortes Mojica"/>
    <s v="Subdirección Estratégica y de Coordinación Bomberil"/>
    <s v="Subdirección Estratégica y de Coordinación Bomberil"/>
    <s v="PETICION DE INTERES PARTICULAR "/>
    <n v="30"/>
    <s v="20213800057552  "/>
    <d v="2021-01-18T00:00:00"/>
    <s v="20211000014481"/>
    <d v="2021-02-22T00:00:00"/>
    <n v="2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jira"/>
    <s v="VEEDURIA CIUDADANA VIGIAS DEL CAFE  "/>
    <s v="Persona Jurídica"/>
    <x v="0"/>
    <s v="CAC. SOLICITUD COPIAS. "/>
    <s v="Andrea Bibiana Castañeda Durán"/>
    <s v="Formulación y Actualización Normativa y Operativa"/>
    <s v="Subdirección Estratégica y de Coordinación Bomberil"/>
    <s v="PETICION DE INTERES PARTICULAR "/>
    <n v="30"/>
    <s v="20213800057562  "/>
    <d v="2021-01-18T00:00:00"/>
    <s v="20212050084321"/>
    <d v="2021-03-02T00:00:00"/>
    <n v="30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CUERPO DE BOMBEROS VOLUNTARIOS DE VILLANUEVA - BOLIVAR  "/>
    <s v="Cuerpo de Bomberos"/>
    <x v="1"/>
    <s v="CAC. Solicitud de apoyo por la DNBC.  "/>
    <s v="Andrés Fernando Muñoz Cabrera"/>
    <s v="Área Central de Referencia Bomberil"/>
    <s v="Subdirección Estratégica y de Coordinación Bomberil"/>
    <s v="PETICION DE INTERES PARTICULAR "/>
    <n v="30"/>
    <s v="20213800057572  "/>
    <d v="2021-01-18T00:00:00"/>
    <m/>
    <d v="2021-03-17T00:00:00"/>
    <n v="30"/>
    <s v="Cumplido"/>
    <s v="Anotaciòn ORFEO:  Se archiva, corresponde a documentos del plan de acción de departamento de Bolívar, enviados por el Delegado Departamental de Bomberos, para revisión y Regionalización por parte del Ct. Jairo Soto."/>
    <s v="N/A"/>
    <s v="N/A"/>
    <s v="N/A"/>
    <s v="N/A"/>
    <m/>
  </r>
  <r>
    <s v="Canal Virtual"/>
    <s v="Correo Atencion Ciudadano"/>
    <s v="Cundinamarca"/>
    <s v="SAFETY FIRE  "/>
    <s v="Persona Jurídica"/>
    <x v="0"/>
    <s v="CAC. NOTIFICACION Y TRASLADO ACCION TUTELA 2021-00012.  "/>
    <s v="Alvaro Perez"/>
    <s v="Subdirección Administrativa y Financiera"/>
    <s v="Subdirección Administrativa y Financiera"/>
    <s v="PETICIÓN DE DOCUMENTOS E INFORMACIÓN "/>
    <n v="10"/>
    <s v="20213800057612  "/>
    <d v="2021-01-18T00:00:00"/>
    <s v="20213000013781"/>
    <d v="2021-01-20T00:00:00"/>
    <n v="2"/>
    <s v="Cumplido"/>
    <m/>
    <d v="2021-01-20T00:00:00"/>
    <s v="PDF"/>
    <s v="SI"/>
    <s v="N/A"/>
    <m/>
  </r>
  <r>
    <s v="Canal Virtual"/>
    <s v="Correo Atencion Ciudadano"/>
    <s v="Antioquia"/>
    <s v="CUERPO DE BOMBEROS VOLUNTARIOS DE ANDES - ANTIOQUIA  "/>
    <s v="Cuerpo de Bomberos"/>
    <x v="4"/>
    <s v="CAC. DOCUMENTOS BOMBEROS ANDES  "/>
    <s v="Andrea Bibiana Castañeda Durán"/>
    <s v="Formulación y Actualización Normativa y Operativa"/>
    <s v="Subdirección Estratégica y de Coordinación Bomberil"/>
    <s v="PETICION DE INTERES PARTICULAR "/>
    <n v="30"/>
    <s v="20213800057622  "/>
    <d v="2021-01-18T00:00:00"/>
    <s v="20212050084751"/>
    <d v="2021-02-24T00:00:00"/>
    <n v="27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PROCURADURIA PROVINCIAL DE RIONEGRO ANTIOQUIA  "/>
    <s v="Entidad Pública"/>
    <x v="0"/>
    <s v="CAC. Solicitud información PROCURADURIA RIONEGRO - ANTIOQUIA.  "/>
    <s v="Andrea Bibiana Castañeda Durán"/>
    <s v="Formulación y Actualización Normativa y Operativa"/>
    <s v="Subdirección Estratégica y de Coordinación Bomberil"/>
    <s v="PETICION ENTRE AUTORIDADES "/>
    <n v="10"/>
    <s v="20213800057642  "/>
    <d v="2021-01-18T00:00:00"/>
    <s v="20212050084161"/>
    <d v="2021-02-05T00:00:00"/>
    <n v="14"/>
    <s v="Extemporánea"/>
    <s v="Anotaciòn ORFEO: SE DIO TRÁMITE CONJUNTO CON EL RADICADO 20213800058142"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Antioquia"/>
    <s v="CUERPO DE BOMBEROS SAN ANDRES DE CUERQUIA - ANTIOQUIA  "/>
    <s v="Cuerpo de Bomberos"/>
    <x v="4"/>
    <s v="CAC. Revisión contrato municipal.  "/>
    <s v="Andrea Bibiana Castañeda Durán"/>
    <s v="Formulación y Actualización Normativa y Operativa"/>
    <s v="Subdirección Estratégica y de Coordinación Bomberil"/>
    <s v="PETICION DE INTERES PARTICULAR "/>
    <n v="30"/>
    <s v="20213800057662  "/>
    <d v="2021-01-18T00:00:00"/>
    <s v="20212050084521"/>
    <d v="2021-02-23T00:00:00"/>
    <n v="26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EDGAR FERNANDO RODRíGUEZ SANDOVAL "/>
    <s v="Persona Natural"/>
    <x v="0"/>
    <s v="CAC. Solicitud información  "/>
    <s v="Edgar Alexander Maya Lopez"/>
    <s v="Proceso Educación Nacional para Bomberos"/>
    <s v="Subdirección Estratégica y de Coordinación Bomberil"/>
    <s v="PETICIÓN DE DOCUMENTOS E INFORMACIÓN "/>
    <n v="20"/>
    <s v="20213800057672  "/>
    <d v="2021-01-19T00:00:00"/>
    <s v="20212050084241"/>
    <d v="2021-02-04T00:00:00"/>
    <n v="1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Valle del Cauca"/>
    <s v="ABOGADOS ASOCIADOS CESAR AUGUSTO GUERRA VARGAS  "/>
    <s v="Persona Jurídica"/>
    <x v="0"/>
    <s v="CAC. ENVIANDO INFORMACION Y REQUERIMIENTO  "/>
    <s v="Paula Andrea Cortes Mojica"/>
    <s v="Subdirección Estratégica y de Coordinación Bomberil"/>
    <s v="Subdirección Estratégica y de Coordinación Bomberil"/>
    <s v="PETICIÓN DE DOCUMENTOS E INFORMACIÓN "/>
    <n v="20"/>
    <s v="20213800057682  "/>
    <d v="2021-01-19T00:00:00"/>
    <s v="20211000013841"/>
    <d v="2021-02-08T00:00:00"/>
    <n v="14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CUERPO DE BOMBEROS VOLUNTARIOS DE CALAMAR BOLIVAR  "/>
    <s v="Cuerpo de Bomberos"/>
    <x v="1"/>
    <s v="CAC. Cordial Saludo, Derecho de petición. "/>
    <s v="Andrés Fernando Muñoz Cabrera"/>
    <s v="Área Central de Referencia Bomberil"/>
    <s v="Subdirección Estratégica y de Coordinación Bomberil"/>
    <s v="PETICION DE INTERES PARTICULAR "/>
    <n v="30"/>
    <s v="20213800057692  "/>
    <d v="2021-01-19T00:00:00"/>
    <s v=" 20212100016531"/>
    <d v="2020-04-15T00:00:00"/>
    <n v="58"/>
    <s v="Extemporánea"/>
    <m/>
    <d v="2020-04-15T00:00:00"/>
    <s v="PDF"/>
    <s v="SI"/>
    <s v="N/A"/>
    <m/>
  </r>
  <r>
    <s v="Canal Virtual"/>
    <s v="Correo Atencion Ciudadano"/>
    <s v="Bogotá"/>
    <s v="JOSE ANDRES CORREDOR MARTINEZ "/>
    <s v="Persona Natural"/>
    <x v="0"/>
    <s v="CAC. Derecho de Petición. "/>
    <s v="Alvaro Perez"/>
    <s v="Subdirección Administrativa y Financiera"/>
    <s v="Subdirección Administrativa y Financiera"/>
    <s v="PETICIÓN DE DOCUMENTOS E INFORMACIÓN "/>
    <n v="20"/>
    <s v="20213800057702  "/>
    <d v="2021-01-19T00:00:00"/>
    <m/>
    <d v="2021-02-23T00:00:00"/>
    <n v="20"/>
    <s v="Cumplido"/>
    <s v="Anotaciòn ORFEO: Se archiva el Orfeo enviando la certificaciòn al correo corredjo@gmail.com"/>
    <d v="2021-02-23T00:00:00"/>
    <s v="PDF"/>
    <s v="SI"/>
    <s v="N/A"/>
    <s v="No se adjunta evidencia del correo enviado, solo de la certificaciòn laboral."/>
  </r>
  <r>
    <s v="Canal Virtual"/>
    <s v="Correo Atencion Ciudadano"/>
    <s v="Putumayo"/>
    <s v="GOBERNACION DEL PUTUMAYO  "/>
    <s v="Entidad Territorial"/>
    <x v="5"/>
    <s v="SM. Respuesta Radicado No. 20201021-E-016208. Proceso de verificación de condiciones técnicas del Cuerpo de Bomberos de Orito - Putumayo "/>
    <s v="Melba Vidal"/>
    <s v="Inspección, Vigilancia y Control"/>
    <s v="Subdirección Estratégica y de Coordinación Bomberil"/>
    <s v="PETICION DE INTERES GENERAL "/>
    <n v="30"/>
    <s v="20213800057732  "/>
    <d v="2021-01-19T00:00:00"/>
    <m/>
    <m/>
    <m/>
    <s v="Vencido"/>
    <m/>
    <m/>
    <m/>
    <m/>
    <m/>
    <m/>
  </r>
  <r>
    <s v="Canal Virtual"/>
    <s v="Correo Atencion Ciudadano"/>
    <s v="Tolima"/>
    <s v="CUERPO DE BOMBEROS VOLUNTARIOS DE MELGAR  "/>
    <s v="Cuerpo de Bomberos"/>
    <x v="6"/>
    <s v="CAC. Contestación al radicado de la DNBC 20202050069521- verificación de los ascensos de los suboficiales jorge Alfonso Montaña, Moisés Rojas  "/>
    <s v="Andrea Bibiana Castañeda Durán"/>
    <s v="Formulación y Actualización Normativa y Operativa"/>
    <s v="Subdirección Estratégica y de Coordinación Bomberil"/>
    <s v="PETICION DE INTERES PARTICULAR "/>
    <n v="30"/>
    <s v="20213800057762  "/>
    <d v="2021-01-19T00:00:00"/>
    <s v="20212050084531"/>
    <d v="2021-02-23T00:00:00"/>
    <n v="2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aldas"/>
    <s v="CUERPO DE BOMBEROS DE SALAMINA  "/>
    <s v="Cuerpo de Bomberos"/>
    <x v="1"/>
    <s v="CAC. UENAS TARDES ENIVIO PROYECTO SOLICITUD VEHICULO DE DESPLAZAMIENTO RAPIDO PARA SALAMINA CALDAS  "/>
    <s v="Andrés Fernando Muñoz Cabrera"/>
    <s v="Área Central de Referencia Bomberil"/>
    <s v="Subdirección Estratégica y de Coordinación Bomberil"/>
    <s v="PETICION DE INTERES PARTICULAR "/>
    <n v="30"/>
    <s v="20213800057802  "/>
    <d v="2021-01-19T00:00:00"/>
    <s v="20212100016541"/>
    <d v="2021-04-15T00:00:00"/>
    <n v="59"/>
    <s v="Extemporánea"/>
    <m/>
    <d v="2021-04-15T00:00:00"/>
    <s v="PDF"/>
    <s v="SI"/>
    <s v="N/A"/>
    <m/>
  </r>
  <r>
    <s v="Canal Virtual"/>
    <s v="Correo Atencion Ciudadano"/>
    <s v="Antioquia"/>
    <s v="ALCALDIA AMALFI ANTIOQUIA "/>
    <s v="Entidad Territorial"/>
    <x v="1"/>
    <s v="CAC. Oficio Solicitud. "/>
    <s v="Ronny Estiven Romero Velandia"/>
    <s v="Formulación y Actualización Normativa y Operativa"/>
    <s v="Subdirección Estratégica y de Coordinación Bomberil"/>
    <s v="PETICION DE INTERES PARTICULAR "/>
    <n v="30"/>
    <s v="20213800057812  "/>
    <d v="2021-01-19T00:00:00"/>
    <s v="20212050083291"/>
    <d v="2021-01-21T00:00:00"/>
    <n v="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Nariño"/>
    <s v="ALCALDIA MUNICIPAL DE LOS ANDES NARIñO  "/>
    <s v="Entidad Territorial"/>
    <x v="4"/>
    <s v="CAC. Respuesta a solicitud del cumplimiento responsabilidades de la ley 1575 del 2012. "/>
    <s v="Andrea Bibiana Castañeda Durán"/>
    <s v="Formulación y Actualización Normativa y Operativa"/>
    <s v="Subdirección Estratégica y de Coordinación Bomberil"/>
    <s v="PETICION DE INTERES GENERAL "/>
    <n v="30"/>
    <s v="20213800057842  "/>
    <d v="2021-01-20T00:00:00"/>
    <s v="20212050084801 "/>
    <d v="2021-02-24T00:00:00"/>
    <n v="25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Magdalena"/>
    <s v="DELEGACION DEPARTAMENTAL BOMBEROS DEL MAGDALENA  "/>
    <s v="Cuerpo de Bomberos"/>
    <x v="4"/>
    <s v="CAC. visitas de inspección de los Cuerpos de Bomberos del Magdalena.  "/>
    <s v="Melba Vidal"/>
    <s v="Inspección, Vigilancia y Control"/>
    <s v="Subdirección Estratégica y de Coordinación Bomberil"/>
    <s v="PETICION DE INTERES PARTICULAR "/>
    <n v="30"/>
    <s v="20213800057942  "/>
    <d v="2021-01-20T00:00:00"/>
    <s v="20212050090061"/>
    <d v="2021-04-09T00:00:00"/>
    <n v="54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Boyacá"/>
    <s v="CUERPO DE BOMBEROS VOLUNTARIOS DE MONIQUIRA  "/>
    <s v="Cuerpo de Bomberos"/>
    <x v="0"/>
    <s v="CAC. SOLICITUD CON CARÁCTER DE URGENCIA. "/>
    <s v="Luis Alberto Valencia Pulido"/>
    <s v="Área Central de Referencia Bomberil"/>
    <s v="Subdirección Estratégica y de Coordinación Bomberil"/>
    <s v="PETICION DE INTERES PARTICULAR "/>
    <n v="30"/>
    <s v="20213800057972  "/>
    <d v="2021-01-20T00:00:00"/>
    <s v="202121000013871"/>
    <d v="2021-01-21T00:00:00"/>
    <n v="1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Santander"/>
    <s v="ESE HOSPITAL INTEGRADO SAN ROQUE DE CURITÍ  "/>
    <s v="Persona Jurídica"/>
    <x v="2"/>
    <s v="CAC. QUEJA COMANDANTE DE BOMBEROS CURITÍ . "/>
    <s v="Ronny Estiven Romero Velandia"/>
    <s v="Formulación y Actualización Normativa y Operativa"/>
    <s v="Subdirección Estratégica y de Coordinación Bomberil"/>
    <s v="QUEJA "/>
    <n v="30"/>
    <s v="20213800057992  "/>
    <d v="2021-01-20T00:00:00"/>
    <s v="20212050083851"/>
    <d v="2021-02-02T00:00:00"/>
    <n v="9"/>
    <s v="Cumplido"/>
    <m/>
    <d v="2021-02-02T00:00:00"/>
    <s v="PDF"/>
    <s v="SI"/>
    <s v="N/A"/>
    <m/>
  </r>
  <r>
    <s v="Canal Virtual"/>
    <s v="Correo Atencion Ciudadano"/>
    <s v="Bogotá"/>
    <s v="CONTROLES EMPRESARIALES  "/>
    <s v="Persona Jurídica"/>
    <x v="0"/>
    <s v="CAC. COEM- CERTIFICADO TRIBUTARIO 2020. "/>
    <s v="Miguel Angel Franco Torres "/>
    <s v="Gestiòn Tesorería"/>
    <s v="Subdirección Administrativa y Financiera"/>
    <s v="PETICION DE INTERES PARTICULAR "/>
    <n v="30"/>
    <s v="20213800058002  "/>
    <d v="2021-01-20T00:00:00"/>
    <m/>
    <d v="2021-02-26T00:00:00"/>
    <n v="27"/>
    <s v="Cumplido"/>
    <s v="Anotaciòn Orfeo:  El Área Financiera expidió el Certificado de Ingresos y Retenciones con corte Diciembre 31 de 2020. se envió al correo de Alexandra Milena Pineda García"/>
    <s v="N/A"/>
    <s v="N/A"/>
    <s v="SI"/>
    <s v="N/A"/>
    <s v=" No se adjunta evidencia de respuesta peticion  ni del envio de la misma en correo electronico. "/>
  </r>
  <r>
    <s v="Canal Virtual"/>
    <s v="Correo Atencion Ciudadano"/>
    <s v="Bogotá"/>
    <s v="ITO SOFTWARE  "/>
    <s v="Persona Jurídica"/>
    <x v="0"/>
    <s v="CAC. Solicitud de certificado experiencia Orden de Compra 59114.  "/>
    <s v="Edwin Alfonso Zamora Oyola"/>
    <s v="Gestiòn y Tecnología en Informática"/>
    <s v="Subdirección Administrativa y Financiera"/>
    <s v="PETICIÓN DE DOCUMENTOS E INFORMACIÓN "/>
    <n v="20"/>
    <s v="20213800058012  "/>
    <d v="2021-01-20T00:00:00"/>
    <m/>
    <d v="2021-04-12T00:00:00"/>
    <n v="54"/>
    <s v="Extemporánea"/>
    <s v="Anotaciòn ORFEO. Documentos tramitados."/>
    <s v="N/A"/>
    <s v="N/A"/>
    <s v="N/A"/>
    <s v="N/A"/>
    <s v="No se aclara el tipo de documento de salida ni el medio de envio."/>
  </r>
  <r>
    <s v="Canal Virtual"/>
    <s v="Correo Atencion Ciudadano"/>
    <s v="Bogotá"/>
    <s v="JUZGADOS DE EJECUCION DE PENAS Y MEDIDAS DE SEGURIDAD  "/>
    <s v="Entidad Pública"/>
    <x v="0"/>
    <s v="CAC. AUTO Y SOLICITUD DEL ACCIONANTE.  "/>
    <s v="Edgar Alexander Maya Lopez"/>
    <s v="Proceso Educación Nacional para Bomberos"/>
    <s v="Subdirección Estratégica y de Coordinación Bomberil"/>
    <s v="PETICION ENTRE AUTORIDADES "/>
    <n v="10"/>
    <s v="20213800058102  "/>
    <d v="2021-01-21T00:00:00"/>
    <s v="20212050083571"/>
    <d v="2021-02-03T00:00:00"/>
    <n v="9"/>
    <s v="Cumplido"/>
    <m/>
    <d v="2021-02-03T00:00:00"/>
    <s v="PDF"/>
    <s v="SI"/>
    <s v="N/A"/>
    <m/>
  </r>
  <r>
    <s v="Canal Virtual"/>
    <s v="Correo Atencion Ciudadano"/>
    <s v="Santander"/>
    <s v="CANAL TRO  "/>
    <s v="Persona Jurídica"/>
    <x v="0"/>
    <s v="CAC. OFICIO SOLICITUD APORTE LEY 14 DE 1991.  "/>
    <s v="Miguel Angel Franco Torres "/>
    <s v="Gestiòn Tesorería"/>
    <s v="Subdirección Administrativa y Financiera"/>
    <s v="PETICION DE INTERES PARTICULAR "/>
    <n v="30"/>
    <s v="20213800058112  "/>
    <d v="2021-01-21T00:00:00"/>
    <m/>
    <d v="2021-02-26T00:00:00"/>
    <n v="26"/>
    <s v="Cumplido"/>
    <s v="Anotaciòn ORFEO: Se dio respuesta a la solicitud del Canal Regional TRO, en la cual la DNBC en las Vigencias 2020 no ha suscrito Contratos de Publicidad y Propaganda. como hecho generador para el aporte a la Ley 14 de 1991."/>
    <s v="N/A"/>
    <s v="N/A"/>
    <s v="SI"/>
    <s v="N/A"/>
    <s v=" No se adjunta evidencia de respuesta peticion  ni del envio de la misma en correo electronico. "/>
  </r>
  <r>
    <s v="Canal Virtual"/>
    <s v="Correo Atencion Ciudadano"/>
    <s v="Antioquia"/>
    <s v="LUZ OFELIA GALEANO MONTOYA "/>
    <s v="Persona Natural"/>
    <x v="0"/>
    <s v="CAC. Solicitud de informacion. "/>
    <s v="Edgar Alexander Maya Lopez"/>
    <s v="Proceso Educación Nacional para Bomberos"/>
    <s v="Subdirección Estratégica y de Coordinación Bomberil"/>
    <s v="PETICION DE INTERES PARTICULAR "/>
    <n v="30"/>
    <s v="20213800058122  "/>
    <d v="2021-01-21T00:00:00"/>
    <m/>
    <d v="2021-02-17T00:00:00"/>
    <n v="19"/>
    <s v="Cumplido"/>
    <s v="Anotaciòn ORFEO: Se da respuesta por correo electrónico se deja evidencia en digital."/>
    <d v="2021-02-17T00:00:00"/>
    <s v="PDF"/>
    <s v="SI"/>
    <s v="N/A"/>
    <m/>
  </r>
  <r>
    <s v="Canal Virtual"/>
    <s v="Correo Atencion Ciudadano"/>
    <s v="Antioquia"/>
    <s v="PROCURADURIA RIONEGRO  "/>
    <s v="Entidad Pública"/>
    <x v="0"/>
    <s v="CAC. SOLICITUD PPR-SJVC-169. "/>
    <s v="Andrea Bibiana Castañeda Durán"/>
    <s v="Formulación y Actualización Normativa y Operativa"/>
    <s v="Subdirección Estratégica y de Coordinación Bomberil"/>
    <s v="PETICION ENTRE AUTORIDADES "/>
    <n v="10"/>
    <s v="20213800058142  "/>
    <d v="2021-01-22T00:00:00"/>
    <s v="20212050084161"/>
    <d v="2021-02-05T00:00:00"/>
    <n v="10"/>
    <s v="Cumplido"/>
    <m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Bogotá"/>
    <s v="UNGRD  "/>
    <s v="Entidad Pública"/>
    <x v="0"/>
    <s v="CAC. Remisión Solicitud Ticket N° GSC-2021-68098 - ATENCIÓN AL CIUDADANO UNGRD. "/>
    <s v="Melba Vidal"/>
    <s v="Inspección, Vigilancia y Control"/>
    <s v="Subdirección Estratégica y de Coordinación Bomberil"/>
    <s v="PETICIÓN DE DOCUMENTOS E INFORMACIÓN "/>
    <n v="20"/>
    <s v="20213800058162  "/>
    <d v="2021-01-22T00:00:00"/>
    <m/>
    <m/>
    <m/>
    <s v="Vencido"/>
    <m/>
    <m/>
    <m/>
    <m/>
    <m/>
    <m/>
  </r>
  <r>
    <s v="Canal Virtual"/>
    <s v="Correo Atencion Ciudadano"/>
    <s v="Tolima"/>
    <s v="ALCALDIA FLANDES SECRETARIA DE GOBIERNO "/>
    <s v="Entidad Territorial"/>
    <x v="0"/>
    <s v="CAC. Inquietudes. "/>
    <s v="Edgar Alexander Maya Lopez"/>
    <s v="Proceso Educación Nacional para Bomberos"/>
    <s v="Subdirección Estratégica y de Coordinación Bomberil"/>
    <s v="CONSULTA "/>
    <n v="30"/>
    <s v="20213800058172  "/>
    <d v="2021-01-22T00:00:00"/>
    <s v="20212050085541"/>
    <d v="2021-03-03T00:00:00"/>
    <n v="28"/>
    <s v="Cumplido"/>
    <m/>
    <d v="2021-03-04T00:00:00"/>
    <s v="PDF"/>
    <s v="SI"/>
    <s v="N/A"/>
    <m/>
  </r>
  <r>
    <s v="Canal Virtual"/>
    <s v="Correo Atencion Ciudadano"/>
    <s v="Bogotá"/>
    <s v="MINISTERIO DE TRANSPORTE  "/>
    <s v="Entidad Pública"/>
    <x v="6"/>
    <s v="CAC. OrfeoGPL: Ministerio de trasporte envio radicado 20214070039831.  "/>
    <s v="Andrea Bibiana Castañeda Durán"/>
    <s v="Formulación y Actualización Normativa y Operativa"/>
    <s v="Subdirección Estratégica y de Coordinación Bomberil"/>
    <s v="SOLICITUD "/>
    <n v="30"/>
    <s v="20213800058182  "/>
    <d v="2021-01-22T00:00:00"/>
    <s v="20212050084351 "/>
    <d v="2021-02-12T00:00:00"/>
    <n v="15"/>
    <s v="Cumplido"/>
    <m/>
    <s v="N/A"/>
    <s v="N/A"/>
    <s v="N/A"/>
    <s v="N/A"/>
    <s v=" No se adjunta evidencia de respuesta peticion (no se puede visualizar el archivo) ni de envio de la misma en correo electronico. "/>
  </r>
  <r>
    <s v="Canal Virtual"/>
    <s v="Chat Institucional"/>
    <s v="Bogotá"/>
    <s v="WILLIAM E MENESES  "/>
    <s v="Persona Natural"/>
    <x v="4"/>
    <s v="CH. Inquietudes sobretasa bomberil "/>
    <s v="Camilo Portilla"/>
    <s v="Formulación y Actualización Normativa y Operativa"/>
    <s v="Subdirección Estratégica y de Coordinación Bomberil"/>
    <s v="PETICIÓN DE DOCUMENTOS E INFORMACIÓN "/>
    <n v="20"/>
    <s v="20213800058192  "/>
    <d v="2021-01-22T00:00:00"/>
    <s v="20212050084631"/>
    <d v="2021-02-24T00:00:00"/>
    <n v="23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CUERPO DE BOMBEROS VOLUNTARIOS DE SAN PEDRO DE LOS MILAGROS  "/>
    <s v="Cuerpo de Bomberos"/>
    <x v="0"/>
    <s v="CAC. SOLICITUD DE INFORMACION. "/>
    <s v="Edgar Alexander Maya Lopez"/>
    <s v="Proceso Educación Nacional para Bomberos"/>
    <s v="Subdirección Estratégica y de Coordinación Bomberil"/>
    <s v="SOLICITUD "/>
    <n v="30"/>
    <s v="20213800058202  "/>
    <d v="2021-01-22T00:00:00"/>
    <m/>
    <d v="2021-01-27T00:00:00"/>
    <n v="3"/>
    <s v="Cumplido"/>
    <s v="Anotaciòn ORFEO: SE RESPONDE VIA CORREO ELECTRONICO. SE ADJUNTA IMAGEN DEL CORREO ENVIADO 27.01.2021"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Valle del Cauca"/>
    <s v="YEISSON STIVEN GRISALES  "/>
    <s v="Persona Natural"/>
    <x v="4"/>
    <s v="CAC. Superintendencia de Industria y Comercio. Radicación, traslado de la petición radicada por el señor YEISSON STIVEN GRISALES. "/>
    <s v="Edgar Alexander Maya Lopez"/>
    <s v="Proceso Educación Nacional para Bomberos"/>
    <s v="Subdirección Estratégica y de Coordinación Bomberil"/>
    <s v="CONSULTA "/>
    <n v="30"/>
    <s v="20213800058222  "/>
    <d v="2021-01-22T00:00:00"/>
    <s v="20212050086871"/>
    <d v="2021-03-05T00:00:00"/>
    <n v="3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Putumayo"/>
    <s v="CUERPO DE BOMBEROS VOLUNTARIOS SIBUNDOY  "/>
    <s v="Cuerpo de Bomberos"/>
    <x v="0"/>
    <s v="CAC. SOLICITUD COPIA DE COMODATO. "/>
    <s v="Alvaro Perez"/>
    <s v="Subdirección Administrativa y Financiera"/>
    <s v="Subdirección Administrativa y Financiera"/>
    <s v="PETICIÓN DE DOCUMENTOS E INFORMACIÓN "/>
    <n v="20"/>
    <s v="20213800058232  "/>
    <d v="2021-01-22T00:00:00"/>
    <s v="20213000014571"/>
    <d v="2021-02-25T00:00:00"/>
    <n v="24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Bolivar"/>
    <s v="CUERPO DE BOMBEROS VOLUNTARIOS DE EL PENOL  "/>
    <s v="Cuerpo de Bomberos"/>
    <x v="1"/>
    <s v="CAC. documentos pertinentes del proyecto adquisición de maquinas contraincendios  "/>
    <s v="Andrés Fernando Muñoz Cabrera"/>
    <s v="Área Central de Referencia Bomberil"/>
    <s v="Subdirección Estratégica y de Coordinación Bomberil"/>
    <s v="PETICION DE INTERES GENERAL "/>
    <n v="30"/>
    <s v="20213800058242  "/>
    <d v="2021-01-22T00:00:00"/>
    <s v="20212100016551"/>
    <d v="2021-04-15T00:00:00"/>
    <n v="55"/>
    <s v="Extemporánea"/>
    <m/>
    <d v="2021-04-15T00:00:00"/>
    <s v="PDF"/>
    <s v="SI"/>
    <s v="N/A"/>
    <m/>
  </r>
  <r>
    <s v="Canal Virtual"/>
    <s v="Correo Atencion Ciudadano"/>
    <s v="Casanare"/>
    <s v="DEFENSORIA DEL PUEBLO  "/>
    <s v="Entidad Territorial"/>
    <x v="1"/>
    <s v="CAC. DEFENSORIA: Se ha generado una Respuesta con No. 20210060100168941  "/>
    <s v="Andrea Bibiana Castañeda Durán"/>
    <s v="Formulación y Actualización Normativa y Operativa"/>
    <s v="Subdirección Estratégica y de Coordinación Bomberil"/>
    <s v="SOLICITUD "/>
    <n v="30"/>
    <s v="20213800058252  "/>
    <d v="2021-01-25T00:00:00"/>
    <s v="20212050084881"/>
    <d v="2021-02-24T00:00:00"/>
    <n v="22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CUERPO DE BOMBEROS VOLUNTARIOS DE TOLEDO  "/>
    <s v="Cuerpo de Bomberos"/>
    <x v="1"/>
    <s v="CAC. Solicitud apoyo jurídico.  "/>
    <s v="Andrea Bibiana Castañeda Durán"/>
    <s v="Formulación y Actualización Normativa y Operativa"/>
    <s v="Subdirección Estratégica y de Coordinación Bomberil"/>
    <s v="PETICION DE INTERES PARTICULAR "/>
    <n v="30"/>
    <s v="20213800058262  "/>
    <d v="2021-01-25T00:00:00"/>
    <s v="20212050084991"/>
    <d v="2021-02-24T00:00:00"/>
    <n v="22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yacá"/>
    <s v="CUERPO DE BOMBEROS VOLUNTARIOS DE TURBACO - BOLÍVAR  "/>
    <s v="Cuerpo de Bomberos"/>
    <x v="1"/>
    <s v="CAC. Plan de acción 2021 y Proyecto. "/>
    <s v="Andrés Fernando Muñoz Cabrera"/>
    <s v="Área Central de Referencia Bomberil"/>
    <s v="Subdirección Estratégica y de Coordinación Bomberil"/>
    <s v="INFORMES "/>
    <n v="30"/>
    <s v="20213800058292  "/>
    <d v="2021-01-25T00:00:00"/>
    <s v="20212100016571"/>
    <d v="2021-04-15T00:00:00"/>
    <n v="54"/>
    <s v="Extemporánea"/>
    <m/>
    <d v="2021-04-15T00:00:00"/>
    <s v="PDF"/>
    <s v="SI"/>
    <s v="N/A"/>
    <m/>
  </r>
  <r>
    <s v="Canal Virtual"/>
    <s v="Correo Atencion Ciudadano"/>
    <s v="Cundinamarca"/>
    <s v="ALCALDIA MUNICIPAL DE COTA CUNDINAMARCA "/>
    <s v="Entidad Territorial"/>
    <x v="0"/>
    <s v="CAC. Solicitud. "/>
    <s v="Melba Vidal"/>
    <s v="Inspección, Vigilancia y Control"/>
    <s v="Subdirección Estratégica y de Coordinación Bomberil"/>
    <s v="PETICIÓN DE DOCUMENTOS E INFORMACIÓN "/>
    <n v="20"/>
    <s v="20213800058302  "/>
    <d v="2021-01-25T00:00:00"/>
    <s v="20212050090051"/>
    <d v="2021-04-09T00:00:00"/>
    <n v="51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Bolivar"/>
    <s v="CUERPO DE BOMBEROS VOLUNTARIOS DE TURBACO - BOLÍVAR  "/>
    <s v="Cuerpo de Bomberos"/>
    <x v="0"/>
    <s v="CAC. Derecho de Petición.  "/>
    <s v="Andrea Bibiana Castañeda Durán"/>
    <s v="Formulación y Actualización Normativa y Operativa"/>
    <s v="Subdirección Estratégica y de Coordinación Bomberil"/>
    <s v="PETICIÓN DE DOCUMENTOS E INFORMACIÓN "/>
    <n v="20"/>
    <s v="20213800058312  "/>
    <d v="2021-01-25T00:00:00"/>
    <s v=" 20212050085171"/>
    <d v="2021-02-26T00:00:00"/>
    <n v="24"/>
    <s v="Extemporánea"/>
    <m/>
    <s v="N/A"/>
    <s v="Word"/>
    <s v="SI"/>
    <s v="N/A"/>
    <s v="No se adjunta evidencia de respuesta peticion ni de envio de la misma en correo electronico"/>
  </r>
  <r>
    <s v="Canal Escrito"/>
    <s v="Servicio de Mensajería"/>
    <s v="Cundinamarca"/>
    <s v="ALCALDIA AGUA DE DIOS CUNDINAMARCA "/>
    <s v="Entidad Territorial"/>
    <x v="4"/>
    <s v="SM. PERSONERIA. No suscripción de Convenio Interadministrativo con el Municipio. "/>
    <s v="Andrea Bibiana Castañeda Durán"/>
    <s v="Formulación y Actualización Normativa y Operativa"/>
    <s v="Subdirección Estratégica y de Coordinación Bomberil"/>
    <s v="DERECHOS DE PETICIóN "/>
    <n v="30"/>
    <s v="20213800058362  "/>
    <d v="2021-01-25T00:00:00"/>
    <s v="20212050083591"/>
    <d v="2021-02-02T00:00:00"/>
    <n v="6"/>
    <s v="Cumplido"/>
    <m/>
    <d v="2021-02-02T00:00:00"/>
    <s v="PDF"/>
    <s v="SI"/>
    <s v="N/A"/>
    <m/>
  </r>
  <r>
    <s v="Canal Virtual"/>
    <s v="Correo Atencion Ciudadano"/>
    <s v="Tolima"/>
    <s v="ALCALDÍA MUNICIPAL DE LIBANO - TOLIMA  "/>
    <s v="Entidad Territorial"/>
    <x v="1"/>
    <s v="CAC. SOLICITUD INFORMACION.  "/>
    <s v="Andrés Fernando Muñoz Cabrera"/>
    <s v="Área Central de Referencia Bomberil"/>
    <s v="Subdirección Estratégica y de Coordinación Bomberil"/>
    <s v="PETICION DE INTERES PARTICULAR "/>
    <n v="30"/>
    <s v="20213800058372  "/>
    <d v="2021-01-25T00:00:00"/>
    <s v="20212100016581 "/>
    <d v="2021-04-15T00:00:00"/>
    <n v="55"/>
    <s v="Extemporánea"/>
    <m/>
    <d v="2021-02-02T00:00:00"/>
    <d v="2021-04-15T00:00:00"/>
    <s v="SI"/>
    <s v="N/A"/>
    <m/>
  </r>
  <r>
    <s v="Canal Virtual"/>
    <s v="Correo Institucional"/>
    <s v="Sucre"/>
    <s v="CUERPO DE BOMBEROS VOLUNTARIOS DE SINCELEJO  "/>
    <s v="Cuerpo de Bomberos"/>
    <x v="4"/>
    <s v="CI. Solicitud de información.  "/>
    <s v="Andrea Bibiana Castañeda Durán"/>
    <s v="Formulación y Actualización Normativa y Operativa"/>
    <s v="Subdirección Estratégica y de Coordinación Bomberil"/>
    <s v="CONSULTA "/>
    <n v="30"/>
    <s v="20213800058382  "/>
    <d v="2021-01-25T00:00:00"/>
    <s v="20212050084171 "/>
    <d v="2021-02-05T00:00:00"/>
    <n v="9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ALCALDIA MUNICIPAL DE RICAURTE SECRETARIO DE GOBIERNO  "/>
    <s v="Entidad Territorial"/>
    <x v="4"/>
    <s v="CAC. SOLICITUD DE APOYO NOTIFICACION PERSONAL PROCESO 2020-001 CONTRA CUERPO DE BOMBEROS VOLUNTARIOS RICAURTE.  "/>
    <s v="Andrea Bibiana Castañeda Durán"/>
    <s v="Formulación y Actualización Normativa y Operativa"/>
    <s v="Subdirección Estratégica y de Coordinación Bomberil"/>
    <s v="PETICIÓN DE DOCUMENTOS E INFORMACIÓN "/>
    <n v="20"/>
    <s v="20213800058462  "/>
    <d v="2021-01-25T00:00:00"/>
    <s v="20202000004351"/>
    <s v="25/08/2020"/>
    <n v="3"/>
    <s v="Cumplido"/>
    <m/>
    <s v="25/08/2020"/>
    <s v="PDF"/>
    <s v="SI"/>
    <s v="N/A"/>
    <s v="Se dio respuesta en el año 2020."/>
  </r>
  <r>
    <s v="Canal Virtual"/>
    <s v="Correo Atencion Ciudadano"/>
    <s v="Atlántico"/>
    <s v="HIDROPROB  "/>
    <s v="Persona Jurídica"/>
    <x v="0"/>
    <s v="CAC. Campaña Cuerpos de Bomberos Nacionales - HIDROPROB S.A. "/>
    <s v="Luis Alberto Valencia Pulido"/>
    <s v="Área Central de Referencia Bomberil"/>
    <s v="Subdirección Estratégica y de Coordinación Bomberil"/>
    <s v="PETICIÓN DE DOCUMENTOS E INFORMACIÓN "/>
    <n v="20"/>
    <s v="20213800058502  "/>
    <d v="2021-01-25T00:00:00"/>
    <m/>
    <d v="2021-02-05T00:00:00"/>
    <n v="9"/>
    <s v="Cumplido"/>
    <s v="Anotaciòn ORFEO: Se da respuesta mediante correo electronico."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Meta"/>
    <s v="MINELLY FELLINE GATIVA RODRIGUEZ  "/>
    <s v="Persona Natural"/>
    <x v="0"/>
    <s v="CAC. Solicitud. "/>
    <s v="Andrea Bibiana Castañeda Durán"/>
    <s v="Formulación y Actualización Normativa y Operativa"/>
    <s v="Subdirección Estratégica y de Coordinación Bomberil"/>
    <s v="PETICIÓN DE DOCUMENTOS E INFORMACIÓN "/>
    <n v="20"/>
    <s v="20213800058542  "/>
    <d v="2021-01-25T00:00:00"/>
    <s v="20212050085001"/>
    <d v="2021-02-24T00:00:00"/>
    <n v="22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MARIA JOSE GARCIA MERCADO "/>
    <s v="Persona Natural"/>
    <x v="4"/>
    <s v="CAC. DERECHO DE PETICIÓN.  "/>
    <s v="Ronny Estiven Romero Velandia"/>
    <s v="Formulación y Actualización Normativa y Operativa"/>
    <s v="Subdirección Estratégica y de Coordinación Bomberil"/>
    <s v="PETICION DE INTERES GENERAL "/>
    <n v="30"/>
    <s v="20213800058552  "/>
    <d v="2021-01-26T00:00:00"/>
    <m/>
    <m/>
    <m/>
    <s v="Vencido"/>
    <m/>
    <m/>
    <m/>
    <m/>
    <m/>
    <s v="Anotaciòn: Se archiva en lugar de asignarse."/>
  </r>
  <r>
    <s v="Canal Virtual"/>
    <s v="Correo Atencion Ciudadano"/>
    <s v="Atlántico"/>
    <s v="ADERTIC  "/>
    <s v="Persona Jurídica"/>
    <x v="4"/>
    <s v="CAC. CONSULTA. "/>
    <s v="Andrea Bibiana Castañeda Durán"/>
    <s v="Formulación y Actualización Normativa y Operativa"/>
    <s v="Subdirección Estratégica y de Coordinación Bomberil"/>
    <s v="CONSULTA "/>
    <n v="30"/>
    <s v="20213800058562  "/>
    <d v="2021-01-26T00:00:00"/>
    <s v="20212050086411"/>
    <d v="2021-03-03T00:00:00"/>
    <n v="26"/>
    <s v="Cumplido"/>
    <m/>
    <d v="2021-03-04T00:00:00"/>
    <s v="PDF"/>
    <s v="SI"/>
    <s v="N/A"/>
    <m/>
  </r>
  <r>
    <s v="Canal Virtual"/>
    <s v="Correo Atencion Ciudadano"/>
    <s v="Bogotá"/>
    <s v="VEEDURIA CIUDADANA VIGIAS DEL CAFE LUIS FERNANDO REYES RAMíREZ  "/>
    <s v="Persona Jurídica"/>
    <x v="4"/>
    <s v="CAC. SOLICITUD ACOMPAÑAMIENTO "/>
    <s v="Melba Vidal"/>
    <s v="Inspección, Vigilancia y Control"/>
    <s v="Subdirección Estratégica y de Coordinación Bomberil"/>
    <s v="PETICION DE INTERES PARTICULAR "/>
    <n v="30"/>
    <s v="20213800058572  "/>
    <d v="2021-01-26T00:00:00"/>
    <m/>
    <m/>
    <m/>
    <s v="Vencido"/>
    <m/>
    <m/>
    <m/>
    <m/>
    <m/>
    <m/>
  </r>
  <r>
    <s v="Canal Escrito"/>
    <s v="Radicación Directa"/>
    <s v="Antioquia"/>
    <s v="JOHN BYRON ZAPATA ATEHORTÚA "/>
    <s v="Persona Natural"/>
    <x v="4"/>
    <s v="RD. Solicitud de información, peticionario JOHN BYRON ZAPATA ATEHORTUA. "/>
    <s v="Andrea Bibiana Castañeda Durán"/>
    <s v="Formulación y Actualización Normativa y Operativa"/>
    <s v="Subdirección Estratégica y de Coordinación Bomberil"/>
    <s v="PETICION DE INTERES PARTICULAR "/>
    <n v="30"/>
    <s v="20213800058592  "/>
    <d v="2021-01-26T00:00:00"/>
    <s v="20212050085011"/>
    <d v="2021-02-24T00:00:00"/>
    <n v="21"/>
    <s v="Cumplido"/>
    <m/>
    <s v="N/A"/>
    <s v="Word"/>
    <s v="SI"/>
    <s v="N/A"/>
    <s v="No se adjunta evidencia de respuesta peticion ni de envio de la misma en correo electronico"/>
  </r>
  <r>
    <s v="Canal Virtual"/>
    <s v="Correo Institucional"/>
    <s v="Caquetá"/>
    <s v="COMITE DEPARTAMENTAL CAQUETA  "/>
    <s v="Cuerpo de Bomberos"/>
    <x v="4"/>
    <s v="CI. ENVIO OFICIO.  "/>
    <s v="Andrea Bibiana Castañeda Durán"/>
    <s v="Formulación y Actualización Normativa y Operativa"/>
    <s v="Subdirección Estratégica y de Coordinación Bomberil"/>
    <s v="CONSULTA "/>
    <n v="30"/>
    <s v="20213800058602  "/>
    <d v="2021-01-26T00:00:00"/>
    <s v="20212050083551"/>
    <d v="2021-02-01T00:00:00"/>
    <n v="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ordoba"/>
    <s v="LUIS SANTANA UPARELA "/>
    <s v="Persona Natural"/>
    <x v="4"/>
    <s v="CAC. Consulta  "/>
    <s v="Andrea Bibiana Castañeda Durán"/>
    <s v="Formulación y Actualización Normativa y Operativa"/>
    <s v="Subdirección Estratégica y de Coordinación Bomberil"/>
    <s v="PETICIÓN DE DOCUMENTOS E INFORMACIÓN "/>
    <n v="20"/>
    <s v="20213800058662  "/>
    <d v="2021-01-27T00:00:00"/>
    <s v="20212050085021"/>
    <d v="2021-02-24T00:00:00"/>
    <n v="2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livar"/>
    <s v="YESID SANCHEZ CARRASCAL "/>
    <s v="Persona Natural"/>
    <x v="2"/>
    <s v="CAC. Irregularidades en manejos de dineros de caudal público del cuerpo de bomberos voluntarios de Santa Cruz de mompox. Y "/>
    <s v=" Julio Alejandro Chamorro Cabrera"/>
    <s v="Inspección, Vigilancia y Control"/>
    <s v="Subdirección Estratégica y de Coordinación Bomberil"/>
    <s v="QUEJA "/>
    <n v="30"/>
    <s v="20213800058672  "/>
    <d v="2021-01-27T00:00:00"/>
    <m/>
    <m/>
    <m/>
    <s v="Vencido"/>
    <m/>
    <m/>
    <m/>
    <m/>
    <m/>
    <m/>
  </r>
  <r>
    <s v="Canal Virtual"/>
    <s v="Correo Atencion Ciudadano"/>
    <s v="Tolima"/>
    <s v="CUERPO DE BOMBEROS VOLUNTARIOS SUAREZ CUERPO DE BOMBEROS VOLUNTARIOS SUAREZ  "/>
    <s v="Cuerpo de Bomberos"/>
    <x v="4"/>
    <s v="CAC. Solicitud de asesoramiento a los bomberos voluntarios de Suarez Tolima 2021.  "/>
    <s v="Andrea Bibiana Castañeda Durán"/>
    <s v="Formulación y Actualización Normativa y Operativa"/>
    <s v="Subdirección Estratégica y de Coordinación Bomberil"/>
    <s v="PETICION DE INTERES PARTICULAR "/>
    <n v="30"/>
    <s v="20213800058832  "/>
    <d v="2021-01-27T00:00:00"/>
    <s v=" 20212050084621"/>
    <d v="2021-02-24T00:00:00"/>
    <n v="2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CONTRALORIA DELAGA PARA INFRAESTRUCTORA JORFE LUIS CASTRO MORALES "/>
    <s v="Entidad Pública"/>
    <x v="0"/>
    <s v="CAC. Solicitud de Información Proceso Atención Petición 2020-199539-SE.  "/>
    <s v="Alvaro Perez"/>
    <s v="Subdirección Administrativa y Financiera"/>
    <s v="Subdirección Administrativa y Financiera"/>
    <s v="PETICION ENTRE AUTORIDADES "/>
    <n v="10"/>
    <s v="20213800058842  "/>
    <d v="2021-01-27T00:00:00"/>
    <s v="20213000014081"/>
    <d v="2021-02-24T00:00:00"/>
    <n v="20"/>
    <s v="Extemporánea"/>
    <s v="Al cerrar el Orfeo se anotò mal el nùmero."/>
    <s v="N/A"/>
    <s v="N/A"/>
    <s v="N/A"/>
    <s v="N/A"/>
    <s v="No se encuentra la respuesta, No hay imagen no disponible. "/>
  </r>
  <r>
    <s v="Canal Virtual"/>
    <s v="Correo Atencion Ciudadano"/>
    <s v="Bolivar"/>
    <s v="BASILEO PASCUALI  "/>
    <s v="Persona Natural"/>
    <x v="2"/>
    <s v="CAC. Denuncia. "/>
    <s v="Ronny Estiven Romero Velandia"/>
    <s v="Formulación y Actualización Normativa y Operativa"/>
    <s v="Subdirección Estratégica y de Coordinación Bomberil"/>
    <s v="PETICION DE INTERES PARTICULAR "/>
    <n v="30"/>
    <s v="20213800058922  "/>
    <d v="2021-01-28T00:00:00"/>
    <s v="20212050083871"/>
    <d v="2021-02-02T00:00:00"/>
    <n v="4"/>
    <s v="Cumplido"/>
    <m/>
    <d v="2021-02-02T00:00:00"/>
    <s v="PDF"/>
    <s v="SI"/>
    <s v="N/A"/>
    <m/>
  </r>
  <r>
    <s v="Canal Virtual"/>
    <s v="Correo Atencion Ciudadano"/>
    <s v="Guaviare"/>
    <s v="CUERPO DE BOMBEROS VOLUNTARIOS DE MIRAFLORES - GUAVIARE  "/>
    <s v="Cuerpo de Bomberos"/>
    <x v="1"/>
    <s v="CAC. Solicitud de Información.  "/>
    <s v=" Andrés Fernando Muñoz Cabrera"/>
    <s v="Área Central de Referencia Bomberil"/>
    <s v="Subdirección Estratégica y de Coordinación Bomberil"/>
    <s v="PETICIÓN DE DOCUMENTOS E INFORMACIÓN "/>
    <n v="20"/>
    <s v="20213800058962  "/>
    <d v="2021-01-28T00:00:00"/>
    <m/>
    <m/>
    <m/>
    <s v="Vencido"/>
    <m/>
    <m/>
    <m/>
    <m/>
    <m/>
    <m/>
  </r>
  <r>
    <s v="Canal Virtual"/>
    <s v="Correo Atencion Ciudadano"/>
    <s v="Cundinamarca"/>
    <s v="ALCALDIA MUNICIPAL DE COTA CUNDINAMARCA "/>
    <s v="Entidad Territorial"/>
    <x v="0"/>
    <s v="CAC. Solicitud CO-1263. "/>
    <s v="Melba Vidal"/>
    <s v="Inspección, Vigilancia y Control"/>
    <s v="Subdirección Estratégica y de Coordinación Bomberil"/>
    <s v="PETICIÓN DE DOCUMENTOS E INFORMACIÓN "/>
    <n v="20"/>
    <s v="20213800058972  "/>
    <d v="2021-01-28T00:00:00"/>
    <s v="20212050090041"/>
    <d v="2021-04-09T00:00:00"/>
    <n v="48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Escrito"/>
    <s v="Servicio de Mensajería"/>
    <s v="Bolivar"/>
    <s v="PROCURADURIA REGIONAL DE BOLIVAR  "/>
    <s v="Entidad Pública"/>
    <x v="2"/>
    <s v="SM. Oficio No. PRB-JGB-SEC-0155, IUS E-2020-676515 Remisión por competencia, queja presentada por los esñores JAIR JAVIER CARO VILLABA Y MARTIN ENRIQUE CABARCAS. "/>
    <s v="Andrea Bibiana Castañeda Durán"/>
    <s v="Formulación y Actualización Normativa y Operativa"/>
    <s v="Subdirección Estratégica y de Coordinación Bomberil"/>
    <s v="SOLICITUD "/>
    <n v="30"/>
    <s v="20213800059082  "/>
    <d v="2021-01-29T00:00:00"/>
    <s v="20212050086741"/>
    <d v="2021-03-11T00:00:00"/>
    <n v="29"/>
    <s v="Cumplido"/>
    <m/>
    <s v="N/A"/>
    <s v="Word"/>
    <s v="SI"/>
    <s v="N/A"/>
    <m/>
  </r>
  <r>
    <s v="Canal Virtual"/>
    <s v="Correo Atencion Ciudadano"/>
    <s v="Bogotá"/>
    <s v="JUAN FERNANDO CASTRO VELEZ  "/>
    <s v="Persona Natural"/>
    <x v="4"/>
    <s v="CAC. CORRUPCION CONTRATAR LA ADQUISICIÓN DE KIT MATPEL MÁS EQUIPOS DE RESPIRACIÓN AUTÓNOMA SCBA (Self Conteined Breathing Apparatus) Y CILINDROS DE REPUESTO EN EL MARCO DEL PROYECTO DE FORTALECIMIENTO A LOS CUERPOS DE BOMBEROS DEL PAÍS. "/>
    <s v=" Carolina Pulido Moyeton"/>
    <s v="Gestión Contractual"/>
    <s v="Subdirección Administrativa y Financiera"/>
    <s v="DENUNCIA "/>
    <n v="35"/>
    <s v="20213800059092  "/>
    <d v="2021-01-29T00:00:00"/>
    <m/>
    <m/>
    <m/>
    <s v="Vencido"/>
    <m/>
    <m/>
    <m/>
    <m/>
    <m/>
    <m/>
  </r>
  <r>
    <s v="Canal Virtual"/>
    <s v="Correo Atencion Ciudadano"/>
    <s v="Tolima"/>
    <s v="JONATHAN J. ROJAS ACOSTA "/>
    <s v="Persona Natural"/>
    <x v="2"/>
    <s v="CAC. DENUNCIA O QUEJA DISCIPLINARIA. DENUNCIA POR VIOLENCIA DE GÉNERO DEL COMANDANTE DEL CBV DE CHAPARRAL. LEIDY DELGADO  "/>
    <s v="Andrea Bibiana Castañeda Durán"/>
    <s v="Formulación y Actualización Normativa y Operativa"/>
    <s v="Subdirección Estratégica y de Coordinación Bomberil"/>
    <s v="PETICION DE INTERES PARTICULAR "/>
    <n v="30"/>
    <s v="20213800059122  "/>
    <d v="2021-01-29T00:00:00"/>
    <s v="20212050085051 "/>
    <d v="2021-02-19T00:00:00"/>
    <n v="15"/>
    <s v="Cumplido"/>
    <s v="Anotaciòn ORFEO: SE DIO TRÁMITE CON RADICADO 20212050085051 POR MEDIO DEL CUAL SE SOLICITÓ INICIO DE PROCESO DISCIPLINARIO CONTRA EL COMANDANTE DEL CBV Y EL RADICADO 20212050085061 DONDE SE SOLICITÓ COPIA DEL PROCESO CONTRA LA SRA. LEIDY DELGADO."/>
    <s v="N/A"/>
    <s v="Word"/>
    <s v="SI"/>
    <s v="N/A"/>
    <m/>
  </r>
  <r>
    <s v="Canal Virtual"/>
    <s v="Correo Atencion Ciudadano"/>
    <s v="Bogotá"/>
    <s v="LEO HURTADO  "/>
    <s v="Persona Natural"/>
    <x v="6"/>
    <s v="CAC. Requisitos para Denunciar Irregularidades en un Cuerpo de Bomberos Voluntarios. "/>
    <s v="Andrea Bibiana Castañeda Durán"/>
    <s v="Formulación y Actualización Normativa y Operativa"/>
    <s v="Subdirección Estratégica y de Coordinación Bomberil"/>
    <s v="PETICIÓN DE DOCUMENTOS E INFORMACIÓN "/>
    <n v="20"/>
    <s v="20213800059172  "/>
    <d v="2021-01-29T00:00:00"/>
    <s v=" 20212050085341"/>
    <s v=" 01/03/2021"/>
    <n v="23"/>
    <s v="Extemporánea"/>
    <s v=" "/>
    <s v="N/A"/>
    <s v="Word"/>
    <s v="SI"/>
    <s v="N/A"/>
    <s v=" "/>
  </r>
  <r>
    <s v="Canal Virtual"/>
    <s v="Correo Atencion Ciudadano"/>
    <s v="Boyacá"/>
    <s v="LUIS EDWIN QUIROZ  "/>
    <s v="Persona Natural"/>
    <x v="0"/>
    <s v="CAC. Solicitud de unidades inscritas. "/>
    <s v="Andrea Bibiana Castañeda Durán"/>
    <s v="Formulación y Actualización Normativa y Operativa"/>
    <s v="Subdirección Estratégica y de Coordinación Bomberil"/>
    <s v="PETICION DE INTERES PARTICULAR "/>
    <n v="30"/>
    <s v="20213800059212  "/>
    <d v="2021-01-29T00:00:00"/>
    <s v="20212050085351"/>
    <d v="2021-03-01T00:00:00"/>
    <n v="2"/>
    <s v="Cumplido"/>
    <s v=" "/>
    <d v="2021-03-04T00:00:00"/>
    <s v="PDF"/>
    <s v="SI"/>
    <s v="N/A"/>
    <s v=" 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1:B4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uenta de Dependencia" fld="9" subtotal="count" baseField="0" baseItem="0"/>
  </dataFields>
  <formats count="9">
    <format dxfId="8">
      <pivotArea field="9" type="button" dataOnly="0" labelOnly="1" outline="0" axis="axisRow" fieldPosition="0"/>
    </format>
    <format dxfId="7">
      <pivotArea dataOnly="0" labelOnly="1" outline="0" axis="axisValues" fieldPosition="0"/>
    </format>
    <format dxfId="6">
      <pivotArea field="9" type="button" dataOnly="0" labelOnly="1" outline="0" axis="axisRow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type="all" dataOnly="0" outline="0" fieldPosition="0"/>
    </format>
    <format dxfId="2">
      <pivotArea field="9" type="button" dataOnly="0" labelOnly="1" outline="0" axis="axisRow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8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30:B42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0"/>
        <item x="2"/>
        <item x="7"/>
        <item x="4"/>
        <item x="5"/>
        <item x="1"/>
        <item x="6"/>
        <item x="10"/>
        <item x="8"/>
        <item x="9"/>
        <item x="3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Tipo de petición" fld="10" subtotal="count" baseField="0" baseItem="0"/>
  </dataFields>
  <formats count="10">
    <format dxfId="18">
      <pivotArea field="10" type="button" dataOnly="0" labelOnly="1" outline="0" axis="axisRow" fieldPosition="0"/>
    </format>
    <format dxfId="17">
      <pivotArea dataOnly="0" labelOnly="1" grandRow="1" outline="0" fieldPosition="0"/>
    </format>
    <format dxfId="16">
      <pivotArea field="1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outline="0" axis="axisValues" fieldPosition="0"/>
    </format>
    <format dxfId="13">
      <pivotArea type="all" dataOnly="0" outline="0" fieldPosition="0"/>
    </format>
    <format dxfId="12">
      <pivotArea collapsedLevelsAreSubtotals="1" fieldPosition="0">
        <references count="1">
          <reference field="10" count="0"/>
        </references>
      </pivotArea>
    </format>
    <format dxfId="11">
      <pivotArea collapsedLevelsAreSubtotals="1" fieldPosition="0">
        <references count="1">
          <reference field="10" count="0"/>
        </references>
      </pivotArea>
    </format>
    <format dxfId="10">
      <pivotArea grandRow="1" outline="0" collapsedLevelsAreSubtotals="1" fieldPosition="0"/>
    </format>
    <format dxfId="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16" cacheId="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9">
  <location ref="A115:B123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8">
        <item x="5"/>
        <item x="3"/>
        <item x="1"/>
        <item x="4"/>
        <item x="6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6">
    <format dxfId="24">
      <pivotArea field="5" type="button" dataOnly="0" labelOnly="1" outline="0" axis="axisRow" fieldPosition="0"/>
    </format>
    <format dxfId="23">
      <pivotArea dataOnly="0" labelOnly="1" grandRow="1" outline="0" fieldPosition="0"/>
    </format>
    <format dxfId="22">
      <pivotArea type="all" dataOnly="0" outline="0" fieldPosition="0"/>
    </format>
    <format dxfId="21">
      <pivotArea collapsedLevelsAreSubtotals="1" fieldPosition="0">
        <references count="1">
          <reference field="5" count="0"/>
        </references>
      </pivotArea>
    </format>
    <format dxfId="20">
      <pivotArea collapsedLevelsAreSubtotals="1" fieldPosition="0">
        <references count="1">
          <reference field="5" count="0"/>
        </references>
      </pivotArea>
    </format>
    <format dxfId="19">
      <pivotArea field="5" type="button" dataOnly="0" labelOnly="1" outline="0" axis="axisRow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10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56:B59" firstHeaderRow="1" firstDataRow="1" firstDataCol="1"/>
  <pivotFields count="24">
    <pivotField axis="axisRow" dataField="1" showAll="0">
      <items count="3">
        <item x="1"/>
        <item x="0"/>
        <item t="default"/>
      </items>
    </pivotField>
    <pivotField showAll="0">
      <items count="6">
        <item x="2"/>
        <item x="0"/>
        <item x="4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7">
    <format dxfId="31">
      <pivotArea type="all" dataOnly="0" outline="0" fieldPosition="0"/>
    </format>
    <format dxfId="30">
      <pivotArea field="0" type="button" dataOnly="0" labelOnly="1" outline="0" axis="axisRow" fieldPosition="0"/>
    </format>
    <format dxfId="29">
      <pivotArea dataOnly="0" labelOnly="1" grandRow="1" outline="0" fieldPosition="0"/>
    </format>
    <format dxfId="28">
      <pivotArea type="all" dataOnly="0" outline="0" fieldPosition="0"/>
    </format>
    <format dxfId="27">
      <pivotArea collapsedLevelsAreSubtotals="1" fieldPosition="0">
        <references count="1">
          <reference field="0" count="0"/>
        </references>
      </pivotArea>
    </format>
    <format dxfId="26">
      <pivotArea collapsedLevelsAreSubtotals="1" fieldPosition="0">
        <references count="1">
          <reference field="0" count="0"/>
        </references>
      </pivotArea>
    </format>
    <format dxfId="25">
      <pivotArea field="0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 dinámica13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9">
  <location ref="A87:B113" firstHeaderRow="1" firstDataRow="1" firstDataCol="1"/>
  <pivotFields count="24">
    <pivotField showAll="0"/>
    <pivotField showAll="0"/>
    <pivotField axis="axisRow" dataField="1" showAll="0">
      <items count="26">
        <item x="11"/>
        <item x="16"/>
        <item x="14"/>
        <item x="13"/>
        <item x="12"/>
        <item x="10"/>
        <item x="2"/>
        <item x="1"/>
        <item x="15"/>
        <item x="9"/>
        <item x="17"/>
        <item x="3"/>
        <item x="21"/>
        <item x="23"/>
        <item x="20"/>
        <item x="24"/>
        <item x="18"/>
        <item x="4"/>
        <item x="8"/>
        <item x="19"/>
        <item x="0"/>
        <item x="7"/>
        <item x="22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Departamento" fld="2" subtotal="count" baseField="0" baseItem="0"/>
  </dataFields>
  <formats count="6">
    <format dxfId="37">
      <pivotArea field="2" type="button" dataOnly="0" labelOnly="1" outline="0" axis="axisRow" fieldPosition="0"/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collapsedLevelsAreSubtotals="1" fieldPosition="0">
        <references count="1">
          <reference field="2" count="0"/>
        </references>
      </pivotArea>
    </format>
    <format dxfId="33">
      <pivotArea collapsedLevelsAreSubtotals="1" fieldPosition="0">
        <references count="1">
          <reference field="2" count="0"/>
        </references>
      </pivotArea>
    </format>
    <format dxfId="32">
      <pivotArea type="all" dataOnly="0" outline="0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 dinámica12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71:B77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2"/>
        <item x="4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7">
    <format dxfId="44">
      <pivotArea dataOnly="0" labelOnly="1" outline="0" axis="axisValues" fieldPosition="0"/>
    </format>
    <format dxfId="43">
      <pivotArea field="4" type="button" dataOnly="0" labelOnly="1" outline="0" axis="axisRow" fieldPosition="0"/>
    </format>
    <format dxfId="42">
      <pivotArea dataOnly="0" labelOnly="1" grandRow="1" outline="0" fieldPosition="0"/>
    </format>
    <format dxfId="41">
      <pivotArea type="all" dataOnly="0" outline="0" fieldPosition="0"/>
    </format>
    <format dxfId="40">
      <pivotArea collapsedLevelsAreSubtotals="1" fieldPosition="0">
        <references count="1">
          <reference field="4" count="0"/>
        </references>
      </pivotArea>
    </format>
    <format dxfId="39">
      <pivotArea collapsedLevelsAreSubtotals="1" fieldPosition="0">
        <references count="1">
          <reference field="4" count="0"/>
        </references>
      </pivotArea>
    </format>
    <format dxfId="38">
      <pivotArea field="4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 dinámica6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0">
  <location ref="A14:B18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7" subtotal="count" baseField="0" baseItem="0"/>
  </dataFields>
  <formats count="6">
    <format dxfId="50">
      <pivotArea type="all" dataOnly="0" outline="0" fieldPosition="0"/>
    </format>
    <format dxfId="49">
      <pivotArea field="17" type="button" dataOnly="0" labelOnly="1" outline="0" axis="axisRow" fieldPosition="0"/>
    </format>
    <format dxfId="48">
      <pivotArea dataOnly="0" labelOnly="1" grandRow="1" outline="0" fieldPosition="0"/>
    </format>
    <format dxfId="47">
      <pivotArea type="all" dataOnly="0" outline="0" fieldPosition="0"/>
    </format>
    <format dxfId="46">
      <pivotArea collapsedLevelsAreSubtotals="1" fieldPosition="0">
        <references count="1">
          <reference field="17" count="0"/>
        </references>
      </pivotArea>
    </format>
    <format dxfId="45">
      <pivotArea collapsedLevelsAreSubtotals="1" fieldPosition="0">
        <references count="1">
          <reference field="17" count="0"/>
        </references>
      </pivotArea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7119"/>
  <sheetViews>
    <sheetView tabSelected="1" topLeftCell="F1" zoomScale="90" zoomScaleNormal="90" workbookViewId="0">
      <pane ySplit="1" topLeftCell="A2" activePane="bottomLeft" state="frozen"/>
      <selection activeCell="C1" sqref="C1"/>
      <selection pane="bottomLeft" activeCell="R3" sqref="R3"/>
    </sheetView>
  </sheetViews>
  <sheetFormatPr baseColWidth="10" defaultColWidth="11.42578125" defaultRowHeight="15" x14ac:dyDescent="0.25"/>
  <cols>
    <col min="1" max="1" width="11.42578125" style="47"/>
    <col min="2" max="2" width="15.140625" style="47" customWidth="1"/>
    <col min="3" max="3" width="26.28515625" style="47" customWidth="1"/>
    <col min="4" max="4" width="17.85546875" style="47" customWidth="1"/>
    <col min="5" max="5" width="19.7109375" style="47" bestFit="1" customWidth="1"/>
    <col min="6" max="6" width="22.85546875" style="47" bestFit="1" customWidth="1"/>
    <col min="7" max="7" width="29.7109375" style="47" customWidth="1"/>
    <col min="8" max="8" width="22" style="47" customWidth="1"/>
    <col min="9" max="9" width="18.85546875" style="47" customWidth="1"/>
    <col min="10" max="10" width="18.5703125" style="47" customWidth="1"/>
    <col min="11" max="11" width="16.5703125" style="47" customWidth="1"/>
    <col min="12" max="12" width="11.42578125" style="47"/>
    <col min="13" max="13" width="20" style="49" bestFit="1" customWidth="1"/>
    <col min="14" max="14" width="11.42578125" style="50"/>
    <col min="15" max="15" width="21.85546875" style="81" bestFit="1" customWidth="1"/>
    <col min="16" max="16" width="11.42578125" style="92"/>
    <col min="17" max="17" width="11.42578125" style="47"/>
    <col min="18" max="18" width="15.28515625" style="47" customWidth="1"/>
    <col min="19" max="19" width="31.28515625" style="47" customWidth="1"/>
    <col min="20" max="20" width="25.140625" style="50" customWidth="1"/>
    <col min="21" max="21" width="19" style="47" customWidth="1"/>
    <col min="22" max="22" width="15.140625" style="47" customWidth="1"/>
    <col min="23" max="23" width="14.7109375" style="47" customWidth="1"/>
    <col min="24" max="24" width="27.7109375" style="47" customWidth="1"/>
    <col min="25" max="25" width="25.85546875" style="47" bestFit="1" customWidth="1"/>
    <col min="26" max="16384" width="11.42578125" style="47"/>
  </cols>
  <sheetData>
    <row r="1" spans="1:24" s="48" customFormat="1" ht="51" x14ac:dyDescent="0.2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79" t="s">
        <v>12</v>
      </c>
      <c r="N1" s="82" t="s">
        <v>13</v>
      </c>
      <c r="O1" s="79" t="s">
        <v>14</v>
      </c>
      <c r="P1" s="85" t="s">
        <v>15</v>
      </c>
      <c r="Q1" s="48" t="s">
        <v>16</v>
      </c>
      <c r="R1" s="48" t="s">
        <v>17</v>
      </c>
      <c r="S1" s="48" t="s">
        <v>18</v>
      </c>
      <c r="T1" s="82" t="s">
        <v>19</v>
      </c>
      <c r="U1" s="48" t="s">
        <v>20</v>
      </c>
      <c r="V1" s="48" t="s">
        <v>21</v>
      </c>
      <c r="W1" s="48" t="s">
        <v>22</v>
      </c>
      <c r="X1" s="48" t="s">
        <v>23</v>
      </c>
    </row>
    <row r="2" spans="1:24" ht="72.75" customHeight="1" x14ac:dyDescent="0.25">
      <c r="A2" s="60" t="s">
        <v>24</v>
      </c>
      <c r="B2" s="61" t="s">
        <v>25</v>
      </c>
      <c r="C2" s="62" t="s">
        <v>26</v>
      </c>
      <c r="D2" s="61" t="s">
        <v>27</v>
      </c>
      <c r="E2" s="60" t="s">
        <v>28</v>
      </c>
      <c r="F2" s="60" t="s">
        <v>29</v>
      </c>
      <c r="G2" s="61" t="s">
        <v>30</v>
      </c>
      <c r="H2" s="61" t="s">
        <v>31</v>
      </c>
      <c r="I2" s="61" t="s">
        <v>32</v>
      </c>
      <c r="J2" s="61" t="s">
        <v>32</v>
      </c>
      <c r="K2" s="61" t="s">
        <v>33</v>
      </c>
      <c r="L2" s="60">
        <v>20</v>
      </c>
      <c r="M2" s="63">
        <v>20213320070052</v>
      </c>
      <c r="N2" s="64">
        <v>44292.711724537039</v>
      </c>
      <c r="O2" s="63"/>
      <c r="P2" s="86">
        <v>44316</v>
      </c>
      <c r="Q2" s="60">
        <v>18</v>
      </c>
      <c r="R2" s="60" t="s">
        <v>237</v>
      </c>
      <c r="S2" s="65" t="s">
        <v>34</v>
      </c>
      <c r="T2" s="67"/>
      <c r="U2" s="60"/>
      <c r="V2" s="60"/>
      <c r="W2" s="60" t="s">
        <v>35</v>
      </c>
      <c r="X2" s="66" t="s">
        <v>36</v>
      </c>
    </row>
    <row r="3" spans="1:24" ht="75" x14ac:dyDescent="0.25">
      <c r="A3" s="60" t="s">
        <v>24</v>
      </c>
      <c r="B3" s="61" t="s">
        <v>25</v>
      </c>
      <c r="C3" s="62" t="s">
        <v>37</v>
      </c>
      <c r="D3" s="61" t="s">
        <v>38</v>
      </c>
      <c r="E3" s="60" t="s">
        <v>39</v>
      </c>
      <c r="F3" s="60" t="s">
        <v>40</v>
      </c>
      <c r="G3" s="61" t="s">
        <v>41</v>
      </c>
      <c r="H3" s="61" t="s">
        <v>42</v>
      </c>
      <c r="I3" s="61" t="s">
        <v>43</v>
      </c>
      <c r="J3" s="61" t="s">
        <v>44</v>
      </c>
      <c r="K3" s="61" t="s">
        <v>45</v>
      </c>
      <c r="L3" s="60">
        <v>30</v>
      </c>
      <c r="M3" s="63">
        <v>20213320070072</v>
      </c>
      <c r="N3" s="64">
        <v>44293.378344907411</v>
      </c>
      <c r="O3" s="63"/>
      <c r="P3" s="87">
        <v>44298</v>
      </c>
      <c r="Q3" s="60">
        <v>3</v>
      </c>
      <c r="R3" s="60" t="s">
        <v>237</v>
      </c>
      <c r="S3" s="65" t="s">
        <v>46</v>
      </c>
      <c r="T3" s="67"/>
      <c r="U3" s="60"/>
      <c r="V3" s="60"/>
      <c r="W3" s="60" t="s">
        <v>35</v>
      </c>
      <c r="X3" s="66" t="s">
        <v>36</v>
      </c>
    </row>
    <row r="4" spans="1:24" ht="60" x14ac:dyDescent="0.25">
      <c r="A4" s="60" t="s">
        <v>24</v>
      </c>
      <c r="B4" s="61" t="s">
        <v>25</v>
      </c>
      <c r="C4" s="62" t="s">
        <v>26</v>
      </c>
      <c r="D4" s="61" t="s">
        <v>47</v>
      </c>
      <c r="E4" s="60" t="s">
        <v>28</v>
      </c>
      <c r="F4" s="60" t="s">
        <v>29</v>
      </c>
      <c r="G4" s="61" t="s">
        <v>48</v>
      </c>
      <c r="H4" s="61" t="s">
        <v>49</v>
      </c>
      <c r="I4" s="61" t="s">
        <v>43</v>
      </c>
      <c r="J4" s="61" t="s">
        <v>44</v>
      </c>
      <c r="K4" s="61" t="s">
        <v>50</v>
      </c>
      <c r="L4" s="60">
        <v>20</v>
      </c>
      <c r="M4" s="63">
        <v>20213320070322</v>
      </c>
      <c r="N4" s="64">
        <v>44294.420046296298</v>
      </c>
      <c r="O4" s="63"/>
      <c r="P4" s="87">
        <v>44295</v>
      </c>
      <c r="Q4" s="60">
        <v>1</v>
      </c>
      <c r="R4" s="60" t="s">
        <v>237</v>
      </c>
      <c r="S4" s="65" t="s">
        <v>51</v>
      </c>
      <c r="T4" s="67"/>
      <c r="U4" s="60"/>
      <c r="V4" s="60"/>
      <c r="W4" s="60" t="s">
        <v>35</v>
      </c>
      <c r="X4" s="66" t="s">
        <v>36</v>
      </c>
    </row>
    <row r="5" spans="1:24" ht="57" customHeight="1" x14ac:dyDescent="0.25">
      <c r="A5" s="60" t="s">
        <v>24</v>
      </c>
      <c r="B5" s="61" t="s">
        <v>25</v>
      </c>
      <c r="C5" s="62" t="s">
        <v>52</v>
      </c>
      <c r="D5" s="61" t="s">
        <v>53</v>
      </c>
      <c r="E5" s="60" t="s">
        <v>39</v>
      </c>
      <c r="F5" s="60" t="s">
        <v>54</v>
      </c>
      <c r="G5" s="61" t="s">
        <v>55</v>
      </c>
      <c r="H5" s="61" t="s">
        <v>56</v>
      </c>
      <c r="I5" s="61" t="s">
        <v>57</v>
      </c>
      <c r="J5" s="61" t="s">
        <v>44</v>
      </c>
      <c r="K5" s="61" t="s">
        <v>50</v>
      </c>
      <c r="L5" s="60">
        <v>30</v>
      </c>
      <c r="M5" s="63">
        <v>20213320070352</v>
      </c>
      <c r="N5" s="64">
        <v>44294.461192129631</v>
      </c>
      <c r="O5" s="63">
        <v>20212050091011</v>
      </c>
      <c r="P5" s="87">
        <v>44316</v>
      </c>
      <c r="Q5" s="60">
        <v>16</v>
      </c>
      <c r="R5" s="60" t="s">
        <v>237</v>
      </c>
      <c r="S5" s="60"/>
      <c r="T5" s="67"/>
      <c r="U5" s="60"/>
      <c r="V5" s="60"/>
      <c r="W5" s="60" t="s">
        <v>35</v>
      </c>
      <c r="X5" s="66" t="s">
        <v>58</v>
      </c>
    </row>
    <row r="6" spans="1:24" ht="82.5" customHeight="1" x14ac:dyDescent="0.25">
      <c r="A6" s="51" t="s">
        <v>59</v>
      </c>
      <c r="B6" s="51" t="s">
        <v>60</v>
      </c>
      <c r="C6" s="52" t="s">
        <v>26</v>
      </c>
      <c r="D6" s="53" t="s">
        <v>61</v>
      </c>
      <c r="E6" s="51" t="s">
        <v>62</v>
      </c>
      <c r="F6" s="51" t="s">
        <v>54</v>
      </c>
      <c r="G6" s="53" t="s">
        <v>63</v>
      </c>
      <c r="H6" s="53" t="s">
        <v>64</v>
      </c>
      <c r="I6" s="53" t="s">
        <v>57</v>
      </c>
      <c r="J6" s="53" t="s">
        <v>44</v>
      </c>
      <c r="K6" s="53" t="s">
        <v>65</v>
      </c>
      <c r="L6" s="51">
        <v>30</v>
      </c>
      <c r="M6" s="54">
        <v>20213320072602</v>
      </c>
      <c r="N6" s="55">
        <v>44312.502870370372</v>
      </c>
      <c r="O6" s="54"/>
      <c r="P6" s="88"/>
      <c r="Q6" s="51"/>
      <c r="R6" s="51" t="s">
        <v>66</v>
      </c>
      <c r="S6" s="51"/>
      <c r="T6" s="56"/>
      <c r="U6" s="51"/>
      <c r="V6" s="51"/>
      <c r="W6" s="51" t="s">
        <v>35</v>
      </c>
      <c r="X6" s="57" t="s">
        <v>67</v>
      </c>
    </row>
    <row r="7" spans="1:24" ht="64.5" customHeight="1" x14ac:dyDescent="0.25">
      <c r="A7" s="51" t="s">
        <v>59</v>
      </c>
      <c r="B7" s="51" t="s">
        <v>60</v>
      </c>
      <c r="C7" s="52" t="s">
        <v>68</v>
      </c>
      <c r="D7" s="53" t="s">
        <v>69</v>
      </c>
      <c r="E7" s="51" t="s">
        <v>39</v>
      </c>
      <c r="F7" s="51" t="s">
        <v>40</v>
      </c>
      <c r="G7" s="51" t="s">
        <v>70</v>
      </c>
      <c r="H7" s="51" t="s">
        <v>71</v>
      </c>
      <c r="I7" s="51" t="s">
        <v>43</v>
      </c>
      <c r="J7" s="53" t="s">
        <v>44</v>
      </c>
      <c r="K7" s="53" t="s">
        <v>65</v>
      </c>
      <c r="L7" s="51">
        <v>30</v>
      </c>
      <c r="M7" s="54">
        <v>20213320072642</v>
      </c>
      <c r="N7" s="55">
        <v>44312.503113425926</v>
      </c>
      <c r="O7" s="54"/>
      <c r="P7" s="88"/>
      <c r="Q7" s="51"/>
      <c r="R7" s="51" t="s">
        <v>66</v>
      </c>
      <c r="S7" s="51"/>
      <c r="T7" s="83"/>
      <c r="U7" s="51"/>
      <c r="V7" s="51"/>
      <c r="W7" s="51" t="s">
        <v>35</v>
      </c>
      <c r="X7" s="57" t="s">
        <v>67</v>
      </c>
    </row>
    <row r="8" spans="1:24" ht="124.5" customHeight="1" x14ac:dyDescent="0.25">
      <c r="A8" s="60" t="s">
        <v>24</v>
      </c>
      <c r="B8" s="61" t="s">
        <v>25</v>
      </c>
      <c r="C8" s="62" t="s">
        <v>26</v>
      </c>
      <c r="D8" s="61" t="s">
        <v>72</v>
      </c>
      <c r="E8" s="60" t="s">
        <v>62</v>
      </c>
      <c r="F8" s="60" t="s">
        <v>29</v>
      </c>
      <c r="G8" s="61" t="s">
        <v>73</v>
      </c>
      <c r="H8" s="61" t="s">
        <v>74</v>
      </c>
      <c r="I8" s="60" t="s">
        <v>75</v>
      </c>
      <c r="J8" s="61" t="s">
        <v>44</v>
      </c>
      <c r="K8" s="61" t="s">
        <v>33</v>
      </c>
      <c r="L8" s="60">
        <v>20</v>
      </c>
      <c r="M8" s="63">
        <v>20213800069392</v>
      </c>
      <c r="N8" s="64">
        <v>44291.461597222224</v>
      </c>
      <c r="O8" s="63"/>
      <c r="P8" s="87">
        <v>44314</v>
      </c>
      <c r="Q8" s="60">
        <v>17</v>
      </c>
      <c r="R8" s="60" t="s">
        <v>237</v>
      </c>
      <c r="S8" s="65" t="s">
        <v>76</v>
      </c>
      <c r="T8" s="67"/>
      <c r="U8" s="60"/>
      <c r="V8" s="60"/>
      <c r="W8" s="60" t="s">
        <v>35</v>
      </c>
      <c r="X8" s="68" t="s">
        <v>77</v>
      </c>
    </row>
    <row r="9" spans="1:24" ht="56.25" customHeight="1" x14ac:dyDescent="0.25">
      <c r="A9" s="60" t="s">
        <v>24</v>
      </c>
      <c r="B9" s="61" t="s">
        <v>25</v>
      </c>
      <c r="C9" s="62" t="s">
        <v>26</v>
      </c>
      <c r="D9" s="61" t="s">
        <v>78</v>
      </c>
      <c r="E9" s="60" t="s">
        <v>79</v>
      </c>
      <c r="F9" s="60" t="s">
        <v>29</v>
      </c>
      <c r="G9" s="61" t="s">
        <v>80</v>
      </c>
      <c r="H9" s="61" t="s">
        <v>56</v>
      </c>
      <c r="I9" s="61" t="s">
        <v>57</v>
      </c>
      <c r="J9" s="61" t="s">
        <v>44</v>
      </c>
      <c r="K9" s="61" t="s">
        <v>50</v>
      </c>
      <c r="L9" s="60">
        <v>30</v>
      </c>
      <c r="M9" s="63">
        <v>20213800069442</v>
      </c>
      <c r="N9" s="64">
        <v>44291.461712962962</v>
      </c>
      <c r="O9" s="63">
        <v>20212050090751</v>
      </c>
      <c r="P9" s="89">
        <v>44305</v>
      </c>
      <c r="Q9" s="60">
        <v>10</v>
      </c>
      <c r="R9" s="60" t="s">
        <v>237</v>
      </c>
      <c r="S9" s="60"/>
      <c r="T9" s="67"/>
      <c r="U9" s="60"/>
      <c r="V9" s="60"/>
      <c r="W9" s="60" t="s">
        <v>35</v>
      </c>
      <c r="X9" s="66" t="s">
        <v>58</v>
      </c>
    </row>
    <row r="10" spans="1:24" ht="60" customHeight="1" x14ac:dyDescent="0.25">
      <c r="A10" s="60" t="s">
        <v>24</v>
      </c>
      <c r="B10" s="61" t="s">
        <v>25</v>
      </c>
      <c r="C10" s="62" t="s">
        <v>26</v>
      </c>
      <c r="D10" s="61" t="s">
        <v>81</v>
      </c>
      <c r="E10" s="60" t="s">
        <v>28</v>
      </c>
      <c r="F10" s="60" t="s">
        <v>29</v>
      </c>
      <c r="G10" s="61" t="s">
        <v>82</v>
      </c>
      <c r="H10" s="61" t="s">
        <v>56</v>
      </c>
      <c r="I10" s="61" t="s">
        <v>57</v>
      </c>
      <c r="J10" s="61" t="s">
        <v>44</v>
      </c>
      <c r="K10" s="61" t="s">
        <v>83</v>
      </c>
      <c r="L10" s="60">
        <v>30</v>
      </c>
      <c r="M10" s="63">
        <v>20213800069462</v>
      </c>
      <c r="N10" s="64">
        <v>44291.461157407408</v>
      </c>
      <c r="O10" s="63">
        <v>20212050090901</v>
      </c>
      <c r="P10" s="87">
        <v>44312</v>
      </c>
      <c r="Q10" s="60">
        <v>15</v>
      </c>
      <c r="R10" s="60" t="s">
        <v>237</v>
      </c>
      <c r="S10" s="60"/>
      <c r="T10" s="67">
        <v>44321</v>
      </c>
      <c r="U10" s="60" t="s">
        <v>84</v>
      </c>
      <c r="V10" s="60" t="s">
        <v>85</v>
      </c>
      <c r="W10" s="60" t="s">
        <v>35</v>
      </c>
      <c r="X10" s="66" t="s">
        <v>86</v>
      </c>
    </row>
    <row r="11" spans="1:24" ht="59.25" customHeight="1" x14ac:dyDescent="0.25">
      <c r="A11" s="60" t="s">
        <v>24</v>
      </c>
      <c r="B11" s="61" t="s">
        <v>25</v>
      </c>
      <c r="C11" s="62" t="s">
        <v>87</v>
      </c>
      <c r="D11" s="61" t="s">
        <v>88</v>
      </c>
      <c r="E11" s="60" t="s">
        <v>79</v>
      </c>
      <c r="F11" s="60" t="s">
        <v>89</v>
      </c>
      <c r="G11" s="61" t="s">
        <v>90</v>
      </c>
      <c r="H11" s="61" t="s">
        <v>91</v>
      </c>
      <c r="I11" s="61" t="s">
        <v>57</v>
      </c>
      <c r="J11" s="61" t="s">
        <v>44</v>
      </c>
      <c r="K11" s="61" t="s">
        <v>92</v>
      </c>
      <c r="L11" s="60">
        <v>30</v>
      </c>
      <c r="M11" s="63">
        <v>20213800069472</v>
      </c>
      <c r="N11" s="64">
        <v>44291.461585648147</v>
      </c>
      <c r="O11" s="63">
        <v>20212050090341</v>
      </c>
      <c r="P11" s="87">
        <v>44298</v>
      </c>
      <c r="Q11" s="60">
        <v>5</v>
      </c>
      <c r="R11" s="60" t="s">
        <v>237</v>
      </c>
      <c r="S11" s="60"/>
      <c r="T11" s="67">
        <v>44312</v>
      </c>
      <c r="U11" s="60" t="s">
        <v>84</v>
      </c>
      <c r="V11" s="60" t="s">
        <v>85</v>
      </c>
      <c r="W11" s="60" t="s">
        <v>35</v>
      </c>
      <c r="X11" s="66"/>
    </row>
    <row r="12" spans="1:24" ht="75" x14ac:dyDescent="0.25">
      <c r="A12" s="60" t="s">
        <v>24</v>
      </c>
      <c r="B12" s="61" t="s">
        <v>25</v>
      </c>
      <c r="C12" s="62" t="s">
        <v>26</v>
      </c>
      <c r="D12" s="61" t="s">
        <v>93</v>
      </c>
      <c r="E12" s="60" t="s">
        <v>39</v>
      </c>
      <c r="F12" s="60" t="s">
        <v>29</v>
      </c>
      <c r="G12" s="61" t="s">
        <v>94</v>
      </c>
      <c r="H12" s="61" t="s">
        <v>95</v>
      </c>
      <c r="I12" s="61" t="s">
        <v>96</v>
      </c>
      <c r="J12" s="61" t="s">
        <v>44</v>
      </c>
      <c r="K12" s="61" t="s">
        <v>50</v>
      </c>
      <c r="L12" s="60">
        <v>30</v>
      </c>
      <c r="M12" s="63">
        <v>20213800069592</v>
      </c>
      <c r="N12" s="64">
        <v>44291.627800925926</v>
      </c>
      <c r="O12" s="63"/>
      <c r="P12" s="87">
        <v>44298</v>
      </c>
      <c r="Q12" s="60">
        <v>5</v>
      </c>
      <c r="R12" s="60" t="s">
        <v>237</v>
      </c>
      <c r="S12" s="66" t="s">
        <v>97</v>
      </c>
      <c r="T12" s="67"/>
      <c r="U12" s="60"/>
      <c r="V12" s="60"/>
      <c r="W12" s="60"/>
      <c r="X12" s="66"/>
    </row>
    <row r="13" spans="1:24" ht="60" x14ac:dyDescent="0.25">
      <c r="A13" s="60" t="s">
        <v>24</v>
      </c>
      <c r="B13" s="61" t="s">
        <v>25</v>
      </c>
      <c r="C13" s="62" t="s">
        <v>98</v>
      </c>
      <c r="D13" s="61" t="s">
        <v>88</v>
      </c>
      <c r="E13" s="60" t="s">
        <v>79</v>
      </c>
      <c r="F13" s="60" t="s">
        <v>89</v>
      </c>
      <c r="G13" s="61" t="s">
        <v>99</v>
      </c>
      <c r="H13" s="61" t="s">
        <v>64</v>
      </c>
      <c r="I13" s="61" t="s">
        <v>57</v>
      </c>
      <c r="J13" s="61" t="s">
        <v>44</v>
      </c>
      <c r="K13" s="61" t="s">
        <v>83</v>
      </c>
      <c r="L13" s="60">
        <v>30</v>
      </c>
      <c r="M13" s="63">
        <v>20213800069602</v>
      </c>
      <c r="N13" s="64">
        <v>44291.628020833334</v>
      </c>
      <c r="O13" s="63">
        <v>20212050090731</v>
      </c>
      <c r="P13" s="87">
        <v>44312</v>
      </c>
      <c r="Q13" s="60">
        <v>15</v>
      </c>
      <c r="R13" s="60" t="s">
        <v>237</v>
      </c>
      <c r="S13" s="65"/>
      <c r="T13" s="67">
        <v>44312</v>
      </c>
      <c r="U13" s="60" t="s">
        <v>84</v>
      </c>
      <c r="V13" s="60" t="s">
        <v>85</v>
      </c>
      <c r="W13" s="60"/>
      <c r="X13" s="66"/>
    </row>
    <row r="14" spans="1:24" ht="60" x14ac:dyDescent="0.25">
      <c r="A14" s="60" t="s">
        <v>24</v>
      </c>
      <c r="B14" s="61" t="s">
        <v>25</v>
      </c>
      <c r="C14" s="62" t="s">
        <v>26</v>
      </c>
      <c r="D14" s="61" t="s">
        <v>100</v>
      </c>
      <c r="E14" s="60" t="s">
        <v>79</v>
      </c>
      <c r="F14" s="60" t="s">
        <v>89</v>
      </c>
      <c r="G14" s="61" t="s">
        <v>101</v>
      </c>
      <c r="H14" s="61" t="s">
        <v>64</v>
      </c>
      <c r="I14" s="61" t="s">
        <v>57</v>
      </c>
      <c r="J14" s="61" t="s">
        <v>44</v>
      </c>
      <c r="K14" s="61" t="s">
        <v>92</v>
      </c>
      <c r="L14" s="60">
        <v>30</v>
      </c>
      <c r="M14" s="63">
        <v>20213800069612</v>
      </c>
      <c r="N14" s="64">
        <v>44291.669895833336</v>
      </c>
      <c r="O14" s="63">
        <v>20212050090851</v>
      </c>
      <c r="P14" s="87">
        <v>44312</v>
      </c>
      <c r="Q14" s="60">
        <v>15</v>
      </c>
      <c r="R14" s="60" t="s">
        <v>237</v>
      </c>
      <c r="S14" s="60"/>
      <c r="T14" s="67">
        <v>44312</v>
      </c>
      <c r="U14" s="60" t="s">
        <v>84</v>
      </c>
      <c r="V14" s="60" t="s">
        <v>85</v>
      </c>
      <c r="W14" s="60"/>
      <c r="X14" s="66"/>
    </row>
    <row r="15" spans="1:24" ht="60" x14ac:dyDescent="0.25">
      <c r="A15" s="60" t="s">
        <v>24</v>
      </c>
      <c r="B15" s="61" t="s">
        <v>25</v>
      </c>
      <c r="C15" s="62" t="s">
        <v>103</v>
      </c>
      <c r="D15" s="61" t="s">
        <v>104</v>
      </c>
      <c r="E15" s="60" t="s">
        <v>79</v>
      </c>
      <c r="F15" s="60" t="s">
        <v>29</v>
      </c>
      <c r="G15" s="61" t="s">
        <v>105</v>
      </c>
      <c r="H15" s="61" t="s">
        <v>56</v>
      </c>
      <c r="I15" s="61" t="s">
        <v>57</v>
      </c>
      <c r="J15" s="61" t="s">
        <v>44</v>
      </c>
      <c r="K15" s="61" t="s">
        <v>33</v>
      </c>
      <c r="L15" s="60">
        <v>30</v>
      </c>
      <c r="M15" s="63">
        <v>20213800069632</v>
      </c>
      <c r="N15" s="64">
        <v>44291.66951388889</v>
      </c>
      <c r="O15" s="63">
        <v>20212050090771</v>
      </c>
      <c r="P15" s="87">
        <v>44305</v>
      </c>
      <c r="Q15" s="60">
        <v>10</v>
      </c>
      <c r="R15" s="60" t="s">
        <v>237</v>
      </c>
      <c r="S15" s="60"/>
      <c r="T15" s="67">
        <v>44322</v>
      </c>
      <c r="U15" s="60" t="s">
        <v>84</v>
      </c>
      <c r="V15" s="60" t="s">
        <v>85</v>
      </c>
      <c r="W15" s="60"/>
      <c r="X15" s="66"/>
    </row>
    <row r="16" spans="1:24" ht="75" x14ac:dyDescent="0.25">
      <c r="A16" s="60" t="s">
        <v>24</v>
      </c>
      <c r="B16" s="61" t="s">
        <v>25</v>
      </c>
      <c r="C16" s="62" t="s">
        <v>106</v>
      </c>
      <c r="D16" s="61" t="s">
        <v>107</v>
      </c>
      <c r="E16" s="60" t="s">
        <v>39</v>
      </c>
      <c r="F16" s="60" t="s">
        <v>29</v>
      </c>
      <c r="G16" s="61" t="s">
        <v>108</v>
      </c>
      <c r="H16" s="61" t="s">
        <v>56</v>
      </c>
      <c r="I16" s="61" t="s">
        <v>57</v>
      </c>
      <c r="J16" s="61" t="s">
        <v>44</v>
      </c>
      <c r="K16" s="61" t="s">
        <v>50</v>
      </c>
      <c r="L16" s="60">
        <v>30</v>
      </c>
      <c r="M16" s="63">
        <v>20213800069662</v>
      </c>
      <c r="N16" s="64">
        <v>44291.669895833336</v>
      </c>
      <c r="O16" s="63">
        <v>20212050090811</v>
      </c>
      <c r="P16" s="87">
        <v>44316</v>
      </c>
      <c r="Q16" s="60">
        <v>19</v>
      </c>
      <c r="R16" s="60" t="s">
        <v>237</v>
      </c>
      <c r="S16" s="60"/>
      <c r="T16" s="67">
        <v>44322</v>
      </c>
      <c r="U16" s="60" t="s">
        <v>84</v>
      </c>
      <c r="V16" s="60" t="s">
        <v>85</v>
      </c>
      <c r="W16" s="60"/>
      <c r="X16" s="66"/>
    </row>
    <row r="17" spans="1:24" ht="60" x14ac:dyDescent="0.25">
      <c r="A17" s="60" t="s">
        <v>24</v>
      </c>
      <c r="B17" s="60" t="s">
        <v>109</v>
      </c>
      <c r="C17" s="62" t="s">
        <v>110</v>
      </c>
      <c r="D17" s="61" t="s">
        <v>111</v>
      </c>
      <c r="E17" s="60" t="s">
        <v>39</v>
      </c>
      <c r="F17" s="60" t="s">
        <v>54</v>
      </c>
      <c r="G17" s="61" t="s">
        <v>112</v>
      </c>
      <c r="H17" s="61" t="s">
        <v>64</v>
      </c>
      <c r="I17" s="61" t="s">
        <v>57</v>
      </c>
      <c r="J17" s="61" t="s">
        <v>44</v>
      </c>
      <c r="K17" s="61" t="s">
        <v>50</v>
      </c>
      <c r="L17" s="60">
        <v>30</v>
      </c>
      <c r="M17" s="63">
        <v>20213800069672</v>
      </c>
      <c r="N17" s="64">
        <v>44291.669768518521</v>
      </c>
      <c r="O17" s="63">
        <v>20212050089821</v>
      </c>
      <c r="P17" s="87">
        <v>44293</v>
      </c>
      <c r="Q17" s="60">
        <v>2</v>
      </c>
      <c r="R17" s="60" t="s">
        <v>237</v>
      </c>
      <c r="S17" s="60"/>
      <c r="T17" s="67">
        <v>44314</v>
      </c>
      <c r="U17" s="60" t="s">
        <v>84</v>
      </c>
      <c r="V17" s="60" t="s">
        <v>85</v>
      </c>
      <c r="W17" s="60"/>
      <c r="X17" s="66"/>
    </row>
    <row r="18" spans="1:24" ht="59.25" customHeight="1" x14ac:dyDescent="0.25">
      <c r="A18" s="60" t="s">
        <v>24</v>
      </c>
      <c r="B18" s="61" t="s">
        <v>25</v>
      </c>
      <c r="C18" s="62" t="s">
        <v>113</v>
      </c>
      <c r="D18" s="61" t="s">
        <v>114</v>
      </c>
      <c r="E18" s="60" t="s">
        <v>39</v>
      </c>
      <c r="F18" s="60" t="s">
        <v>54</v>
      </c>
      <c r="G18" s="61" t="s">
        <v>115</v>
      </c>
      <c r="H18" s="61" t="s">
        <v>116</v>
      </c>
      <c r="I18" s="61" t="s">
        <v>57</v>
      </c>
      <c r="J18" s="61" t="s">
        <v>44</v>
      </c>
      <c r="K18" s="61" t="s">
        <v>117</v>
      </c>
      <c r="L18" s="60">
        <v>30</v>
      </c>
      <c r="M18" s="63">
        <v>20213800069702</v>
      </c>
      <c r="N18" s="64">
        <v>44291.669953703706</v>
      </c>
      <c r="O18" s="63">
        <v>20212050090931</v>
      </c>
      <c r="P18" s="87">
        <v>44320</v>
      </c>
      <c r="Q18" s="60">
        <v>21</v>
      </c>
      <c r="R18" s="60" t="s">
        <v>237</v>
      </c>
      <c r="S18" s="60"/>
      <c r="T18" s="67"/>
      <c r="U18" s="60"/>
      <c r="V18" s="60"/>
      <c r="W18" s="60"/>
      <c r="X18" s="66" t="s">
        <v>58</v>
      </c>
    </row>
    <row r="19" spans="1:24" ht="119.25" customHeight="1" x14ac:dyDescent="0.25">
      <c r="A19" s="51" t="s">
        <v>24</v>
      </c>
      <c r="B19" s="53" t="s">
        <v>25</v>
      </c>
      <c r="C19" s="52" t="s">
        <v>118</v>
      </c>
      <c r="D19" s="53" t="s">
        <v>119</v>
      </c>
      <c r="E19" s="51" t="s">
        <v>39</v>
      </c>
      <c r="F19" s="51" t="s">
        <v>40</v>
      </c>
      <c r="G19" s="53" t="s">
        <v>120</v>
      </c>
      <c r="H19" s="53" t="s">
        <v>95</v>
      </c>
      <c r="I19" s="53" t="s">
        <v>96</v>
      </c>
      <c r="J19" s="53" t="s">
        <v>44</v>
      </c>
      <c r="K19" s="53" t="s">
        <v>50</v>
      </c>
      <c r="L19" s="51">
        <v>30</v>
      </c>
      <c r="M19" s="54">
        <v>20213800069742</v>
      </c>
      <c r="N19" s="55">
        <v>44292.37777777778</v>
      </c>
      <c r="O19" s="54"/>
      <c r="P19" s="90"/>
      <c r="Q19" s="51"/>
      <c r="R19" s="51" t="s">
        <v>66</v>
      </c>
      <c r="S19" s="51"/>
      <c r="T19" s="83"/>
      <c r="U19" s="51"/>
      <c r="V19" s="51"/>
      <c r="W19" s="51"/>
      <c r="X19" s="57" t="s">
        <v>121</v>
      </c>
    </row>
    <row r="20" spans="1:24" ht="60" x14ac:dyDescent="0.25">
      <c r="A20" s="51" t="s">
        <v>24</v>
      </c>
      <c r="B20" s="51" t="s">
        <v>109</v>
      </c>
      <c r="C20" s="52" t="s">
        <v>110</v>
      </c>
      <c r="D20" s="53" t="s">
        <v>111</v>
      </c>
      <c r="E20" s="51" t="s">
        <v>39</v>
      </c>
      <c r="F20" s="51" t="s">
        <v>29</v>
      </c>
      <c r="G20" s="53" t="s">
        <v>122</v>
      </c>
      <c r="H20" s="53" t="s">
        <v>123</v>
      </c>
      <c r="I20" s="51" t="s">
        <v>57</v>
      </c>
      <c r="J20" s="53" t="s">
        <v>44</v>
      </c>
      <c r="K20" s="53" t="s">
        <v>33</v>
      </c>
      <c r="L20" s="51">
        <v>30</v>
      </c>
      <c r="M20" s="54">
        <v>20213800069752</v>
      </c>
      <c r="N20" s="55">
        <v>44292.377812500003</v>
      </c>
      <c r="O20" s="54"/>
      <c r="P20" s="90"/>
      <c r="Q20" s="51"/>
      <c r="R20" s="51" t="s">
        <v>66</v>
      </c>
      <c r="S20" s="51"/>
      <c r="T20" s="83"/>
      <c r="U20" s="51"/>
      <c r="V20" s="51"/>
      <c r="W20" s="51"/>
      <c r="X20" s="57" t="s">
        <v>121</v>
      </c>
    </row>
    <row r="21" spans="1:24" ht="61.5" customHeight="1" x14ac:dyDescent="0.25">
      <c r="A21" s="60" t="s">
        <v>24</v>
      </c>
      <c r="B21" s="61" t="s">
        <v>25</v>
      </c>
      <c r="C21" s="62" t="s">
        <v>124</v>
      </c>
      <c r="D21" s="61" t="s">
        <v>125</v>
      </c>
      <c r="E21" s="60" t="s">
        <v>39</v>
      </c>
      <c r="F21" s="60" t="s">
        <v>89</v>
      </c>
      <c r="G21" s="61" t="s">
        <v>126</v>
      </c>
      <c r="H21" s="61" t="s">
        <v>91</v>
      </c>
      <c r="I21" s="61" t="s">
        <v>57</v>
      </c>
      <c r="J21" s="61" t="s">
        <v>44</v>
      </c>
      <c r="K21" s="61" t="s">
        <v>89</v>
      </c>
      <c r="L21" s="60">
        <v>30</v>
      </c>
      <c r="M21" s="63">
        <v>20213800069762</v>
      </c>
      <c r="N21" s="64">
        <v>44292.37841435185</v>
      </c>
      <c r="O21" s="63">
        <v>20212050090441</v>
      </c>
      <c r="P21" s="87">
        <v>44298</v>
      </c>
      <c r="Q21" s="60">
        <v>4</v>
      </c>
      <c r="R21" s="60" t="s">
        <v>237</v>
      </c>
      <c r="S21" s="60"/>
      <c r="T21" s="67">
        <v>44312</v>
      </c>
      <c r="U21" s="60" t="s">
        <v>84</v>
      </c>
      <c r="V21" s="60" t="s">
        <v>85</v>
      </c>
      <c r="W21" s="60"/>
      <c r="X21" s="66"/>
    </row>
    <row r="22" spans="1:24" ht="75" x14ac:dyDescent="0.25">
      <c r="A22" s="60" t="s">
        <v>24</v>
      </c>
      <c r="B22" s="61" t="s">
        <v>25</v>
      </c>
      <c r="C22" s="62" t="s">
        <v>127</v>
      </c>
      <c r="D22" s="61" t="s">
        <v>128</v>
      </c>
      <c r="E22" s="60" t="s">
        <v>39</v>
      </c>
      <c r="F22" s="60" t="s">
        <v>54</v>
      </c>
      <c r="G22" s="61" t="s">
        <v>129</v>
      </c>
      <c r="H22" s="61" t="s">
        <v>91</v>
      </c>
      <c r="I22" s="61" t="s">
        <v>57</v>
      </c>
      <c r="J22" s="61" t="s">
        <v>44</v>
      </c>
      <c r="K22" s="61" t="s">
        <v>50</v>
      </c>
      <c r="L22" s="60">
        <v>30</v>
      </c>
      <c r="M22" s="63">
        <v>20213800069872</v>
      </c>
      <c r="N22" s="64">
        <v>44292.503194444442</v>
      </c>
      <c r="O22" s="63"/>
      <c r="P22" s="87">
        <v>44319</v>
      </c>
      <c r="Q22" s="60">
        <v>19</v>
      </c>
      <c r="R22" s="60" t="s">
        <v>237</v>
      </c>
      <c r="S22" s="60"/>
      <c r="T22" s="67"/>
      <c r="U22" s="60" t="s">
        <v>130</v>
      </c>
      <c r="V22" s="60" t="s">
        <v>85</v>
      </c>
      <c r="W22" s="60"/>
      <c r="X22" s="66" t="s">
        <v>58</v>
      </c>
    </row>
    <row r="23" spans="1:24" ht="60" x14ac:dyDescent="0.25">
      <c r="A23" s="60" t="s">
        <v>24</v>
      </c>
      <c r="B23" s="61" t="s">
        <v>25</v>
      </c>
      <c r="C23" s="62" t="s">
        <v>131</v>
      </c>
      <c r="D23" s="61" t="s">
        <v>132</v>
      </c>
      <c r="E23" s="60" t="s">
        <v>39</v>
      </c>
      <c r="F23" s="60" t="s">
        <v>40</v>
      </c>
      <c r="G23" s="61" t="s">
        <v>133</v>
      </c>
      <c r="H23" s="61" t="s">
        <v>134</v>
      </c>
      <c r="I23" s="61" t="s">
        <v>135</v>
      </c>
      <c r="J23" s="61" t="s">
        <v>44</v>
      </c>
      <c r="K23" s="61" t="s">
        <v>50</v>
      </c>
      <c r="L23" s="60">
        <v>30</v>
      </c>
      <c r="M23" s="63">
        <v>20213800069882</v>
      </c>
      <c r="N23" s="64">
        <v>44292.627789351849</v>
      </c>
      <c r="O23" s="63"/>
      <c r="P23" s="87">
        <v>44299</v>
      </c>
      <c r="Q23" s="60">
        <v>5</v>
      </c>
      <c r="R23" s="60" t="s">
        <v>237</v>
      </c>
      <c r="S23" s="60"/>
      <c r="T23" s="67"/>
      <c r="U23" s="60" t="s">
        <v>130</v>
      </c>
      <c r="V23" s="60" t="s">
        <v>136</v>
      </c>
      <c r="W23" s="60"/>
      <c r="X23" s="66" t="s">
        <v>58</v>
      </c>
    </row>
    <row r="24" spans="1:24" ht="60" x14ac:dyDescent="0.25">
      <c r="A24" s="60" t="s">
        <v>24</v>
      </c>
      <c r="B24" s="61" t="s">
        <v>25</v>
      </c>
      <c r="C24" s="62" t="s">
        <v>137</v>
      </c>
      <c r="D24" s="61" t="s">
        <v>138</v>
      </c>
      <c r="E24" s="60" t="s">
        <v>39</v>
      </c>
      <c r="F24" s="60" t="s">
        <v>40</v>
      </c>
      <c r="G24" s="61" t="s">
        <v>139</v>
      </c>
      <c r="H24" s="61" t="s">
        <v>134</v>
      </c>
      <c r="I24" s="61" t="s">
        <v>135</v>
      </c>
      <c r="J24" s="61" t="s">
        <v>44</v>
      </c>
      <c r="K24" s="61" t="s">
        <v>50</v>
      </c>
      <c r="L24" s="60">
        <v>30</v>
      </c>
      <c r="M24" s="63">
        <v>20213800069892</v>
      </c>
      <c r="N24" s="64">
        <v>44292.628368055557</v>
      </c>
      <c r="O24" s="63"/>
      <c r="P24" s="87">
        <v>44297</v>
      </c>
      <c r="Q24" s="60">
        <v>3</v>
      </c>
      <c r="R24" s="60" t="s">
        <v>237</v>
      </c>
      <c r="S24" s="60"/>
      <c r="T24" s="67"/>
      <c r="U24" s="60" t="s">
        <v>130</v>
      </c>
      <c r="V24" s="60" t="s">
        <v>136</v>
      </c>
      <c r="W24" s="60"/>
      <c r="X24" s="66" t="s">
        <v>58</v>
      </c>
    </row>
    <row r="25" spans="1:24" ht="60" x14ac:dyDescent="0.25">
      <c r="A25" s="60" t="s">
        <v>24</v>
      </c>
      <c r="B25" s="60" t="s">
        <v>109</v>
      </c>
      <c r="C25" s="62" t="s">
        <v>140</v>
      </c>
      <c r="D25" s="61" t="s">
        <v>141</v>
      </c>
      <c r="E25" s="60" t="s">
        <v>39</v>
      </c>
      <c r="F25" s="60" t="s">
        <v>40</v>
      </c>
      <c r="G25" s="61" t="s">
        <v>142</v>
      </c>
      <c r="H25" s="61" t="s">
        <v>134</v>
      </c>
      <c r="I25" s="61" t="s">
        <v>135</v>
      </c>
      <c r="J25" s="61" t="s">
        <v>44</v>
      </c>
      <c r="K25" s="61" t="s">
        <v>50</v>
      </c>
      <c r="L25" s="60">
        <v>30</v>
      </c>
      <c r="M25" s="63">
        <v>20213800069912</v>
      </c>
      <c r="N25" s="64">
        <v>44292.670057870368</v>
      </c>
      <c r="O25" s="63">
        <v>20212000016731</v>
      </c>
      <c r="P25" s="87">
        <v>44305</v>
      </c>
      <c r="Q25" s="60">
        <v>9</v>
      </c>
      <c r="R25" s="60" t="s">
        <v>237</v>
      </c>
      <c r="S25" s="60"/>
      <c r="T25" s="67">
        <v>44312</v>
      </c>
      <c r="U25" s="60" t="s">
        <v>84</v>
      </c>
      <c r="V25" s="60" t="s">
        <v>136</v>
      </c>
      <c r="W25" s="60"/>
      <c r="X25" s="66"/>
    </row>
    <row r="26" spans="1:24" ht="60" x14ac:dyDescent="0.25">
      <c r="A26" s="60" t="s">
        <v>24</v>
      </c>
      <c r="B26" s="61" t="s">
        <v>25</v>
      </c>
      <c r="C26" s="62" t="s">
        <v>26</v>
      </c>
      <c r="D26" s="61" t="s">
        <v>143</v>
      </c>
      <c r="E26" s="60" t="s">
        <v>79</v>
      </c>
      <c r="F26" s="60" t="s">
        <v>144</v>
      </c>
      <c r="G26" s="61" t="s">
        <v>145</v>
      </c>
      <c r="H26" s="61" t="s">
        <v>146</v>
      </c>
      <c r="I26" s="61" t="s">
        <v>44</v>
      </c>
      <c r="J26" s="61" t="s">
        <v>44</v>
      </c>
      <c r="K26" s="61" t="s">
        <v>83</v>
      </c>
      <c r="L26" s="60">
        <v>30</v>
      </c>
      <c r="M26" s="63">
        <v>20213800069932</v>
      </c>
      <c r="N26" s="64">
        <v>44292.670081018521</v>
      </c>
      <c r="O26" s="63">
        <v>20211000017041</v>
      </c>
      <c r="P26" s="87">
        <v>44302</v>
      </c>
      <c r="Q26" s="60">
        <v>6</v>
      </c>
      <c r="R26" s="60" t="s">
        <v>237</v>
      </c>
      <c r="S26" s="60" t="s">
        <v>147</v>
      </c>
      <c r="T26" s="67"/>
      <c r="U26" s="60"/>
      <c r="V26" s="60"/>
      <c r="W26" s="60"/>
      <c r="X26" s="66" t="s">
        <v>58</v>
      </c>
    </row>
    <row r="27" spans="1:24" ht="90" x14ac:dyDescent="0.25">
      <c r="A27" s="60" t="s">
        <v>24</v>
      </c>
      <c r="B27" s="61" t="s">
        <v>25</v>
      </c>
      <c r="C27" s="62" t="s">
        <v>148</v>
      </c>
      <c r="D27" s="61" t="s">
        <v>149</v>
      </c>
      <c r="E27" s="60" t="s">
        <v>39</v>
      </c>
      <c r="F27" s="60" t="s">
        <v>29</v>
      </c>
      <c r="G27" s="61" t="s">
        <v>150</v>
      </c>
      <c r="H27" s="61" t="s">
        <v>95</v>
      </c>
      <c r="I27" s="61" t="s">
        <v>96</v>
      </c>
      <c r="J27" s="61" t="s">
        <v>44</v>
      </c>
      <c r="K27" s="61" t="s">
        <v>117</v>
      </c>
      <c r="L27" s="60">
        <v>30</v>
      </c>
      <c r="M27" s="63">
        <v>20213800069952</v>
      </c>
      <c r="N27" s="64">
        <v>44292.669618055559</v>
      </c>
      <c r="O27" s="63">
        <v>20212000017011</v>
      </c>
      <c r="P27" s="87">
        <v>44301</v>
      </c>
      <c r="Q27" s="60">
        <v>7</v>
      </c>
      <c r="R27" s="60" t="s">
        <v>237</v>
      </c>
      <c r="S27" s="60"/>
      <c r="T27" s="67">
        <v>44329</v>
      </c>
      <c r="U27" s="60" t="s">
        <v>84</v>
      </c>
      <c r="V27" s="60" t="s">
        <v>136</v>
      </c>
      <c r="W27" s="60"/>
      <c r="X27" s="66"/>
    </row>
    <row r="28" spans="1:24" ht="229.5" x14ac:dyDescent="0.25">
      <c r="A28" s="60" t="s">
        <v>24</v>
      </c>
      <c r="B28" s="61" t="s">
        <v>25</v>
      </c>
      <c r="C28" s="62" t="s">
        <v>151</v>
      </c>
      <c r="D28" s="61" t="s">
        <v>152</v>
      </c>
      <c r="E28" s="60" t="s">
        <v>39</v>
      </c>
      <c r="F28" s="60" t="s">
        <v>40</v>
      </c>
      <c r="G28" s="61" t="s">
        <v>153</v>
      </c>
      <c r="H28" s="61" t="s">
        <v>134</v>
      </c>
      <c r="I28" s="61" t="s">
        <v>135</v>
      </c>
      <c r="J28" s="61" t="s">
        <v>44</v>
      </c>
      <c r="K28" s="61" t="s">
        <v>50</v>
      </c>
      <c r="L28" s="60">
        <v>30</v>
      </c>
      <c r="M28" s="63">
        <v>20213800069962</v>
      </c>
      <c r="N28" s="64">
        <v>44292.7112037037</v>
      </c>
      <c r="O28" s="63" t="s">
        <v>35</v>
      </c>
      <c r="P28" s="87">
        <v>44298</v>
      </c>
      <c r="Q28" s="60">
        <v>4</v>
      </c>
      <c r="R28" s="60" t="s">
        <v>237</v>
      </c>
      <c r="S28" s="60" t="s">
        <v>154</v>
      </c>
      <c r="T28" s="67"/>
      <c r="U28" s="60"/>
      <c r="V28" s="60" t="s">
        <v>136</v>
      </c>
      <c r="W28" s="60"/>
      <c r="X28" s="66" t="s">
        <v>58</v>
      </c>
    </row>
    <row r="29" spans="1:24" ht="76.5" x14ac:dyDescent="0.25">
      <c r="A29" s="60" t="s">
        <v>24</v>
      </c>
      <c r="B29" s="61" t="s">
        <v>25</v>
      </c>
      <c r="C29" s="62" t="s">
        <v>131</v>
      </c>
      <c r="D29" s="61" t="s">
        <v>132</v>
      </c>
      <c r="E29" s="60" t="s">
        <v>39</v>
      </c>
      <c r="F29" s="60" t="s">
        <v>40</v>
      </c>
      <c r="G29" s="61" t="s">
        <v>155</v>
      </c>
      <c r="H29" s="61" t="s">
        <v>134</v>
      </c>
      <c r="I29" s="61" t="s">
        <v>135</v>
      </c>
      <c r="J29" s="61" t="s">
        <v>44</v>
      </c>
      <c r="K29" s="61" t="s">
        <v>50</v>
      </c>
      <c r="L29" s="60">
        <v>30</v>
      </c>
      <c r="M29" s="63">
        <v>20213800069972</v>
      </c>
      <c r="N29" s="64">
        <v>44292.711145833331</v>
      </c>
      <c r="O29" s="63"/>
      <c r="P29" s="87">
        <v>44299</v>
      </c>
      <c r="Q29" s="60">
        <v>5</v>
      </c>
      <c r="R29" s="60" t="s">
        <v>237</v>
      </c>
      <c r="S29" s="60" t="s">
        <v>156</v>
      </c>
      <c r="T29" s="67"/>
      <c r="U29" s="60" t="s">
        <v>35</v>
      </c>
      <c r="V29" s="60" t="s">
        <v>136</v>
      </c>
      <c r="W29" s="60"/>
      <c r="X29" s="66" t="s">
        <v>58</v>
      </c>
    </row>
    <row r="30" spans="1:24" ht="75" x14ac:dyDescent="0.25">
      <c r="A30" s="60" t="s">
        <v>24</v>
      </c>
      <c r="B30" s="61" t="s">
        <v>25</v>
      </c>
      <c r="C30" s="62" t="s">
        <v>157</v>
      </c>
      <c r="D30" s="61" t="s">
        <v>158</v>
      </c>
      <c r="E30" s="60" t="s">
        <v>39</v>
      </c>
      <c r="F30" s="60" t="s">
        <v>29</v>
      </c>
      <c r="G30" s="61" t="s">
        <v>159</v>
      </c>
      <c r="H30" s="61" t="s">
        <v>146</v>
      </c>
      <c r="I30" s="60" t="s">
        <v>44</v>
      </c>
      <c r="J30" s="61" t="s">
        <v>44</v>
      </c>
      <c r="K30" s="61" t="s">
        <v>83</v>
      </c>
      <c r="L30" s="60">
        <v>30</v>
      </c>
      <c r="M30" s="63">
        <v>20213800069982</v>
      </c>
      <c r="N30" s="64">
        <v>44292.711319444446</v>
      </c>
      <c r="O30" s="63">
        <v>20211000017521</v>
      </c>
      <c r="P30" s="87">
        <v>44312</v>
      </c>
      <c r="Q30" s="60">
        <v>14</v>
      </c>
      <c r="R30" s="60" t="s">
        <v>237</v>
      </c>
      <c r="S30" s="60"/>
      <c r="T30" s="67"/>
      <c r="U30" s="60"/>
      <c r="V30" s="60" t="s">
        <v>136</v>
      </c>
      <c r="W30" s="60"/>
      <c r="X30" s="66" t="s">
        <v>58</v>
      </c>
    </row>
    <row r="31" spans="1:24" ht="89.25" x14ac:dyDescent="0.25">
      <c r="A31" s="60" t="s">
        <v>24</v>
      </c>
      <c r="B31" s="61" t="s">
        <v>25</v>
      </c>
      <c r="C31" s="62" t="s">
        <v>160</v>
      </c>
      <c r="D31" s="61" t="s">
        <v>161</v>
      </c>
      <c r="E31" s="60" t="s">
        <v>39</v>
      </c>
      <c r="F31" s="60" t="s">
        <v>29</v>
      </c>
      <c r="G31" s="61" t="s">
        <v>162</v>
      </c>
      <c r="H31" s="61" t="s">
        <v>91</v>
      </c>
      <c r="I31" s="61" t="s">
        <v>57</v>
      </c>
      <c r="J31" s="61" t="s">
        <v>44</v>
      </c>
      <c r="K31" s="61" t="s">
        <v>65</v>
      </c>
      <c r="L31" s="60">
        <v>30</v>
      </c>
      <c r="M31" s="63">
        <v>20213800070002</v>
      </c>
      <c r="N31" s="64">
        <v>44292.711747685185</v>
      </c>
      <c r="O31" s="63"/>
      <c r="P31" s="87">
        <v>44299</v>
      </c>
      <c r="Q31" s="60">
        <v>5</v>
      </c>
      <c r="R31" s="60" t="s">
        <v>237</v>
      </c>
      <c r="S31" s="60" t="s">
        <v>163</v>
      </c>
      <c r="T31" s="67"/>
      <c r="U31" s="60"/>
      <c r="V31" s="60" t="s">
        <v>164</v>
      </c>
      <c r="W31" s="60"/>
      <c r="X31" s="66" t="s">
        <v>58</v>
      </c>
    </row>
    <row r="32" spans="1:24" ht="63.75" x14ac:dyDescent="0.25">
      <c r="A32" s="60" t="s">
        <v>24</v>
      </c>
      <c r="B32" s="61" t="s">
        <v>25</v>
      </c>
      <c r="C32" s="62" t="s">
        <v>165</v>
      </c>
      <c r="D32" s="61" t="s">
        <v>166</v>
      </c>
      <c r="E32" s="60" t="s">
        <v>39</v>
      </c>
      <c r="F32" s="60" t="s">
        <v>40</v>
      </c>
      <c r="G32" s="61" t="s">
        <v>167</v>
      </c>
      <c r="H32" s="61" t="s">
        <v>168</v>
      </c>
      <c r="I32" s="61" t="s">
        <v>135</v>
      </c>
      <c r="J32" s="61" t="s">
        <v>44</v>
      </c>
      <c r="K32" s="61" t="s">
        <v>50</v>
      </c>
      <c r="L32" s="60">
        <v>30</v>
      </c>
      <c r="M32" s="63">
        <v>20213800070012</v>
      </c>
      <c r="N32" s="64">
        <v>44292.711469907408</v>
      </c>
      <c r="O32" s="63">
        <v>20212000016391</v>
      </c>
      <c r="P32" s="87">
        <v>44294</v>
      </c>
      <c r="Q32" s="60">
        <v>2</v>
      </c>
      <c r="R32" s="60" t="s">
        <v>237</v>
      </c>
      <c r="S32" s="60" t="s">
        <v>169</v>
      </c>
      <c r="T32" s="67"/>
      <c r="U32" s="60" t="s">
        <v>84</v>
      </c>
      <c r="V32" s="60" t="s">
        <v>136</v>
      </c>
      <c r="W32" s="60"/>
      <c r="X32" s="66" t="s">
        <v>170</v>
      </c>
    </row>
    <row r="33" spans="1:24" ht="60" x14ac:dyDescent="0.25">
      <c r="A33" s="60" t="s">
        <v>24</v>
      </c>
      <c r="B33" s="61" t="s">
        <v>25</v>
      </c>
      <c r="C33" s="62" t="s">
        <v>26</v>
      </c>
      <c r="D33" s="61" t="s">
        <v>171</v>
      </c>
      <c r="E33" s="60" t="s">
        <v>62</v>
      </c>
      <c r="F33" s="60" t="s">
        <v>40</v>
      </c>
      <c r="G33" s="61" t="s">
        <v>172</v>
      </c>
      <c r="H33" s="61" t="s">
        <v>134</v>
      </c>
      <c r="I33" s="61" t="s">
        <v>135</v>
      </c>
      <c r="J33" s="61" t="s">
        <v>44</v>
      </c>
      <c r="K33" s="61" t="s">
        <v>117</v>
      </c>
      <c r="L33" s="60">
        <v>30</v>
      </c>
      <c r="M33" s="63">
        <v>20213800070042</v>
      </c>
      <c r="N33" s="64">
        <v>44292.711608796293</v>
      </c>
      <c r="O33" s="63">
        <v>20212000017051</v>
      </c>
      <c r="P33" s="87">
        <v>44302</v>
      </c>
      <c r="Q33" s="60">
        <v>8</v>
      </c>
      <c r="R33" s="60" t="s">
        <v>237</v>
      </c>
      <c r="S33" s="60"/>
      <c r="T33" s="67"/>
      <c r="U33" s="60" t="s">
        <v>84</v>
      </c>
      <c r="V33" s="60" t="s">
        <v>136</v>
      </c>
      <c r="W33" s="60"/>
      <c r="X33" s="66" t="s">
        <v>170</v>
      </c>
    </row>
    <row r="34" spans="1:24" ht="60" x14ac:dyDescent="0.25">
      <c r="A34" s="60" t="s">
        <v>24</v>
      </c>
      <c r="B34" s="61" t="s">
        <v>25</v>
      </c>
      <c r="C34" s="62" t="s">
        <v>173</v>
      </c>
      <c r="D34" s="61" t="s">
        <v>174</v>
      </c>
      <c r="E34" s="60" t="s">
        <v>62</v>
      </c>
      <c r="F34" s="60" t="s">
        <v>175</v>
      </c>
      <c r="G34" s="61" t="s">
        <v>176</v>
      </c>
      <c r="H34" s="61" t="s">
        <v>91</v>
      </c>
      <c r="I34" s="61" t="s">
        <v>57</v>
      </c>
      <c r="J34" s="61" t="s">
        <v>44</v>
      </c>
      <c r="K34" s="61" t="s">
        <v>65</v>
      </c>
      <c r="L34" s="60">
        <v>30</v>
      </c>
      <c r="M34" s="63">
        <v>20213800070082</v>
      </c>
      <c r="N34" s="64">
        <v>44293.461342592593</v>
      </c>
      <c r="O34" s="63">
        <v>20212050091181</v>
      </c>
      <c r="P34" s="87">
        <v>44326</v>
      </c>
      <c r="Q34" s="60">
        <v>23</v>
      </c>
      <c r="R34" s="60" t="s">
        <v>237</v>
      </c>
      <c r="S34" s="60"/>
      <c r="T34" s="67">
        <v>44326</v>
      </c>
      <c r="U34" s="60" t="s">
        <v>84</v>
      </c>
      <c r="V34" s="60" t="s">
        <v>136</v>
      </c>
      <c r="W34" s="60"/>
      <c r="X34" s="66"/>
    </row>
    <row r="35" spans="1:24" ht="60" x14ac:dyDescent="0.25">
      <c r="A35" s="60" t="s">
        <v>24</v>
      </c>
      <c r="B35" s="61" t="s">
        <v>25</v>
      </c>
      <c r="C35" s="62" t="s">
        <v>177</v>
      </c>
      <c r="D35" s="61" t="s">
        <v>178</v>
      </c>
      <c r="E35" s="60" t="s">
        <v>179</v>
      </c>
      <c r="F35" s="60" t="s">
        <v>29</v>
      </c>
      <c r="G35" s="61" t="s">
        <v>180</v>
      </c>
      <c r="H35" s="61" t="s">
        <v>56</v>
      </c>
      <c r="I35" s="61" t="s">
        <v>57</v>
      </c>
      <c r="J35" s="61" t="s">
        <v>44</v>
      </c>
      <c r="K35" s="61" t="s">
        <v>83</v>
      </c>
      <c r="L35" s="60">
        <v>30</v>
      </c>
      <c r="M35" s="63">
        <v>20213800070092</v>
      </c>
      <c r="N35" s="64">
        <v>44293.502986111111</v>
      </c>
      <c r="O35" s="63">
        <v>20212050090961</v>
      </c>
      <c r="P35" s="87">
        <v>44321</v>
      </c>
      <c r="Q35" s="60">
        <v>20</v>
      </c>
      <c r="R35" s="60" t="s">
        <v>237</v>
      </c>
      <c r="S35" s="60"/>
      <c r="T35" s="67">
        <v>44321</v>
      </c>
      <c r="U35" s="60" t="s">
        <v>84</v>
      </c>
      <c r="V35" s="60" t="s">
        <v>136</v>
      </c>
      <c r="W35" s="60"/>
      <c r="X35" s="66"/>
    </row>
    <row r="36" spans="1:24" ht="75" x14ac:dyDescent="0.25">
      <c r="A36" s="60" t="s">
        <v>24</v>
      </c>
      <c r="B36" s="61" t="s">
        <v>25</v>
      </c>
      <c r="C36" s="62" t="s">
        <v>160</v>
      </c>
      <c r="D36" s="61" t="s">
        <v>161</v>
      </c>
      <c r="E36" s="60" t="s">
        <v>39</v>
      </c>
      <c r="F36" s="60" t="s">
        <v>29</v>
      </c>
      <c r="G36" s="61" t="s">
        <v>181</v>
      </c>
      <c r="H36" s="61" t="s">
        <v>91</v>
      </c>
      <c r="I36" s="61" t="s">
        <v>57</v>
      </c>
      <c r="J36" s="61" t="s">
        <v>44</v>
      </c>
      <c r="K36" s="61" t="s">
        <v>65</v>
      </c>
      <c r="L36" s="60">
        <v>30</v>
      </c>
      <c r="M36" s="63">
        <v>20213800070102</v>
      </c>
      <c r="N36" s="64">
        <v>44293.544999999998</v>
      </c>
      <c r="O36" s="63"/>
      <c r="P36" s="87">
        <v>44299</v>
      </c>
      <c r="Q36" s="60">
        <v>4</v>
      </c>
      <c r="R36" s="60" t="s">
        <v>237</v>
      </c>
      <c r="S36" s="60"/>
      <c r="T36" s="67">
        <v>44326</v>
      </c>
      <c r="U36" s="60" t="s">
        <v>84</v>
      </c>
      <c r="V36" s="60" t="s">
        <v>136</v>
      </c>
      <c r="W36" s="60"/>
      <c r="X36" s="66"/>
    </row>
    <row r="37" spans="1:24" ht="60" x14ac:dyDescent="0.25">
      <c r="A37" s="60" t="s">
        <v>24</v>
      </c>
      <c r="B37" s="61" t="s">
        <v>25</v>
      </c>
      <c r="C37" s="62" t="s">
        <v>26</v>
      </c>
      <c r="D37" s="61" t="s">
        <v>184</v>
      </c>
      <c r="E37" s="60" t="s">
        <v>62</v>
      </c>
      <c r="F37" s="60" t="s">
        <v>40</v>
      </c>
      <c r="G37" s="61" t="s">
        <v>185</v>
      </c>
      <c r="H37" s="61" t="s">
        <v>95</v>
      </c>
      <c r="I37" s="61" t="s">
        <v>96</v>
      </c>
      <c r="J37" s="61" t="s">
        <v>44</v>
      </c>
      <c r="K37" s="61" t="s">
        <v>50</v>
      </c>
      <c r="L37" s="60">
        <v>30</v>
      </c>
      <c r="M37" s="63">
        <v>20213800070182</v>
      </c>
      <c r="N37" s="64">
        <v>44293.627893518518</v>
      </c>
      <c r="O37" s="63">
        <v>20212000017191</v>
      </c>
      <c r="P37" s="87">
        <v>44316</v>
      </c>
      <c r="Q37" s="60">
        <v>14</v>
      </c>
      <c r="R37" s="60" t="s">
        <v>237</v>
      </c>
      <c r="S37" s="60"/>
      <c r="T37" s="67"/>
      <c r="U37" s="60"/>
      <c r="V37" s="60" t="s">
        <v>136</v>
      </c>
      <c r="W37" s="60"/>
      <c r="X37" s="66" t="s">
        <v>58</v>
      </c>
    </row>
    <row r="38" spans="1:24" ht="60" x14ac:dyDescent="0.25">
      <c r="A38" s="72" t="s">
        <v>24</v>
      </c>
      <c r="B38" s="73" t="s">
        <v>25</v>
      </c>
      <c r="C38" s="74" t="s">
        <v>26</v>
      </c>
      <c r="D38" s="73" t="s">
        <v>186</v>
      </c>
      <c r="E38" s="72" t="s">
        <v>179</v>
      </c>
      <c r="F38" s="72" t="s">
        <v>29</v>
      </c>
      <c r="G38" s="73" t="s">
        <v>187</v>
      </c>
      <c r="H38" s="73" t="s">
        <v>95</v>
      </c>
      <c r="I38" s="73" t="s">
        <v>96</v>
      </c>
      <c r="J38" s="73" t="s">
        <v>44</v>
      </c>
      <c r="K38" s="73" t="s">
        <v>33</v>
      </c>
      <c r="L38" s="72">
        <v>20</v>
      </c>
      <c r="M38" s="75">
        <v>20213800070212</v>
      </c>
      <c r="N38" s="76">
        <v>44293.628020833334</v>
      </c>
      <c r="O38" s="75">
        <v>20212000017501</v>
      </c>
      <c r="P38" s="91">
        <v>44328</v>
      </c>
      <c r="Q38" s="72">
        <v>24</v>
      </c>
      <c r="R38" s="72" t="s">
        <v>188</v>
      </c>
      <c r="S38" s="72"/>
      <c r="T38" s="77"/>
      <c r="U38" s="72"/>
      <c r="V38" s="72"/>
      <c r="W38" s="72"/>
      <c r="X38" s="78" t="s">
        <v>58</v>
      </c>
    </row>
    <row r="39" spans="1:24" ht="60" x14ac:dyDescent="0.25">
      <c r="A39" s="60" t="s">
        <v>24</v>
      </c>
      <c r="B39" s="61" t="s">
        <v>25</v>
      </c>
      <c r="C39" s="62" t="s">
        <v>189</v>
      </c>
      <c r="D39" s="61" t="s">
        <v>190</v>
      </c>
      <c r="E39" s="60" t="s">
        <v>62</v>
      </c>
      <c r="F39" s="60" t="s">
        <v>29</v>
      </c>
      <c r="G39" s="61" t="s">
        <v>191</v>
      </c>
      <c r="H39" s="61" t="s">
        <v>56</v>
      </c>
      <c r="I39" s="61" t="s">
        <v>57</v>
      </c>
      <c r="J39" s="61" t="s">
        <v>44</v>
      </c>
      <c r="K39" s="61" t="s">
        <v>50</v>
      </c>
      <c r="L39" s="60">
        <v>30</v>
      </c>
      <c r="M39" s="63">
        <v>20213800070222</v>
      </c>
      <c r="N39" s="64">
        <v>44293.628229166665</v>
      </c>
      <c r="O39" s="63">
        <v>20212050090921</v>
      </c>
      <c r="P39" s="87">
        <v>44321</v>
      </c>
      <c r="Q39" s="60">
        <v>20</v>
      </c>
      <c r="R39" s="60" t="s">
        <v>237</v>
      </c>
      <c r="S39" s="60"/>
      <c r="T39" s="67">
        <v>44321</v>
      </c>
      <c r="U39" s="60" t="s">
        <v>84</v>
      </c>
      <c r="V39" s="60" t="s">
        <v>136</v>
      </c>
      <c r="W39" s="60" t="s">
        <v>35</v>
      </c>
      <c r="X39" s="66"/>
    </row>
    <row r="40" spans="1:24" ht="60" x14ac:dyDescent="0.25">
      <c r="A40" s="60" t="s">
        <v>24</v>
      </c>
      <c r="B40" s="61" t="s">
        <v>25</v>
      </c>
      <c r="C40" s="62" t="s">
        <v>26</v>
      </c>
      <c r="D40" s="61" t="s">
        <v>193</v>
      </c>
      <c r="E40" s="60" t="s">
        <v>62</v>
      </c>
      <c r="F40" s="60" t="s">
        <v>175</v>
      </c>
      <c r="G40" s="61" t="s">
        <v>194</v>
      </c>
      <c r="H40" s="61" t="s">
        <v>116</v>
      </c>
      <c r="I40" s="61" t="s">
        <v>57</v>
      </c>
      <c r="J40" s="61" t="s">
        <v>44</v>
      </c>
      <c r="K40" s="61" t="s">
        <v>50</v>
      </c>
      <c r="L40" s="60">
        <v>30</v>
      </c>
      <c r="M40" s="63">
        <v>20213800070252</v>
      </c>
      <c r="N40" s="64">
        <v>44293.669988425929</v>
      </c>
      <c r="O40" s="63">
        <v>20212050090451</v>
      </c>
      <c r="P40" s="87">
        <v>44301</v>
      </c>
      <c r="Q40" s="60">
        <v>6</v>
      </c>
      <c r="R40" s="60" t="s">
        <v>237</v>
      </c>
      <c r="S40" s="60"/>
      <c r="T40" s="67">
        <v>44312</v>
      </c>
      <c r="U40" s="60" t="s">
        <v>84</v>
      </c>
      <c r="V40" s="60" t="s">
        <v>136</v>
      </c>
      <c r="W40" s="60"/>
      <c r="X40" s="60"/>
    </row>
    <row r="41" spans="1:24" ht="60" x14ac:dyDescent="0.25">
      <c r="A41" s="60" t="s">
        <v>24</v>
      </c>
      <c r="B41" s="61" t="s">
        <v>25</v>
      </c>
      <c r="C41" s="62" t="s">
        <v>26</v>
      </c>
      <c r="D41" s="61" t="s">
        <v>195</v>
      </c>
      <c r="E41" s="60" t="s">
        <v>62</v>
      </c>
      <c r="F41" s="60" t="s">
        <v>54</v>
      </c>
      <c r="G41" s="61" t="s">
        <v>196</v>
      </c>
      <c r="H41" s="61" t="s">
        <v>64</v>
      </c>
      <c r="I41" s="61" t="s">
        <v>57</v>
      </c>
      <c r="J41" s="61" t="s">
        <v>44</v>
      </c>
      <c r="K41" s="61" t="s">
        <v>50</v>
      </c>
      <c r="L41" s="60">
        <v>30</v>
      </c>
      <c r="M41" s="63">
        <v>20213800070262</v>
      </c>
      <c r="N41" s="64">
        <v>44293.669849537036</v>
      </c>
      <c r="O41" s="63">
        <v>20212050090701</v>
      </c>
      <c r="P41" s="87">
        <v>44316</v>
      </c>
      <c r="Q41" s="60">
        <v>17</v>
      </c>
      <c r="R41" s="60" t="s">
        <v>237</v>
      </c>
      <c r="S41" s="60"/>
      <c r="T41" s="67">
        <v>44322</v>
      </c>
      <c r="U41" s="60" t="s">
        <v>84</v>
      </c>
      <c r="V41" s="60" t="s">
        <v>136</v>
      </c>
      <c r="W41" s="60"/>
      <c r="X41" s="60"/>
    </row>
    <row r="42" spans="1:24" ht="60" x14ac:dyDescent="0.25">
      <c r="A42" s="60" t="s">
        <v>24</v>
      </c>
      <c r="B42" s="61" t="s">
        <v>25</v>
      </c>
      <c r="C42" s="62" t="s">
        <v>197</v>
      </c>
      <c r="D42" s="61" t="s">
        <v>198</v>
      </c>
      <c r="E42" s="60" t="s">
        <v>39</v>
      </c>
      <c r="F42" s="60" t="s">
        <v>40</v>
      </c>
      <c r="G42" s="61" t="s">
        <v>199</v>
      </c>
      <c r="H42" s="61" t="s">
        <v>134</v>
      </c>
      <c r="I42" s="61" t="s">
        <v>135</v>
      </c>
      <c r="J42" s="61" t="s">
        <v>44</v>
      </c>
      <c r="K42" s="61" t="s">
        <v>50</v>
      </c>
      <c r="L42" s="60">
        <v>30</v>
      </c>
      <c r="M42" s="63">
        <v>20213800070272</v>
      </c>
      <c r="N42" s="64">
        <v>44293.670115740744</v>
      </c>
      <c r="O42" s="63">
        <v>20212000016741</v>
      </c>
      <c r="P42" s="87">
        <v>44305</v>
      </c>
      <c r="Q42" s="60">
        <v>8</v>
      </c>
      <c r="R42" s="60" t="s">
        <v>237</v>
      </c>
      <c r="S42" s="60"/>
      <c r="T42" s="67">
        <v>44312</v>
      </c>
      <c r="U42" s="60" t="s">
        <v>200</v>
      </c>
      <c r="V42" s="60" t="s">
        <v>136</v>
      </c>
      <c r="W42" s="60"/>
      <c r="X42" s="60"/>
    </row>
    <row r="43" spans="1:24" ht="90" x14ac:dyDescent="0.25">
      <c r="A43" s="60" t="s">
        <v>24</v>
      </c>
      <c r="B43" s="61" t="s">
        <v>25</v>
      </c>
      <c r="C43" s="62" t="s">
        <v>26</v>
      </c>
      <c r="D43" s="61" t="s">
        <v>201</v>
      </c>
      <c r="E43" s="60" t="s">
        <v>39</v>
      </c>
      <c r="F43" s="60" t="s">
        <v>40</v>
      </c>
      <c r="G43" s="61" t="s">
        <v>202</v>
      </c>
      <c r="H43" s="61" t="s">
        <v>91</v>
      </c>
      <c r="I43" s="61" t="s">
        <v>57</v>
      </c>
      <c r="J43" s="61" t="s">
        <v>44</v>
      </c>
      <c r="K43" s="61" t="s">
        <v>50</v>
      </c>
      <c r="L43" s="60">
        <v>30</v>
      </c>
      <c r="M43" s="63">
        <v>20213800070292</v>
      </c>
      <c r="N43" s="64">
        <v>44293.711527777778</v>
      </c>
      <c r="O43" s="63">
        <v>20212050090571</v>
      </c>
      <c r="P43" s="87">
        <v>44300</v>
      </c>
      <c r="Q43" s="60">
        <v>5</v>
      </c>
      <c r="R43" s="60" t="s">
        <v>237</v>
      </c>
      <c r="S43" s="60"/>
      <c r="T43" s="67">
        <v>44312</v>
      </c>
      <c r="U43" s="60" t="s">
        <v>200</v>
      </c>
      <c r="V43" s="60" t="s">
        <v>136</v>
      </c>
      <c r="W43" s="60"/>
      <c r="X43" s="60"/>
    </row>
    <row r="44" spans="1:24" ht="89.25" x14ac:dyDescent="0.25">
      <c r="A44" s="60" t="s">
        <v>24</v>
      </c>
      <c r="B44" s="61" t="s">
        <v>25</v>
      </c>
      <c r="C44" s="62" t="s">
        <v>182</v>
      </c>
      <c r="D44" s="61" t="s">
        <v>183</v>
      </c>
      <c r="E44" s="60" t="s">
        <v>39</v>
      </c>
      <c r="F44" s="60" t="s">
        <v>175</v>
      </c>
      <c r="G44" s="61" t="s">
        <v>203</v>
      </c>
      <c r="H44" s="61" t="s">
        <v>134</v>
      </c>
      <c r="I44" s="61" t="s">
        <v>135</v>
      </c>
      <c r="J44" s="61" t="s">
        <v>44</v>
      </c>
      <c r="K44" s="61" t="s">
        <v>50</v>
      </c>
      <c r="L44" s="60">
        <v>30</v>
      </c>
      <c r="M44" s="63">
        <v>20213800070302</v>
      </c>
      <c r="N44" s="64">
        <v>44293.711284722223</v>
      </c>
      <c r="O44" s="63"/>
      <c r="P44" s="87"/>
      <c r="Q44" s="60"/>
      <c r="R44" s="60" t="s">
        <v>237</v>
      </c>
      <c r="S44" s="69" t="s">
        <v>204</v>
      </c>
      <c r="T44" s="67"/>
      <c r="U44" s="60"/>
      <c r="V44" s="60"/>
      <c r="W44" s="60"/>
      <c r="X44" s="60"/>
    </row>
    <row r="45" spans="1:24" ht="60" x14ac:dyDescent="0.25">
      <c r="A45" s="60" t="s">
        <v>24</v>
      </c>
      <c r="B45" s="61" t="s">
        <v>25</v>
      </c>
      <c r="C45" s="62" t="s">
        <v>165</v>
      </c>
      <c r="D45" s="61" t="s">
        <v>166</v>
      </c>
      <c r="E45" s="60" t="s">
        <v>39</v>
      </c>
      <c r="F45" s="60" t="s">
        <v>40</v>
      </c>
      <c r="G45" s="61" t="s">
        <v>205</v>
      </c>
      <c r="H45" s="61" t="s">
        <v>206</v>
      </c>
      <c r="I45" s="61" t="s">
        <v>135</v>
      </c>
      <c r="J45" s="61" t="s">
        <v>44</v>
      </c>
      <c r="K45" s="61" t="s">
        <v>50</v>
      </c>
      <c r="L45" s="60">
        <v>30</v>
      </c>
      <c r="M45" s="63">
        <v>20213800070372</v>
      </c>
      <c r="N45" s="64">
        <v>44294.503206018519</v>
      </c>
      <c r="O45" s="63">
        <v>20212000016721</v>
      </c>
      <c r="P45" s="87">
        <v>44300</v>
      </c>
      <c r="Q45" s="60">
        <v>4</v>
      </c>
      <c r="R45" s="60" t="s">
        <v>237</v>
      </c>
      <c r="S45" s="60"/>
      <c r="T45" s="67">
        <v>44312</v>
      </c>
      <c r="U45" s="60"/>
      <c r="V45" s="60"/>
      <c r="W45" s="60"/>
      <c r="X45" s="65" t="s">
        <v>207</v>
      </c>
    </row>
    <row r="46" spans="1:24" ht="60" x14ac:dyDescent="0.25">
      <c r="A46" s="51" t="s">
        <v>24</v>
      </c>
      <c r="B46" s="53" t="s">
        <v>25</v>
      </c>
      <c r="C46" s="52" t="s">
        <v>208</v>
      </c>
      <c r="D46" s="53" t="s">
        <v>209</v>
      </c>
      <c r="E46" s="51" t="s">
        <v>39</v>
      </c>
      <c r="F46" s="51" t="s">
        <v>54</v>
      </c>
      <c r="G46" s="53" t="s">
        <v>210</v>
      </c>
      <c r="H46" s="53" t="s">
        <v>211</v>
      </c>
      <c r="I46" s="53" t="s">
        <v>96</v>
      </c>
      <c r="J46" s="53" t="s">
        <v>44</v>
      </c>
      <c r="K46" s="53" t="s">
        <v>50</v>
      </c>
      <c r="L46" s="51">
        <v>20</v>
      </c>
      <c r="M46" s="54">
        <v>20213800070392</v>
      </c>
      <c r="N46" s="55">
        <v>44294.503020833334</v>
      </c>
      <c r="O46" s="54"/>
      <c r="P46" s="90"/>
      <c r="Q46" s="51"/>
      <c r="R46" s="51" t="s">
        <v>66</v>
      </c>
      <c r="S46" s="51"/>
      <c r="T46" s="83"/>
      <c r="U46" s="51"/>
      <c r="V46" s="51"/>
      <c r="W46" s="51"/>
      <c r="X46" s="57" t="s">
        <v>212</v>
      </c>
    </row>
    <row r="47" spans="1:24" ht="75" x14ac:dyDescent="0.25">
      <c r="A47" s="60" t="s">
        <v>24</v>
      </c>
      <c r="B47" s="60" t="s">
        <v>109</v>
      </c>
      <c r="C47" s="62" t="s">
        <v>213</v>
      </c>
      <c r="D47" s="61" t="s">
        <v>214</v>
      </c>
      <c r="E47" s="60" t="s">
        <v>39</v>
      </c>
      <c r="F47" s="60" t="s">
        <v>54</v>
      </c>
      <c r="G47" s="61" t="s">
        <v>215</v>
      </c>
      <c r="H47" s="61" t="s">
        <v>116</v>
      </c>
      <c r="I47" s="61" t="s">
        <v>57</v>
      </c>
      <c r="J47" s="61" t="s">
        <v>44</v>
      </c>
      <c r="K47" s="61" t="s">
        <v>50</v>
      </c>
      <c r="L47" s="60">
        <v>35</v>
      </c>
      <c r="M47" s="63">
        <v>20213800070402</v>
      </c>
      <c r="N47" s="64">
        <v>44294.502824074072</v>
      </c>
      <c r="O47" s="63">
        <v>20212050090651</v>
      </c>
      <c r="P47" s="87">
        <v>44315</v>
      </c>
      <c r="Q47" s="60">
        <v>15</v>
      </c>
      <c r="R47" s="60" t="s">
        <v>237</v>
      </c>
      <c r="S47" s="60"/>
      <c r="T47" s="67">
        <v>44322</v>
      </c>
      <c r="U47" s="60" t="s">
        <v>200</v>
      </c>
      <c r="V47" s="60" t="s">
        <v>136</v>
      </c>
      <c r="W47" s="60"/>
      <c r="X47" s="60"/>
    </row>
    <row r="48" spans="1:24" ht="63.75" x14ac:dyDescent="0.25">
      <c r="A48" s="60" t="s">
        <v>24</v>
      </c>
      <c r="B48" s="61" t="s">
        <v>25</v>
      </c>
      <c r="C48" s="62" t="s">
        <v>216</v>
      </c>
      <c r="D48" s="61" t="s">
        <v>217</v>
      </c>
      <c r="E48" s="60" t="s">
        <v>39</v>
      </c>
      <c r="F48" s="60" t="s">
        <v>54</v>
      </c>
      <c r="G48" s="61" t="s">
        <v>218</v>
      </c>
      <c r="H48" s="61" t="s">
        <v>134</v>
      </c>
      <c r="I48" s="61" t="s">
        <v>135</v>
      </c>
      <c r="J48" s="61" t="s">
        <v>44</v>
      </c>
      <c r="K48" s="61" t="s">
        <v>50</v>
      </c>
      <c r="L48" s="60">
        <v>30</v>
      </c>
      <c r="M48" s="63">
        <v>20213800070412</v>
      </c>
      <c r="N48" s="64">
        <v>44294.502928240741</v>
      </c>
      <c r="O48" s="63"/>
      <c r="P48" s="87"/>
      <c r="Q48" s="60"/>
      <c r="R48" s="60" t="s">
        <v>237</v>
      </c>
      <c r="S48" s="69" t="s">
        <v>219</v>
      </c>
      <c r="T48" s="67"/>
      <c r="U48" s="60"/>
      <c r="V48" s="60"/>
      <c r="W48" s="60"/>
      <c r="X48" s="65" t="s">
        <v>220</v>
      </c>
    </row>
    <row r="49" spans="1:24" ht="60" x14ac:dyDescent="0.25">
      <c r="A49" s="60" t="s">
        <v>24</v>
      </c>
      <c r="B49" s="61" t="s">
        <v>25</v>
      </c>
      <c r="C49" s="62" t="s">
        <v>221</v>
      </c>
      <c r="D49" s="61" t="s">
        <v>222</v>
      </c>
      <c r="E49" s="60" t="s">
        <v>62</v>
      </c>
      <c r="F49" s="60" t="s">
        <v>54</v>
      </c>
      <c r="G49" s="61" t="s">
        <v>223</v>
      </c>
      <c r="H49" s="61" t="s">
        <v>116</v>
      </c>
      <c r="I49" s="61" t="s">
        <v>57</v>
      </c>
      <c r="J49" s="61" t="s">
        <v>44</v>
      </c>
      <c r="K49" s="61" t="s">
        <v>65</v>
      </c>
      <c r="L49" s="60">
        <v>30</v>
      </c>
      <c r="M49" s="63">
        <v>20213800070432</v>
      </c>
      <c r="N49" s="64">
        <v>44294.586122685185</v>
      </c>
      <c r="O49" s="63">
        <v>20212050090711</v>
      </c>
      <c r="P49" s="87">
        <v>44315</v>
      </c>
      <c r="Q49" s="60">
        <v>15</v>
      </c>
      <c r="R49" s="60" t="s">
        <v>237</v>
      </c>
      <c r="S49" s="60"/>
      <c r="T49" s="67">
        <v>44322</v>
      </c>
      <c r="U49" s="60" t="s">
        <v>200</v>
      </c>
      <c r="V49" s="60" t="s">
        <v>136</v>
      </c>
      <c r="W49" s="60"/>
      <c r="X49" s="60"/>
    </row>
    <row r="50" spans="1:24" ht="75" x14ac:dyDescent="0.25">
      <c r="A50" s="60" t="s">
        <v>24</v>
      </c>
      <c r="B50" s="61" t="s">
        <v>25</v>
      </c>
      <c r="C50" s="62" t="s">
        <v>127</v>
      </c>
      <c r="D50" s="61" t="s">
        <v>128</v>
      </c>
      <c r="E50" s="60" t="s">
        <v>39</v>
      </c>
      <c r="F50" s="60" t="s">
        <v>40</v>
      </c>
      <c r="G50" s="61" t="s">
        <v>224</v>
      </c>
      <c r="H50" s="61" t="s">
        <v>134</v>
      </c>
      <c r="I50" s="61" t="s">
        <v>135</v>
      </c>
      <c r="J50" s="61" t="s">
        <v>44</v>
      </c>
      <c r="K50" s="61" t="s">
        <v>50</v>
      </c>
      <c r="L50" s="60">
        <v>30</v>
      </c>
      <c r="M50" s="63">
        <v>20213800070442</v>
      </c>
      <c r="N50" s="64">
        <v>44294.58625</v>
      </c>
      <c r="O50" s="63"/>
      <c r="P50" s="87"/>
      <c r="Q50" s="60"/>
      <c r="R50" s="60" t="s">
        <v>237</v>
      </c>
      <c r="S50" s="69" t="s">
        <v>225</v>
      </c>
      <c r="T50" s="67"/>
      <c r="U50" s="60"/>
      <c r="V50" s="60"/>
      <c r="W50" s="60"/>
      <c r="X50" s="65" t="s">
        <v>58</v>
      </c>
    </row>
    <row r="51" spans="1:24" ht="60" x14ac:dyDescent="0.25">
      <c r="A51" s="60" t="s">
        <v>24</v>
      </c>
      <c r="B51" s="61" t="s">
        <v>25</v>
      </c>
      <c r="C51" s="62" t="s">
        <v>226</v>
      </c>
      <c r="D51" s="61" t="s">
        <v>227</v>
      </c>
      <c r="E51" s="60" t="s">
        <v>39</v>
      </c>
      <c r="F51" s="60" t="s">
        <v>40</v>
      </c>
      <c r="G51" s="61" t="s">
        <v>228</v>
      </c>
      <c r="H51" s="61" t="s">
        <v>56</v>
      </c>
      <c r="I51" s="61" t="s">
        <v>57</v>
      </c>
      <c r="J51" s="61" t="s">
        <v>44</v>
      </c>
      <c r="K51" s="61" t="s">
        <v>50</v>
      </c>
      <c r="L51" s="60">
        <v>30</v>
      </c>
      <c r="M51" s="63">
        <v>20213800070452</v>
      </c>
      <c r="N51" s="64">
        <v>44294.586550925924</v>
      </c>
      <c r="O51" s="63"/>
      <c r="P51" s="87">
        <v>44300</v>
      </c>
      <c r="Q51" s="60">
        <v>4</v>
      </c>
      <c r="R51" s="60" t="s">
        <v>237</v>
      </c>
      <c r="S51" s="69" t="s">
        <v>229</v>
      </c>
      <c r="T51" s="67"/>
      <c r="U51" s="60"/>
      <c r="V51" s="60"/>
      <c r="W51" s="60"/>
      <c r="X51" s="69" t="s">
        <v>58</v>
      </c>
    </row>
    <row r="52" spans="1:24" ht="60" x14ac:dyDescent="0.25">
      <c r="A52" s="60" t="s">
        <v>24</v>
      </c>
      <c r="B52" s="61" t="s">
        <v>25</v>
      </c>
      <c r="C52" s="62" t="s">
        <v>165</v>
      </c>
      <c r="D52" s="61" t="s">
        <v>166</v>
      </c>
      <c r="E52" s="60" t="s">
        <v>39</v>
      </c>
      <c r="F52" s="60" t="s">
        <v>40</v>
      </c>
      <c r="G52" s="61" t="s">
        <v>230</v>
      </c>
      <c r="H52" s="61" t="s">
        <v>231</v>
      </c>
      <c r="I52" s="60" t="s">
        <v>57</v>
      </c>
      <c r="J52" s="61" t="s">
        <v>44</v>
      </c>
      <c r="K52" s="61" t="s">
        <v>50</v>
      </c>
      <c r="L52" s="60">
        <v>30</v>
      </c>
      <c r="M52" s="63">
        <v>20213800070462</v>
      </c>
      <c r="N52" s="64">
        <v>44294.627916666665</v>
      </c>
      <c r="O52" s="63">
        <v>20212000017061</v>
      </c>
      <c r="P52" s="87">
        <v>44328</v>
      </c>
      <c r="Q52" s="60">
        <v>19</v>
      </c>
      <c r="R52" s="60" t="s">
        <v>237</v>
      </c>
      <c r="S52" s="65"/>
      <c r="T52" s="67">
        <v>44328</v>
      </c>
      <c r="U52" s="60" t="s">
        <v>200</v>
      </c>
      <c r="V52" s="60" t="s">
        <v>136</v>
      </c>
      <c r="W52" s="60"/>
      <c r="X52" s="60"/>
    </row>
    <row r="53" spans="1:24" ht="60" x14ac:dyDescent="0.25">
      <c r="A53" s="60" t="s">
        <v>24</v>
      </c>
      <c r="B53" s="61" t="s">
        <v>25</v>
      </c>
      <c r="C53" s="62" t="s">
        <v>232</v>
      </c>
      <c r="D53" s="61" t="s">
        <v>233</v>
      </c>
      <c r="E53" s="60" t="s">
        <v>39</v>
      </c>
      <c r="F53" s="60" t="s">
        <v>40</v>
      </c>
      <c r="G53" s="61" t="s">
        <v>234</v>
      </c>
      <c r="H53" s="61" t="s">
        <v>134</v>
      </c>
      <c r="I53" s="61" t="s">
        <v>135</v>
      </c>
      <c r="J53" s="61" t="s">
        <v>44</v>
      </c>
      <c r="K53" s="61" t="s">
        <v>50</v>
      </c>
      <c r="L53" s="60">
        <v>20</v>
      </c>
      <c r="M53" s="63">
        <v>20213800070492</v>
      </c>
      <c r="N53" s="64">
        <v>44294.670127314814</v>
      </c>
      <c r="O53" s="63"/>
      <c r="P53" s="87">
        <v>44298</v>
      </c>
      <c r="Q53" s="60">
        <v>2</v>
      </c>
      <c r="R53" s="60" t="s">
        <v>237</v>
      </c>
      <c r="S53" s="65" t="s">
        <v>235</v>
      </c>
      <c r="T53" s="67">
        <v>44298</v>
      </c>
      <c r="U53" s="60" t="s">
        <v>200</v>
      </c>
      <c r="V53" s="60" t="s">
        <v>136</v>
      </c>
      <c r="W53" s="60"/>
      <c r="X53" s="60"/>
    </row>
    <row r="54" spans="1:24" ht="90" x14ac:dyDescent="0.25">
      <c r="A54" s="60" t="s">
        <v>24</v>
      </c>
      <c r="B54" s="61" t="s">
        <v>25</v>
      </c>
      <c r="C54" s="62" t="s">
        <v>127</v>
      </c>
      <c r="D54" s="61" t="s">
        <v>128</v>
      </c>
      <c r="E54" s="60" t="s">
        <v>39</v>
      </c>
      <c r="F54" s="60" t="s">
        <v>40</v>
      </c>
      <c r="G54" s="61" t="s">
        <v>236</v>
      </c>
      <c r="H54" s="61" t="s">
        <v>134</v>
      </c>
      <c r="I54" s="61" t="s">
        <v>135</v>
      </c>
      <c r="J54" s="61" t="s">
        <v>44</v>
      </c>
      <c r="K54" s="61" t="s">
        <v>50</v>
      </c>
      <c r="L54" s="60">
        <v>30</v>
      </c>
      <c r="M54" s="63">
        <v>20213800070532</v>
      </c>
      <c r="N54" s="64">
        <v>44295.378263888888</v>
      </c>
      <c r="O54" s="63"/>
      <c r="P54" s="87">
        <v>44300</v>
      </c>
      <c r="Q54" s="60">
        <v>3</v>
      </c>
      <c r="R54" s="60" t="s">
        <v>237</v>
      </c>
      <c r="S54" s="69" t="s">
        <v>238</v>
      </c>
      <c r="T54" s="67"/>
      <c r="U54" s="60"/>
      <c r="V54" s="60"/>
      <c r="W54" s="60"/>
      <c r="X54" s="65" t="s">
        <v>239</v>
      </c>
    </row>
    <row r="55" spans="1:24" ht="60" x14ac:dyDescent="0.25">
      <c r="A55" s="60" t="s">
        <v>24</v>
      </c>
      <c r="B55" s="61" t="s">
        <v>25</v>
      </c>
      <c r="C55" s="62" t="s">
        <v>240</v>
      </c>
      <c r="D55" s="61" t="s">
        <v>241</v>
      </c>
      <c r="E55" s="60" t="s">
        <v>62</v>
      </c>
      <c r="F55" s="60" t="s">
        <v>54</v>
      </c>
      <c r="G55" s="61" t="s">
        <v>242</v>
      </c>
      <c r="H55" s="61" t="s">
        <v>192</v>
      </c>
      <c r="I55" s="61" t="s">
        <v>44</v>
      </c>
      <c r="J55" s="61" t="s">
        <v>44</v>
      </c>
      <c r="K55" s="61" t="s">
        <v>65</v>
      </c>
      <c r="L55" s="60">
        <v>30</v>
      </c>
      <c r="M55" s="63">
        <v>20213800070542</v>
      </c>
      <c r="N55" s="64">
        <v>44295.377962962964</v>
      </c>
      <c r="O55" s="63"/>
      <c r="P55" s="87">
        <v>44307</v>
      </c>
      <c r="Q55" s="60">
        <v>7</v>
      </c>
      <c r="R55" s="60" t="s">
        <v>237</v>
      </c>
      <c r="S55" s="69" t="s">
        <v>243</v>
      </c>
      <c r="T55" s="67"/>
      <c r="U55" s="60"/>
      <c r="V55" s="60"/>
      <c r="W55" s="60"/>
      <c r="X55" s="69" t="s">
        <v>244</v>
      </c>
    </row>
    <row r="56" spans="1:24" ht="90" x14ac:dyDescent="0.25">
      <c r="A56" s="51" t="s">
        <v>24</v>
      </c>
      <c r="B56" s="53" t="s">
        <v>25</v>
      </c>
      <c r="C56" s="52" t="s">
        <v>26</v>
      </c>
      <c r="D56" s="53" t="s">
        <v>245</v>
      </c>
      <c r="E56" s="51" t="s">
        <v>62</v>
      </c>
      <c r="F56" s="51" t="s">
        <v>40</v>
      </c>
      <c r="G56" s="53" t="s">
        <v>246</v>
      </c>
      <c r="H56" s="53" t="s">
        <v>95</v>
      </c>
      <c r="I56" s="53" t="s">
        <v>96</v>
      </c>
      <c r="J56" s="53" t="s">
        <v>44</v>
      </c>
      <c r="K56" s="53" t="s">
        <v>65</v>
      </c>
      <c r="L56" s="51">
        <v>30</v>
      </c>
      <c r="M56" s="54">
        <v>20213800070552</v>
      </c>
      <c r="N56" s="55">
        <v>44295.378194444442</v>
      </c>
      <c r="O56" s="54"/>
      <c r="P56" s="90"/>
      <c r="Q56" s="51"/>
      <c r="R56" s="51" t="s">
        <v>66</v>
      </c>
      <c r="S56" s="51"/>
      <c r="T56" s="83"/>
      <c r="U56" s="51"/>
      <c r="V56" s="51"/>
      <c r="W56" s="51"/>
      <c r="X56" s="58" t="s">
        <v>247</v>
      </c>
    </row>
    <row r="57" spans="1:24" ht="51" x14ac:dyDescent="0.25">
      <c r="A57" s="60" t="s">
        <v>24</v>
      </c>
      <c r="B57" s="61" t="s">
        <v>25</v>
      </c>
      <c r="C57" s="62" t="s">
        <v>118</v>
      </c>
      <c r="D57" s="61" t="s">
        <v>248</v>
      </c>
      <c r="E57" s="60" t="s">
        <v>28</v>
      </c>
      <c r="F57" s="60" t="s">
        <v>54</v>
      </c>
      <c r="G57" s="61" t="s">
        <v>249</v>
      </c>
      <c r="H57" s="61" t="s">
        <v>250</v>
      </c>
      <c r="I57" s="61" t="s">
        <v>251</v>
      </c>
      <c r="J57" s="61" t="s">
        <v>252</v>
      </c>
      <c r="K57" s="61" t="s">
        <v>33</v>
      </c>
      <c r="L57" s="60">
        <v>30</v>
      </c>
      <c r="M57" s="63">
        <v>20213800070582</v>
      </c>
      <c r="N57" s="64">
        <v>44295.419849537036</v>
      </c>
      <c r="O57" s="63">
        <v>20211200000793</v>
      </c>
      <c r="P57" s="87">
        <v>44309</v>
      </c>
      <c r="Q57" s="60">
        <v>10</v>
      </c>
      <c r="R57" s="60" t="s">
        <v>237</v>
      </c>
      <c r="S57" s="60"/>
      <c r="T57" s="67"/>
      <c r="U57" s="60"/>
      <c r="V57" s="60"/>
      <c r="W57" s="60"/>
      <c r="X57" s="69" t="s">
        <v>244</v>
      </c>
    </row>
    <row r="58" spans="1:24" ht="60" x14ac:dyDescent="0.25">
      <c r="A58" s="60" t="s">
        <v>24</v>
      </c>
      <c r="B58" s="61" t="s">
        <v>25</v>
      </c>
      <c r="C58" s="62" t="s">
        <v>140</v>
      </c>
      <c r="D58" s="61" t="s">
        <v>141</v>
      </c>
      <c r="E58" s="60" t="s">
        <v>39</v>
      </c>
      <c r="F58" s="60" t="s">
        <v>40</v>
      </c>
      <c r="G58" s="61" t="s">
        <v>253</v>
      </c>
      <c r="H58" s="61" t="s">
        <v>168</v>
      </c>
      <c r="I58" s="61" t="s">
        <v>135</v>
      </c>
      <c r="J58" s="61" t="s">
        <v>44</v>
      </c>
      <c r="K58" s="61" t="s">
        <v>117</v>
      </c>
      <c r="L58" s="60">
        <v>30</v>
      </c>
      <c r="M58" s="63">
        <v>20213800070612</v>
      </c>
      <c r="N58" s="64">
        <v>44295.461446759262</v>
      </c>
      <c r="O58" s="63">
        <v>20212000017201</v>
      </c>
      <c r="P58" s="87">
        <v>44307</v>
      </c>
      <c r="Q58" s="60">
        <v>8</v>
      </c>
      <c r="R58" s="60" t="s">
        <v>237</v>
      </c>
      <c r="S58" s="69" t="s">
        <v>254</v>
      </c>
      <c r="T58" s="67">
        <v>44307</v>
      </c>
      <c r="U58" s="60" t="s">
        <v>200</v>
      </c>
      <c r="V58" s="60" t="s">
        <v>164</v>
      </c>
      <c r="W58" s="60"/>
      <c r="X58" s="60"/>
    </row>
    <row r="59" spans="1:24" ht="60" x14ac:dyDescent="0.25">
      <c r="A59" s="60" t="s">
        <v>24</v>
      </c>
      <c r="B59" s="61" t="s">
        <v>25</v>
      </c>
      <c r="C59" s="62" t="s">
        <v>140</v>
      </c>
      <c r="D59" s="61" t="s">
        <v>141</v>
      </c>
      <c r="E59" s="60" t="s">
        <v>39</v>
      </c>
      <c r="F59" s="60" t="s">
        <v>40</v>
      </c>
      <c r="G59" s="61" t="s">
        <v>255</v>
      </c>
      <c r="H59" s="61" t="s">
        <v>168</v>
      </c>
      <c r="I59" s="61" t="s">
        <v>135</v>
      </c>
      <c r="J59" s="61" t="s">
        <v>44</v>
      </c>
      <c r="K59" s="61" t="s">
        <v>117</v>
      </c>
      <c r="L59" s="60">
        <v>30</v>
      </c>
      <c r="M59" s="63">
        <v>20213800070622</v>
      </c>
      <c r="N59" s="64">
        <v>44295.461493055554</v>
      </c>
      <c r="O59" s="63" t="s">
        <v>256</v>
      </c>
      <c r="P59" s="87">
        <v>44307</v>
      </c>
      <c r="Q59" s="60">
        <v>8</v>
      </c>
      <c r="R59" s="60" t="s">
        <v>237</v>
      </c>
      <c r="S59" s="65" t="s">
        <v>257</v>
      </c>
      <c r="T59" s="67">
        <v>44307</v>
      </c>
      <c r="U59" s="60"/>
      <c r="V59" s="60" t="s">
        <v>164</v>
      </c>
      <c r="W59" s="60"/>
      <c r="X59" s="60"/>
    </row>
    <row r="60" spans="1:24" ht="90" x14ac:dyDescent="0.25">
      <c r="A60" s="60" t="s">
        <v>24</v>
      </c>
      <c r="B60" s="61" t="s">
        <v>25</v>
      </c>
      <c r="C60" s="62" t="s">
        <v>26</v>
      </c>
      <c r="D60" s="61" t="s">
        <v>258</v>
      </c>
      <c r="E60" s="60" t="s">
        <v>62</v>
      </c>
      <c r="F60" s="60" t="s">
        <v>54</v>
      </c>
      <c r="G60" s="61" t="s">
        <v>259</v>
      </c>
      <c r="H60" s="61" t="s">
        <v>250</v>
      </c>
      <c r="I60" s="61" t="s">
        <v>251</v>
      </c>
      <c r="J60" s="61" t="s">
        <v>252</v>
      </c>
      <c r="K60" s="61" t="s">
        <v>65</v>
      </c>
      <c r="L60" s="60">
        <v>30</v>
      </c>
      <c r="M60" s="63">
        <v>20213800070642</v>
      </c>
      <c r="N60" s="64">
        <v>44295.586273148147</v>
      </c>
      <c r="O60" s="63">
        <v>20211200000803</v>
      </c>
      <c r="P60" s="87">
        <v>44316</v>
      </c>
      <c r="Q60" s="60">
        <v>15</v>
      </c>
      <c r="R60" s="60" t="s">
        <v>237</v>
      </c>
      <c r="S60" s="60"/>
      <c r="T60" s="67"/>
      <c r="U60" s="60"/>
      <c r="V60" s="60"/>
      <c r="W60" s="60"/>
      <c r="X60" s="69" t="s">
        <v>244</v>
      </c>
    </row>
    <row r="61" spans="1:24" ht="75" x14ac:dyDescent="0.25">
      <c r="A61" s="60" t="s">
        <v>24</v>
      </c>
      <c r="B61" s="61" t="s">
        <v>25</v>
      </c>
      <c r="C61" s="62" t="s">
        <v>260</v>
      </c>
      <c r="D61" s="61" t="s">
        <v>261</v>
      </c>
      <c r="E61" s="60" t="s">
        <v>39</v>
      </c>
      <c r="F61" s="60" t="s">
        <v>40</v>
      </c>
      <c r="G61" s="61" t="s">
        <v>262</v>
      </c>
      <c r="H61" s="61" t="s">
        <v>64</v>
      </c>
      <c r="I61" s="61" t="s">
        <v>57</v>
      </c>
      <c r="J61" s="61" t="s">
        <v>44</v>
      </c>
      <c r="K61" s="61" t="s">
        <v>33</v>
      </c>
      <c r="L61" s="60">
        <v>30</v>
      </c>
      <c r="M61" s="63">
        <v>20213800070652</v>
      </c>
      <c r="N61" s="64">
        <v>44295.627858796295</v>
      </c>
      <c r="O61" s="63">
        <v>20212050090881</v>
      </c>
      <c r="P61" s="87">
        <v>44321</v>
      </c>
      <c r="Q61" s="60">
        <v>18</v>
      </c>
      <c r="R61" s="60" t="s">
        <v>237</v>
      </c>
      <c r="S61" s="60"/>
      <c r="T61" s="67">
        <v>44321</v>
      </c>
      <c r="U61" s="60" t="s">
        <v>200</v>
      </c>
      <c r="V61" s="60" t="s">
        <v>136</v>
      </c>
      <c r="W61" s="60"/>
      <c r="X61" s="60"/>
    </row>
    <row r="62" spans="1:24" s="51" customFormat="1" ht="105" x14ac:dyDescent="0.25">
      <c r="A62" s="51" t="s">
        <v>24</v>
      </c>
      <c r="B62" s="53" t="s">
        <v>25</v>
      </c>
      <c r="C62" s="52" t="s">
        <v>26</v>
      </c>
      <c r="D62" s="53" t="s">
        <v>263</v>
      </c>
      <c r="E62" s="51" t="s">
        <v>62</v>
      </c>
      <c r="F62" s="51" t="s">
        <v>40</v>
      </c>
      <c r="G62" s="53" t="s">
        <v>264</v>
      </c>
      <c r="H62" s="53" t="s">
        <v>265</v>
      </c>
      <c r="I62" s="51" t="s">
        <v>266</v>
      </c>
      <c r="J62" s="53" t="s">
        <v>44</v>
      </c>
      <c r="K62" s="53" t="s">
        <v>117</v>
      </c>
      <c r="L62" s="51">
        <v>30</v>
      </c>
      <c r="M62" s="54">
        <v>20213800070682</v>
      </c>
      <c r="N62" s="55">
        <v>44295.627881944441</v>
      </c>
      <c r="O62" s="54"/>
      <c r="P62" s="90"/>
      <c r="R62" s="51" t="s">
        <v>66</v>
      </c>
      <c r="T62" s="83"/>
      <c r="X62" s="58" t="s">
        <v>247</v>
      </c>
    </row>
    <row r="63" spans="1:24" ht="60" x14ac:dyDescent="0.25">
      <c r="A63" s="60" t="s">
        <v>24</v>
      </c>
      <c r="B63" s="61" t="s">
        <v>25</v>
      </c>
      <c r="C63" s="62" t="s">
        <v>26</v>
      </c>
      <c r="D63" s="61" t="s">
        <v>308</v>
      </c>
      <c r="E63" s="60" t="s">
        <v>62</v>
      </c>
      <c r="F63" s="60" t="s">
        <v>29</v>
      </c>
      <c r="G63" s="61" t="s">
        <v>309</v>
      </c>
      <c r="H63" s="61" t="s">
        <v>250</v>
      </c>
      <c r="I63" s="61" t="s">
        <v>251</v>
      </c>
      <c r="J63" s="61" t="s">
        <v>252</v>
      </c>
      <c r="K63" s="61" t="s">
        <v>271</v>
      </c>
      <c r="L63" s="60">
        <v>10</v>
      </c>
      <c r="M63" s="63">
        <v>20213800070982</v>
      </c>
      <c r="N63" s="64">
        <v>44299.419907407406</v>
      </c>
      <c r="O63" s="63">
        <v>20211200000763</v>
      </c>
      <c r="P63" s="87">
        <v>44300</v>
      </c>
      <c r="Q63" s="60">
        <v>1</v>
      </c>
      <c r="R63" s="60" t="s">
        <v>237</v>
      </c>
      <c r="S63" s="60"/>
      <c r="T63" s="67"/>
      <c r="U63" s="60"/>
      <c r="V63" s="60"/>
      <c r="W63" s="60"/>
      <c r="X63" s="60" t="s">
        <v>58</v>
      </c>
    </row>
    <row r="64" spans="1:24" ht="75" x14ac:dyDescent="0.25">
      <c r="A64" s="60" t="s">
        <v>24</v>
      </c>
      <c r="B64" s="61" t="s">
        <v>25</v>
      </c>
      <c r="C64" s="62" t="s">
        <v>310</v>
      </c>
      <c r="D64" s="61" t="s">
        <v>311</v>
      </c>
      <c r="E64" s="60" t="s">
        <v>312</v>
      </c>
      <c r="F64" s="60" t="s">
        <v>313</v>
      </c>
      <c r="G64" s="61" t="s">
        <v>314</v>
      </c>
      <c r="H64" s="61" t="s">
        <v>134</v>
      </c>
      <c r="I64" s="61" t="s">
        <v>135</v>
      </c>
      <c r="J64" s="61" t="s">
        <v>44</v>
      </c>
      <c r="K64" s="61" t="s">
        <v>50</v>
      </c>
      <c r="L64" s="60">
        <v>30</v>
      </c>
      <c r="M64" s="63">
        <v>20213800070992</v>
      </c>
      <c r="N64" s="64">
        <v>44299.461481481485</v>
      </c>
      <c r="O64" s="63"/>
      <c r="P64" s="87">
        <v>44300</v>
      </c>
      <c r="Q64" s="60">
        <v>1</v>
      </c>
      <c r="R64" s="60" t="s">
        <v>237</v>
      </c>
      <c r="S64" s="60"/>
      <c r="T64" s="67"/>
      <c r="U64" s="60"/>
      <c r="V64" s="60"/>
      <c r="W64" s="60"/>
      <c r="X64" s="60" t="s">
        <v>58</v>
      </c>
    </row>
    <row r="65" spans="1:24" ht="75" x14ac:dyDescent="0.25">
      <c r="A65" s="60" t="s">
        <v>24</v>
      </c>
      <c r="B65" s="61" t="s">
        <v>25</v>
      </c>
      <c r="C65" s="62" t="s">
        <v>151</v>
      </c>
      <c r="D65" s="61" t="s">
        <v>152</v>
      </c>
      <c r="E65" s="60" t="s">
        <v>312</v>
      </c>
      <c r="F65" s="60" t="s">
        <v>40</v>
      </c>
      <c r="G65" s="61" t="s">
        <v>315</v>
      </c>
      <c r="H65" s="61" t="s">
        <v>134</v>
      </c>
      <c r="I65" s="61" t="s">
        <v>135</v>
      </c>
      <c r="J65" s="61" t="s">
        <v>44</v>
      </c>
      <c r="K65" s="61" t="s">
        <v>50</v>
      </c>
      <c r="L65" s="60">
        <v>30</v>
      </c>
      <c r="M65" s="63">
        <v>20213800071002</v>
      </c>
      <c r="N65" s="64">
        <v>44299.46130787037</v>
      </c>
      <c r="O65" s="63"/>
      <c r="P65" s="87" t="s">
        <v>316</v>
      </c>
      <c r="Q65" s="60">
        <v>1</v>
      </c>
      <c r="R65" s="60" t="s">
        <v>237</v>
      </c>
      <c r="S65" s="60"/>
      <c r="T65" s="67"/>
      <c r="U65" s="60"/>
      <c r="V65" s="60"/>
      <c r="W65" s="60"/>
      <c r="X65" s="60" t="s">
        <v>58</v>
      </c>
    </row>
    <row r="66" spans="1:24" ht="75" x14ac:dyDescent="0.25">
      <c r="A66" s="60" t="s">
        <v>24</v>
      </c>
      <c r="B66" s="61" t="s">
        <v>25</v>
      </c>
      <c r="C66" s="62" t="s">
        <v>317</v>
      </c>
      <c r="D66" s="61" t="s">
        <v>318</v>
      </c>
      <c r="E66" s="60" t="s">
        <v>312</v>
      </c>
      <c r="F66" s="60" t="s">
        <v>319</v>
      </c>
      <c r="G66" s="61" t="s">
        <v>320</v>
      </c>
      <c r="H66" s="61" t="s">
        <v>146</v>
      </c>
      <c r="I66" s="61" t="s">
        <v>43</v>
      </c>
      <c r="J66" s="61" t="s">
        <v>44</v>
      </c>
      <c r="K66" s="61" t="s">
        <v>50</v>
      </c>
      <c r="L66" s="60">
        <v>30</v>
      </c>
      <c r="M66" s="63">
        <v>20213800071012</v>
      </c>
      <c r="N66" s="64">
        <v>44299.502789351849</v>
      </c>
      <c r="O66" s="63">
        <v>20211000017181</v>
      </c>
      <c r="P66" s="87">
        <v>44306</v>
      </c>
      <c r="Q66" s="60">
        <v>4</v>
      </c>
      <c r="R66" s="60" t="s">
        <v>237</v>
      </c>
      <c r="S66" s="60"/>
      <c r="T66" s="67"/>
      <c r="U66" s="60"/>
      <c r="V66" s="60" t="s">
        <v>136</v>
      </c>
      <c r="W66" s="60"/>
      <c r="X66" s="60" t="s">
        <v>58</v>
      </c>
    </row>
    <row r="67" spans="1:24" ht="60" x14ac:dyDescent="0.25">
      <c r="A67" s="60" t="s">
        <v>24</v>
      </c>
      <c r="B67" s="61" t="s">
        <v>25</v>
      </c>
      <c r="C67" s="62" t="s">
        <v>321</v>
      </c>
      <c r="D67" s="61" t="s">
        <v>322</v>
      </c>
      <c r="E67" s="60" t="s">
        <v>312</v>
      </c>
      <c r="F67" s="60" t="s">
        <v>313</v>
      </c>
      <c r="G67" s="61" t="s">
        <v>323</v>
      </c>
      <c r="H67" s="61" t="s">
        <v>134</v>
      </c>
      <c r="I67" s="61" t="s">
        <v>135</v>
      </c>
      <c r="J67" s="61" t="s">
        <v>44</v>
      </c>
      <c r="K67" s="61" t="s">
        <v>50</v>
      </c>
      <c r="L67" s="60">
        <v>30</v>
      </c>
      <c r="M67" s="63">
        <v>20213800071022</v>
      </c>
      <c r="N67" s="64">
        <v>44299.503194444442</v>
      </c>
      <c r="O67" s="63"/>
      <c r="P67" s="87">
        <v>44299</v>
      </c>
      <c r="Q67" s="60">
        <v>1</v>
      </c>
      <c r="R67" s="60" t="s">
        <v>237</v>
      </c>
      <c r="S67" s="60"/>
      <c r="T67" s="67"/>
      <c r="U67" s="60"/>
      <c r="V67" s="60" t="s">
        <v>136</v>
      </c>
      <c r="W67" s="60"/>
      <c r="X67" s="60" t="s">
        <v>58</v>
      </c>
    </row>
    <row r="68" spans="1:24" ht="75" x14ac:dyDescent="0.25">
      <c r="A68" s="51" t="s">
        <v>24</v>
      </c>
      <c r="B68" s="53" t="s">
        <v>25</v>
      </c>
      <c r="C68" s="52" t="s">
        <v>324</v>
      </c>
      <c r="D68" s="53" t="s">
        <v>325</v>
      </c>
      <c r="E68" s="51" t="s">
        <v>312</v>
      </c>
      <c r="F68" s="51" t="s">
        <v>313</v>
      </c>
      <c r="G68" s="53" t="s">
        <v>326</v>
      </c>
      <c r="H68" s="53" t="s">
        <v>327</v>
      </c>
      <c r="I68" s="51" t="s">
        <v>640</v>
      </c>
      <c r="J68" s="53" t="s">
        <v>32</v>
      </c>
      <c r="K68" s="53" t="s">
        <v>117</v>
      </c>
      <c r="L68" s="51">
        <v>30</v>
      </c>
      <c r="M68" s="54">
        <v>20213800071032</v>
      </c>
      <c r="N68" s="55">
        <v>44299.503368055557</v>
      </c>
      <c r="O68" s="54"/>
      <c r="P68" s="90"/>
      <c r="Q68" s="51"/>
      <c r="R68" s="51" t="s">
        <v>328</v>
      </c>
      <c r="S68" s="51"/>
      <c r="T68" s="83"/>
      <c r="U68" s="51"/>
      <c r="V68" s="51"/>
      <c r="W68" s="51"/>
      <c r="X68" s="51" t="s">
        <v>329</v>
      </c>
    </row>
    <row r="69" spans="1:24" ht="60" x14ac:dyDescent="0.25">
      <c r="A69" s="60" t="s">
        <v>24</v>
      </c>
      <c r="B69" s="61" t="s">
        <v>25</v>
      </c>
      <c r="C69" s="62" t="s">
        <v>330</v>
      </c>
      <c r="D69" s="61" t="s">
        <v>331</v>
      </c>
      <c r="E69" s="60" t="s">
        <v>179</v>
      </c>
      <c r="F69" s="60" t="s">
        <v>332</v>
      </c>
      <c r="G69" s="61" t="s">
        <v>333</v>
      </c>
      <c r="H69" s="61" t="s">
        <v>206</v>
      </c>
      <c r="I69" s="61" t="s">
        <v>135</v>
      </c>
      <c r="J69" s="61" t="s">
        <v>44</v>
      </c>
      <c r="K69" s="61" t="s">
        <v>83</v>
      </c>
      <c r="L69" s="60">
        <v>30</v>
      </c>
      <c r="M69" s="63">
        <v>20213800071062</v>
      </c>
      <c r="N69" s="64">
        <v>44299.586122685185</v>
      </c>
      <c r="O69" s="63"/>
      <c r="P69" s="87">
        <v>44300</v>
      </c>
      <c r="Q69" s="60">
        <v>1</v>
      </c>
      <c r="R69" s="60" t="s">
        <v>237</v>
      </c>
      <c r="S69" s="60"/>
      <c r="T69" s="67"/>
      <c r="U69" s="60"/>
      <c r="V69" s="60" t="s">
        <v>136</v>
      </c>
      <c r="W69" s="60"/>
      <c r="X69" s="60" t="s">
        <v>58</v>
      </c>
    </row>
    <row r="70" spans="1:24" ht="60" x14ac:dyDescent="0.25">
      <c r="A70" s="60" t="s">
        <v>24</v>
      </c>
      <c r="B70" s="61" t="s">
        <v>25</v>
      </c>
      <c r="C70" s="62" t="s">
        <v>334</v>
      </c>
      <c r="D70" s="61" t="s">
        <v>335</v>
      </c>
      <c r="E70" s="60" t="s">
        <v>312</v>
      </c>
      <c r="F70" s="60" t="s">
        <v>319</v>
      </c>
      <c r="G70" s="61" t="s">
        <v>336</v>
      </c>
      <c r="H70" s="61" t="s">
        <v>134</v>
      </c>
      <c r="I70" s="61" t="s">
        <v>135</v>
      </c>
      <c r="J70" s="61" t="s">
        <v>44</v>
      </c>
      <c r="K70" s="61" t="s">
        <v>50</v>
      </c>
      <c r="L70" s="60">
        <v>30</v>
      </c>
      <c r="M70" s="63">
        <v>20213800071072</v>
      </c>
      <c r="N70" s="64">
        <v>44299.586273148147</v>
      </c>
      <c r="O70" s="63"/>
      <c r="P70" s="87">
        <v>44299</v>
      </c>
      <c r="Q70" s="60">
        <v>1</v>
      </c>
      <c r="R70" s="60" t="s">
        <v>237</v>
      </c>
      <c r="S70" s="60"/>
      <c r="T70" s="67"/>
      <c r="U70" s="60"/>
      <c r="V70" s="60" t="s">
        <v>136</v>
      </c>
      <c r="W70" s="60"/>
      <c r="X70" s="60" t="s">
        <v>58</v>
      </c>
    </row>
    <row r="71" spans="1:24" ht="60" x14ac:dyDescent="0.25">
      <c r="A71" s="51" t="s">
        <v>24</v>
      </c>
      <c r="B71" s="51" t="s">
        <v>337</v>
      </c>
      <c r="C71" s="52" t="s">
        <v>26</v>
      </c>
      <c r="D71" s="53" t="s">
        <v>338</v>
      </c>
      <c r="E71" s="51" t="s">
        <v>339</v>
      </c>
      <c r="F71" s="51" t="s">
        <v>313</v>
      </c>
      <c r="G71" s="53" t="s">
        <v>340</v>
      </c>
      <c r="H71" s="53" t="s">
        <v>71</v>
      </c>
      <c r="I71" s="53" t="s">
        <v>43</v>
      </c>
      <c r="J71" s="53" t="s">
        <v>44</v>
      </c>
      <c r="K71" s="53" t="s">
        <v>83</v>
      </c>
      <c r="L71" s="51">
        <v>30</v>
      </c>
      <c r="M71" s="54">
        <v>20213800071082</v>
      </c>
      <c r="N71" s="55">
        <v>44299.62835648148</v>
      </c>
      <c r="O71" s="54"/>
      <c r="P71" s="90"/>
      <c r="Q71" s="51"/>
      <c r="R71" s="51" t="s">
        <v>328</v>
      </c>
      <c r="S71" s="51"/>
      <c r="T71" s="83"/>
      <c r="U71" s="51"/>
      <c r="V71" s="51"/>
      <c r="W71" s="51"/>
      <c r="X71" s="51" t="s">
        <v>341</v>
      </c>
    </row>
    <row r="72" spans="1:24" ht="60" x14ac:dyDescent="0.25">
      <c r="A72" s="60" t="s">
        <v>24</v>
      </c>
      <c r="B72" s="61" t="s">
        <v>25</v>
      </c>
      <c r="C72" s="62" t="s">
        <v>26</v>
      </c>
      <c r="D72" s="61" t="s">
        <v>342</v>
      </c>
      <c r="E72" s="60" t="s">
        <v>179</v>
      </c>
      <c r="F72" s="60" t="s">
        <v>319</v>
      </c>
      <c r="G72" s="61" t="s">
        <v>343</v>
      </c>
      <c r="H72" s="61" t="s">
        <v>49</v>
      </c>
      <c r="I72" s="61" t="s">
        <v>43</v>
      </c>
      <c r="J72" s="61" t="s">
        <v>44</v>
      </c>
      <c r="K72" s="61" t="s">
        <v>33</v>
      </c>
      <c r="L72" s="60">
        <v>20</v>
      </c>
      <c r="M72" s="63">
        <v>20213800071092</v>
      </c>
      <c r="N72" s="64">
        <v>44299.628425925926</v>
      </c>
      <c r="O72" s="63"/>
      <c r="P72" s="87">
        <v>44301</v>
      </c>
      <c r="Q72" s="60">
        <v>1</v>
      </c>
      <c r="R72" s="60" t="s">
        <v>237</v>
      </c>
      <c r="S72" s="60"/>
      <c r="T72" s="67"/>
      <c r="U72" s="60"/>
      <c r="V72" s="60" t="s">
        <v>136</v>
      </c>
      <c r="W72" s="60"/>
      <c r="X72" s="60" t="s">
        <v>58</v>
      </c>
    </row>
    <row r="73" spans="1:24" ht="60" x14ac:dyDescent="0.25">
      <c r="A73" s="60" t="s">
        <v>24</v>
      </c>
      <c r="B73" s="61" t="s">
        <v>25</v>
      </c>
      <c r="C73" s="62" t="s">
        <v>26</v>
      </c>
      <c r="D73" s="61" t="s">
        <v>344</v>
      </c>
      <c r="E73" s="60" t="s">
        <v>179</v>
      </c>
      <c r="F73" s="60" t="s">
        <v>175</v>
      </c>
      <c r="G73" s="61" t="s">
        <v>345</v>
      </c>
      <c r="H73" s="61" t="s">
        <v>64</v>
      </c>
      <c r="I73" s="61" t="s">
        <v>57</v>
      </c>
      <c r="J73" s="61" t="s">
        <v>44</v>
      </c>
      <c r="K73" s="61" t="s">
        <v>83</v>
      </c>
      <c r="L73" s="60">
        <v>30</v>
      </c>
      <c r="M73" s="63">
        <v>20213800071102</v>
      </c>
      <c r="N73" s="64">
        <v>44299.628217592595</v>
      </c>
      <c r="O73" s="63">
        <v>20212050091071</v>
      </c>
      <c r="P73" s="87">
        <v>44326</v>
      </c>
      <c r="Q73" s="60"/>
      <c r="R73" s="60" t="s">
        <v>237</v>
      </c>
      <c r="S73" s="60"/>
      <c r="T73" s="67"/>
      <c r="U73" s="60"/>
      <c r="V73" s="60"/>
      <c r="W73" s="60"/>
      <c r="X73" s="60" t="s">
        <v>341</v>
      </c>
    </row>
    <row r="74" spans="1:24" ht="60" x14ac:dyDescent="0.25">
      <c r="A74" s="51" t="s">
        <v>24</v>
      </c>
      <c r="B74" s="53" t="s">
        <v>25</v>
      </c>
      <c r="C74" s="52" t="s">
        <v>26</v>
      </c>
      <c r="D74" s="53" t="s">
        <v>346</v>
      </c>
      <c r="E74" s="51" t="s">
        <v>179</v>
      </c>
      <c r="F74" s="51" t="s">
        <v>332</v>
      </c>
      <c r="G74" s="53" t="s">
        <v>347</v>
      </c>
      <c r="H74" s="53" t="s">
        <v>95</v>
      </c>
      <c r="I74" s="53" t="s">
        <v>96</v>
      </c>
      <c r="J74" s="53" t="s">
        <v>44</v>
      </c>
      <c r="K74" s="53" t="s">
        <v>65</v>
      </c>
      <c r="L74" s="51">
        <v>30</v>
      </c>
      <c r="M74" s="54">
        <v>20213800071112</v>
      </c>
      <c r="N74" s="55">
        <v>44299.669907407406</v>
      </c>
      <c r="O74" s="54"/>
      <c r="P74" s="90"/>
      <c r="Q74" s="51"/>
      <c r="R74" s="51" t="s">
        <v>328</v>
      </c>
      <c r="S74" s="51"/>
      <c r="T74" s="83"/>
      <c r="U74" s="51"/>
      <c r="V74" s="51"/>
      <c r="W74" s="51"/>
      <c r="X74" s="51" t="s">
        <v>341</v>
      </c>
    </row>
    <row r="75" spans="1:24" ht="75" x14ac:dyDescent="0.25">
      <c r="A75" s="51" t="s">
        <v>24</v>
      </c>
      <c r="B75" s="53" t="s">
        <v>25</v>
      </c>
      <c r="C75" s="52" t="s">
        <v>26</v>
      </c>
      <c r="D75" s="53" t="s">
        <v>348</v>
      </c>
      <c r="E75" s="51" t="s">
        <v>339</v>
      </c>
      <c r="F75" s="51" t="s">
        <v>313</v>
      </c>
      <c r="G75" s="53" t="s">
        <v>349</v>
      </c>
      <c r="H75" s="53" t="s">
        <v>350</v>
      </c>
      <c r="I75" s="51" t="s">
        <v>57</v>
      </c>
      <c r="J75" s="53" t="s">
        <v>32</v>
      </c>
      <c r="K75" s="53" t="s">
        <v>65</v>
      </c>
      <c r="L75" s="51">
        <v>30</v>
      </c>
      <c r="M75" s="54">
        <v>20213800071132</v>
      </c>
      <c r="N75" s="55">
        <v>44299.669988425929</v>
      </c>
      <c r="O75" s="54"/>
      <c r="P75" s="90"/>
      <c r="Q75" s="51"/>
      <c r="R75" s="51" t="s">
        <v>328</v>
      </c>
      <c r="S75" s="51"/>
      <c r="T75" s="83"/>
      <c r="U75" s="51"/>
      <c r="V75" s="51"/>
      <c r="W75" s="51"/>
      <c r="X75" s="51" t="s">
        <v>341</v>
      </c>
    </row>
    <row r="76" spans="1:24" ht="75" x14ac:dyDescent="0.25">
      <c r="A76" s="60" t="s">
        <v>24</v>
      </c>
      <c r="B76" s="61" t="s">
        <v>25</v>
      </c>
      <c r="C76" s="62" t="s">
        <v>353</v>
      </c>
      <c r="D76" s="61" t="s">
        <v>354</v>
      </c>
      <c r="E76" s="60" t="s">
        <v>312</v>
      </c>
      <c r="F76" s="60" t="s">
        <v>313</v>
      </c>
      <c r="G76" s="61" t="s">
        <v>355</v>
      </c>
      <c r="H76" s="61" t="s">
        <v>134</v>
      </c>
      <c r="I76" s="61" t="s">
        <v>135</v>
      </c>
      <c r="J76" s="61" t="s">
        <v>44</v>
      </c>
      <c r="K76" s="61" t="s">
        <v>117</v>
      </c>
      <c r="L76" s="60">
        <v>30</v>
      </c>
      <c r="M76" s="63">
        <v>20213800071212</v>
      </c>
      <c r="N76" s="64">
        <v>44300.378263888888</v>
      </c>
      <c r="O76" s="63"/>
      <c r="P76" s="87">
        <v>44300</v>
      </c>
      <c r="Q76" s="60">
        <v>1</v>
      </c>
      <c r="R76" s="60" t="s">
        <v>356</v>
      </c>
      <c r="S76" s="60"/>
      <c r="T76" s="67"/>
      <c r="U76" s="60"/>
      <c r="V76" s="60" t="s">
        <v>136</v>
      </c>
      <c r="W76" s="60"/>
      <c r="X76" s="60" t="s">
        <v>58</v>
      </c>
    </row>
    <row r="77" spans="1:24" ht="60" x14ac:dyDescent="0.25">
      <c r="A77" s="60" t="s">
        <v>24</v>
      </c>
      <c r="B77" s="61" t="s">
        <v>25</v>
      </c>
      <c r="C77" s="62" t="s">
        <v>357</v>
      </c>
      <c r="D77" s="61" t="s">
        <v>358</v>
      </c>
      <c r="E77" s="60" t="s">
        <v>312</v>
      </c>
      <c r="F77" s="60" t="s">
        <v>319</v>
      </c>
      <c r="G77" s="61" t="s">
        <v>359</v>
      </c>
      <c r="H77" s="61" t="s">
        <v>206</v>
      </c>
      <c r="I77" s="61" t="s">
        <v>135</v>
      </c>
      <c r="J77" s="61" t="s">
        <v>44</v>
      </c>
      <c r="K77" s="61" t="s">
        <v>117</v>
      </c>
      <c r="L77" s="60">
        <v>30</v>
      </c>
      <c r="M77" s="63">
        <v>20213800071242</v>
      </c>
      <c r="N77" s="64">
        <v>44300.419930555552</v>
      </c>
      <c r="O77" s="63"/>
      <c r="P77" s="87">
        <v>44243</v>
      </c>
      <c r="Q77" s="60">
        <v>2</v>
      </c>
      <c r="R77" s="60" t="s">
        <v>356</v>
      </c>
      <c r="S77" s="60"/>
      <c r="T77" s="67"/>
      <c r="U77" s="60"/>
      <c r="V77" s="60" t="s">
        <v>136</v>
      </c>
      <c r="W77" s="60"/>
      <c r="X77" s="60" t="s">
        <v>58</v>
      </c>
    </row>
    <row r="78" spans="1:24" ht="60" x14ac:dyDescent="0.25">
      <c r="A78" s="60" t="s">
        <v>24</v>
      </c>
      <c r="B78" s="60" t="s">
        <v>109</v>
      </c>
      <c r="C78" s="62" t="s">
        <v>127</v>
      </c>
      <c r="D78" s="61" t="s">
        <v>360</v>
      </c>
      <c r="E78" s="60" t="s">
        <v>339</v>
      </c>
      <c r="F78" s="60" t="s">
        <v>175</v>
      </c>
      <c r="G78" s="61" t="s">
        <v>361</v>
      </c>
      <c r="H78" s="61" t="s">
        <v>134</v>
      </c>
      <c r="I78" s="61" t="s">
        <v>135</v>
      </c>
      <c r="J78" s="61" t="s">
        <v>44</v>
      </c>
      <c r="K78" s="61" t="s">
        <v>50</v>
      </c>
      <c r="L78" s="60">
        <v>30</v>
      </c>
      <c r="M78" s="63">
        <v>20213800071272</v>
      </c>
      <c r="N78" s="64">
        <v>44300.461736111109</v>
      </c>
      <c r="O78" s="63"/>
      <c r="P78" s="87">
        <v>44302</v>
      </c>
      <c r="Q78" s="60">
        <v>2</v>
      </c>
      <c r="R78" s="60" t="s">
        <v>356</v>
      </c>
      <c r="S78" s="60"/>
      <c r="T78" s="67"/>
      <c r="U78" s="60"/>
      <c r="V78" s="60"/>
      <c r="W78" s="60"/>
      <c r="X78" s="60" t="s">
        <v>58</v>
      </c>
    </row>
    <row r="79" spans="1:24" ht="75" x14ac:dyDescent="0.25">
      <c r="A79" s="60" t="s">
        <v>24</v>
      </c>
      <c r="B79" s="61" t="s">
        <v>25</v>
      </c>
      <c r="C79" s="62" t="s">
        <v>232</v>
      </c>
      <c r="D79" s="61" t="s">
        <v>362</v>
      </c>
      <c r="E79" s="60" t="s">
        <v>179</v>
      </c>
      <c r="F79" s="60" t="s">
        <v>313</v>
      </c>
      <c r="G79" s="61" t="s">
        <v>363</v>
      </c>
      <c r="H79" s="61" t="s">
        <v>49</v>
      </c>
      <c r="I79" s="61" t="s">
        <v>43</v>
      </c>
      <c r="J79" s="61" t="s">
        <v>44</v>
      </c>
      <c r="K79" s="61" t="s">
        <v>50</v>
      </c>
      <c r="L79" s="60">
        <v>30</v>
      </c>
      <c r="M79" s="63">
        <v>20213800071282</v>
      </c>
      <c r="N79" s="64">
        <v>44300.461516203701</v>
      </c>
      <c r="O79" s="63"/>
      <c r="P79" s="87">
        <v>44301</v>
      </c>
      <c r="Q79" s="60">
        <v>1</v>
      </c>
      <c r="R79" s="60" t="s">
        <v>356</v>
      </c>
      <c r="S79" s="60"/>
      <c r="T79" s="67"/>
      <c r="U79" s="60"/>
      <c r="V79" s="60"/>
      <c r="W79" s="60"/>
      <c r="X79" s="60" t="s">
        <v>58</v>
      </c>
    </row>
    <row r="80" spans="1:24" ht="105" x14ac:dyDescent="0.25">
      <c r="A80" s="60" t="s">
        <v>24</v>
      </c>
      <c r="B80" s="61" t="s">
        <v>25</v>
      </c>
      <c r="C80" s="62" t="s">
        <v>364</v>
      </c>
      <c r="D80" s="61" t="s">
        <v>365</v>
      </c>
      <c r="E80" s="60" t="s">
        <v>312</v>
      </c>
      <c r="F80" s="60" t="s">
        <v>313</v>
      </c>
      <c r="G80" s="61" t="s">
        <v>366</v>
      </c>
      <c r="H80" s="61" t="s">
        <v>231</v>
      </c>
      <c r="I80" s="61" t="s">
        <v>43</v>
      </c>
      <c r="J80" s="61" t="s">
        <v>44</v>
      </c>
      <c r="K80" s="61" t="s">
        <v>50</v>
      </c>
      <c r="L80" s="60">
        <v>30</v>
      </c>
      <c r="M80" s="63">
        <v>20213800071322</v>
      </c>
      <c r="N80" s="64">
        <v>44301.378252314818</v>
      </c>
      <c r="O80" s="63">
        <v>20212000017121</v>
      </c>
      <c r="P80" s="87">
        <v>44316</v>
      </c>
      <c r="Q80" s="60">
        <v>11</v>
      </c>
      <c r="R80" s="60" t="s">
        <v>356</v>
      </c>
      <c r="S80" s="60"/>
      <c r="T80" s="67">
        <v>44322</v>
      </c>
      <c r="U80" s="60" t="s">
        <v>84</v>
      </c>
      <c r="V80" s="60" t="s">
        <v>136</v>
      </c>
      <c r="W80" s="60"/>
      <c r="X80" s="60"/>
    </row>
    <row r="81" spans="1:24" ht="60" x14ac:dyDescent="0.25">
      <c r="A81" s="60" t="s">
        <v>24</v>
      </c>
      <c r="B81" s="61" t="s">
        <v>25</v>
      </c>
      <c r="C81" s="62" t="s">
        <v>517</v>
      </c>
      <c r="D81" s="61" t="s">
        <v>395</v>
      </c>
      <c r="E81" s="60" t="s">
        <v>39</v>
      </c>
      <c r="F81" s="60" t="s">
        <v>518</v>
      </c>
      <c r="G81" s="61" t="s">
        <v>519</v>
      </c>
      <c r="H81" s="61" t="s">
        <v>116</v>
      </c>
      <c r="I81" s="61" t="s">
        <v>57</v>
      </c>
      <c r="J81" s="61" t="s">
        <v>44</v>
      </c>
      <c r="K81" s="61" t="s">
        <v>65</v>
      </c>
      <c r="L81" s="60">
        <v>30</v>
      </c>
      <c r="M81" s="63">
        <v>20213800073812</v>
      </c>
      <c r="N81" s="64">
        <v>44315.377858796295</v>
      </c>
      <c r="O81" s="63">
        <v>20212050090981</v>
      </c>
      <c r="P81" s="87">
        <v>44315</v>
      </c>
      <c r="Q81" s="60" t="s">
        <v>520</v>
      </c>
      <c r="R81" s="60" t="s">
        <v>237</v>
      </c>
      <c r="S81" s="60" t="s">
        <v>521</v>
      </c>
      <c r="T81" s="67"/>
      <c r="U81" s="60"/>
      <c r="V81" s="60"/>
      <c r="W81" s="60"/>
      <c r="X81" s="60"/>
    </row>
    <row r="82" spans="1:24" ht="75" x14ac:dyDescent="0.25">
      <c r="A82" s="60" t="s">
        <v>24</v>
      </c>
      <c r="B82" s="61" t="s">
        <v>25</v>
      </c>
      <c r="C82" s="62" t="s">
        <v>522</v>
      </c>
      <c r="D82" s="61" t="s">
        <v>523</v>
      </c>
      <c r="E82" s="60" t="s">
        <v>39</v>
      </c>
      <c r="F82" s="60" t="s">
        <v>524</v>
      </c>
      <c r="G82" s="61" t="s">
        <v>525</v>
      </c>
      <c r="H82" s="61" t="s">
        <v>206</v>
      </c>
      <c r="I82" s="61" t="s">
        <v>135</v>
      </c>
      <c r="J82" s="61" t="s">
        <v>44</v>
      </c>
      <c r="K82" s="61" t="s">
        <v>50</v>
      </c>
      <c r="L82" s="60">
        <v>30</v>
      </c>
      <c r="M82" s="63">
        <v>20213800073842</v>
      </c>
      <c r="N82" s="64">
        <v>44315.461331018516</v>
      </c>
      <c r="O82" s="84"/>
      <c r="P82" s="87">
        <v>44327</v>
      </c>
      <c r="Q82" s="60" t="s">
        <v>526</v>
      </c>
      <c r="R82" s="60" t="s">
        <v>237</v>
      </c>
      <c r="S82" s="60"/>
      <c r="T82" s="67"/>
      <c r="U82" s="60"/>
      <c r="V82" s="60" t="s">
        <v>85</v>
      </c>
      <c r="W82" s="60"/>
      <c r="X82" s="60"/>
    </row>
    <row r="83" spans="1:24" ht="60" x14ac:dyDescent="0.25">
      <c r="A83" s="51" t="s">
        <v>24</v>
      </c>
      <c r="B83" s="53" t="s">
        <v>25</v>
      </c>
      <c r="C83" s="52" t="s">
        <v>527</v>
      </c>
      <c r="D83" s="53" t="s">
        <v>528</v>
      </c>
      <c r="E83" s="51" t="s">
        <v>39</v>
      </c>
      <c r="F83" s="51" t="s">
        <v>529</v>
      </c>
      <c r="G83" s="53" t="s">
        <v>530</v>
      </c>
      <c r="H83" s="53" t="s">
        <v>95</v>
      </c>
      <c r="I83" s="53" t="s">
        <v>96</v>
      </c>
      <c r="J83" s="53" t="s">
        <v>44</v>
      </c>
      <c r="K83" s="53" t="s">
        <v>65</v>
      </c>
      <c r="L83" s="51">
        <v>30</v>
      </c>
      <c r="M83" s="54">
        <v>20213800073862</v>
      </c>
      <c r="N83" s="55">
        <v>44315.50277777778</v>
      </c>
      <c r="O83" s="80"/>
      <c r="P83" s="90"/>
      <c r="Q83" s="51"/>
      <c r="R83" s="59" t="s">
        <v>66</v>
      </c>
      <c r="S83" s="51"/>
      <c r="T83" s="83"/>
      <c r="U83" s="51"/>
      <c r="V83" s="51"/>
      <c r="W83" s="51"/>
      <c r="X83" s="51"/>
    </row>
    <row r="84" spans="1:24" ht="60" x14ac:dyDescent="0.25">
      <c r="A84" s="51" t="s">
        <v>24</v>
      </c>
      <c r="B84" s="53" t="s">
        <v>25</v>
      </c>
      <c r="C84" s="52" t="s">
        <v>226</v>
      </c>
      <c r="D84" s="53" t="s">
        <v>227</v>
      </c>
      <c r="E84" s="51" t="s">
        <v>39</v>
      </c>
      <c r="F84" s="51" t="s">
        <v>531</v>
      </c>
      <c r="G84" s="53" t="s">
        <v>532</v>
      </c>
      <c r="H84" s="53" t="s">
        <v>206</v>
      </c>
      <c r="I84" s="53" t="s">
        <v>135</v>
      </c>
      <c r="J84" s="53" t="s">
        <v>44</v>
      </c>
      <c r="K84" s="53" t="s">
        <v>65</v>
      </c>
      <c r="L84" s="51">
        <v>30</v>
      </c>
      <c r="M84" s="54">
        <v>20213800073872</v>
      </c>
      <c r="N84" s="55">
        <v>44315.503078703703</v>
      </c>
      <c r="O84" s="80"/>
      <c r="P84" s="90"/>
      <c r="Q84" s="51"/>
      <c r="R84" s="59" t="s">
        <v>66</v>
      </c>
      <c r="S84" s="51"/>
      <c r="T84" s="83"/>
      <c r="U84" s="51"/>
      <c r="V84" s="51"/>
      <c r="W84" s="51"/>
      <c r="X84" s="51"/>
    </row>
    <row r="85" spans="1:24" ht="60" x14ac:dyDescent="0.25">
      <c r="A85" s="60" t="s">
        <v>24</v>
      </c>
      <c r="B85" s="60" t="s">
        <v>109</v>
      </c>
      <c r="C85" s="62" t="s">
        <v>533</v>
      </c>
      <c r="D85" s="61" t="s">
        <v>534</v>
      </c>
      <c r="E85" s="60" t="s">
        <v>535</v>
      </c>
      <c r="F85" s="60" t="s">
        <v>536</v>
      </c>
      <c r="G85" s="61" t="s">
        <v>537</v>
      </c>
      <c r="H85" s="61" t="s">
        <v>116</v>
      </c>
      <c r="I85" s="61" t="s">
        <v>57</v>
      </c>
      <c r="J85" s="61" t="s">
        <v>44</v>
      </c>
      <c r="K85" s="61" t="s">
        <v>271</v>
      </c>
      <c r="L85" s="60">
        <v>10</v>
      </c>
      <c r="M85" s="63">
        <v>20213800073902</v>
      </c>
      <c r="N85" s="64">
        <v>44316.378125000003</v>
      </c>
      <c r="O85" s="63">
        <v>20212050091081</v>
      </c>
      <c r="P85" s="87">
        <v>44326</v>
      </c>
      <c r="Q85" s="60" t="s">
        <v>539</v>
      </c>
      <c r="R85" s="60" t="s">
        <v>237</v>
      </c>
      <c r="S85" s="60"/>
      <c r="T85" s="67"/>
      <c r="U85" s="60" t="s">
        <v>84</v>
      </c>
      <c r="V85" s="60" t="s">
        <v>85</v>
      </c>
      <c r="W85" s="60"/>
      <c r="X85" s="60"/>
    </row>
    <row r="86" spans="1:24" ht="60" x14ac:dyDescent="0.25">
      <c r="A86" s="60" t="s">
        <v>24</v>
      </c>
      <c r="B86" s="61" t="s">
        <v>25</v>
      </c>
      <c r="C86" s="62" t="s">
        <v>26</v>
      </c>
      <c r="D86" s="61" t="s">
        <v>540</v>
      </c>
      <c r="E86" s="60" t="s">
        <v>535</v>
      </c>
      <c r="F86" s="60" t="s">
        <v>541</v>
      </c>
      <c r="G86" s="61" t="s">
        <v>542</v>
      </c>
      <c r="H86" s="61" t="s">
        <v>430</v>
      </c>
      <c r="I86" s="60" t="s">
        <v>543</v>
      </c>
      <c r="J86" s="61" t="s">
        <v>32</v>
      </c>
      <c r="K86" s="61" t="s">
        <v>271</v>
      </c>
      <c r="L86" s="60">
        <v>10</v>
      </c>
      <c r="M86" s="63">
        <v>20213800073922</v>
      </c>
      <c r="N86" s="64">
        <v>44316.419444444444</v>
      </c>
      <c r="O86" s="63">
        <v>20213000018181</v>
      </c>
      <c r="P86" s="87">
        <v>44323</v>
      </c>
      <c r="Q86" s="60" t="s">
        <v>544</v>
      </c>
      <c r="R86" s="60" t="s">
        <v>237</v>
      </c>
      <c r="S86" s="60" t="s">
        <v>521</v>
      </c>
      <c r="T86" s="67">
        <v>44323</v>
      </c>
      <c r="U86" s="60"/>
      <c r="V86" s="60"/>
      <c r="W86" s="60"/>
      <c r="X86" s="60" t="s">
        <v>545</v>
      </c>
    </row>
    <row r="87" spans="1:24" ht="60" x14ac:dyDescent="0.25">
      <c r="A87" s="60" t="s">
        <v>24</v>
      </c>
      <c r="B87" s="61" t="s">
        <v>25</v>
      </c>
      <c r="C87" s="62" t="s">
        <v>26</v>
      </c>
      <c r="D87" s="61" t="s">
        <v>540</v>
      </c>
      <c r="E87" s="60" t="s">
        <v>535</v>
      </c>
      <c r="F87" s="70" t="s">
        <v>546</v>
      </c>
      <c r="G87" s="61" t="s">
        <v>547</v>
      </c>
      <c r="H87" s="61" t="s">
        <v>430</v>
      </c>
      <c r="I87" s="60" t="s">
        <v>543</v>
      </c>
      <c r="J87" s="61" t="s">
        <v>32</v>
      </c>
      <c r="K87" s="61" t="s">
        <v>271</v>
      </c>
      <c r="L87" s="60">
        <v>10</v>
      </c>
      <c r="M87" s="63">
        <v>20213800073942</v>
      </c>
      <c r="N87" s="64">
        <v>44316.419675925928</v>
      </c>
      <c r="O87" s="71">
        <v>20213000018191</v>
      </c>
      <c r="P87" s="87">
        <v>44323</v>
      </c>
      <c r="Q87" s="60" t="s">
        <v>544</v>
      </c>
      <c r="R87" s="60" t="s">
        <v>237</v>
      </c>
      <c r="S87" s="60" t="s">
        <v>521</v>
      </c>
      <c r="T87" s="67"/>
      <c r="U87" s="60"/>
      <c r="V87" s="60"/>
      <c r="W87" s="60"/>
      <c r="X87" s="60" t="s">
        <v>545</v>
      </c>
    </row>
    <row r="88" spans="1:24" ht="60" x14ac:dyDescent="0.25">
      <c r="A88" s="60" t="s">
        <v>24</v>
      </c>
      <c r="B88" s="61" t="s">
        <v>25</v>
      </c>
      <c r="C88" s="62" t="s">
        <v>533</v>
      </c>
      <c r="D88" s="61" t="s">
        <v>534</v>
      </c>
      <c r="E88" s="60" t="s">
        <v>535</v>
      </c>
      <c r="F88" s="60" t="s">
        <v>536</v>
      </c>
      <c r="G88" s="61" t="s">
        <v>548</v>
      </c>
      <c r="H88" s="61" t="s">
        <v>272</v>
      </c>
      <c r="I88" s="61" t="s">
        <v>57</v>
      </c>
      <c r="J88" s="61" t="s">
        <v>44</v>
      </c>
      <c r="K88" s="61" t="s">
        <v>271</v>
      </c>
      <c r="L88" s="60">
        <v>10</v>
      </c>
      <c r="M88" s="63">
        <v>20213800073982</v>
      </c>
      <c r="N88" s="64">
        <v>44316.461157407408</v>
      </c>
      <c r="O88" s="63">
        <v>20212050091081</v>
      </c>
      <c r="P88" s="87">
        <v>44326</v>
      </c>
      <c r="Q88" s="60" t="s">
        <v>549</v>
      </c>
      <c r="R88" s="60" t="s">
        <v>237</v>
      </c>
      <c r="S88" s="60"/>
      <c r="T88" s="67"/>
      <c r="U88" s="60" t="s">
        <v>84</v>
      </c>
      <c r="V88" s="60" t="s">
        <v>85</v>
      </c>
      <c r="W88" s="60"/>
      <c r="X88" s="60"/>
    </row>
    <row r="89" spans="1:24" ht="51" x14ac:dyDescent="0.25">
      <c r="A89" s="60" t="s">
        <v>24</v>
      </c>
      <c r="B89" s="60" t="s">
        <v>25</v>
      </c>
      <c r="C89" s="60" t="s">
        <v>655</v>
      </c>
      <c r="D89" s="60" t="s">
        <v>267</v>
      </c>
      <c r="E89" s="60" t="s">
        <v>39</v>
      </c>
      <c r="F89" s="60" t="s">
        <v>175</v>
      </c>
      <c r="G89" s="60" t="s">
        <v>268</v>
      </c>
      <c r="H89" s="60" t="s">
        <v>91</v>
      </c>
      <c r="I89" s="60" t="s">
        <v>57</v>
      </c>
      <c r="J89" s="60" t="s">
        <v>44</v>
      </c>
      <c r="K89" s="60" t="s">
        <v>45</v>
      </c>
      <c r="L89" s="60">
        <v>30</v>
      </c>
      <c r="M89" s="84">
        <v>20213800070692</v>
      </c>
      <c r="N89" s="67">
        <v>44295.628020833334</v>
      </c>
      <c r="O89" s="84">
        <v>20212050091501</v>
      </c>
      <c r="P89" s="87">
        <v>44329</v>
      </c>
      <c r="Q89" s="60">
        <v>23</v>
      </c>
      <c r="R89" s="60" t="s">
        <v>237</v>
      </c>
      <c r="S89" s="60"/>
      <c r="T89" s="67"/>
      <c r="U89" s="60"/>
      <c r="V89" s="60" t="s">
        <v>656</v>
      </c>
      <c r="W89" s="60"/>
      <c r="X89" s="60" t="s">
        <v>58</v>
      </c>
    </row>
    <row r="90" spans="1:24" ht="89.25" x14ac:dyDescent="0.25">
      <c r="A90" s="60" t="s">
        <v>24</v>
      </c>
      <c r="B90" s="60" t="s">
        <v>25</v>
      </c>
      <c r="C90" s="60" t="s">
        <v>657</v>
      </c>
      <c r="D90" s="60" t="s">
        <v>269</v>
      </c>
      <c r="E90" s="60" t="s">
        <v>437</v>
      </c>
      <c r="F90" s="60" t="s">
        <v>658</v>
      </c>
      <c r="G90" s="60" t="s">
        <v>270</v>
      </c>
      <c r="H90" s="60" t="s">
        <v>64</v>
      </c>
      <c r="I90" s="60" t="s">
        <v>57</v>
      </c>
      <c r="J90" s="60" t="s">
        <v>44</v>
      </c>
      <c r="K90" s="60" t="s">
        <v>271</v>
      </c>
      <c r="L90" s="60">
        <v>10</v>
      </c>
      <c r="M90" s="84">
        <v>20213800070722</v>
      </c>
      <c r="N90" s="67">
        <v>44298.336574074077</v>
      </c>
      <c r="O90" s="84"/>
      <c r="P90" s="87">
        <v>44299</v>
      </c>
      <c r="Q90" s="60">
        <v>1</v>
      </c>
      <c r="R90" s="60" t="s">
        <v>237</v>
      </c>
      <c r="S90" s="60"/>
      <c r="T90" s="67"/>
      <c r="U90" s="60"/>
      <c r="V90" s="60"/>
      <c r="W90" s="60"/>
      <c r="X90" s="60" t="s">
        <v>58</v>
      </c>
    </row>
    <row r="91" spans="1:24" ht="89.25" x14ac:dyDescent="0.25">
      <c r="A91" s="51" t="s">
        <v>24</v>
      </c>
      <c r="B91" s="51" t="s">
        <v>25</v>
      </c>
      <c r="C91" s="51" t="s">
        <v>655</v>
      </c>
      <c r="D91" s="51" t="s">
        <v>273</v>
      </c>
      <c r="E91" s="51" t="s">
        <v>39</v>
      </c>
      <c r="F91" s="51" t="s">
        <v>319</v>
      </c>
      <c r="G91" s="51" t="s">
        <v>274</v>
      </c>
      <c r="H91" s="51" t="s">
        <v>123</v>
      </c>
      <c r="I91" s="51" t="s">
        <v>57</v>
      </c>
      <c r="J91" s="51" t="s">
        <v>44</v>
      </c>
      <c r="K91" s="51" t="s">
        <v>83</v>
      </c>
      <c r="L91" s="51">
        <v>30</v>
      </c>
      <c r="M91" s="80">
        <v>20213800070742</v>
      </c>
      <c r="N91" s="83">
        <v>44298.378310185188</v>
      </c>
      <c r="O91" s="80"/>
      <c r="P91" s="90"/>
      <c r="Q91" s="51"/>
      <c r="R91" s="51" t="s">
        <v>328</v>
      </c>
      <c r="S91" s="51"/>
      <c r="T91" s="83"/>
      <c r="U91" s="51"/>
      <c r="V91" s="51"/>
      <c r="W91" s="51"/>
      <c r="X91" s="51"/>
    </row>
    <row r="92" spans="1:24" ht="89.25" x14ac:dyDescent="0.25">
      <c r="A92" s="60" t="s">
        <v>24</v>
      </c>
      <c r="B92" s="60" t="s">
        <v>25</v>
      </c>
      <c r="C92" s="60" t="s">
        <v>655</v>
      </c>
      <c r="D92" s="60" t="s">
        <v>273</v>
      </c>
      <c r="E92" s="60" t="s">
        <v>39</v>
      </c>
      <c r="F92" s="60" t="s">
        <v>319</v>
      </c>
      <c r="G92" s="60" t="s">
        <v>275</v>
      </c>
      <c r="H92" s="60" t="s">
        <v>116</v>
      </c>
      <c r="I92" s="60" t="s">
        <v>57</v>
      </c>
      <c r="J92" s="60" t="s">
        <v>44</v>
      </c>
      <c r="K92" s="60" t="s">
        <v>65</v>
      </c>
      <c r="L92" s="60">
        <v>30</v>
      </c>
      <c r="M92" s="84">
        <v>20213800070752</v>
      </c>
      <c r="N92" s="67">
        <v>44298.378344907411</v>
      </c>
      <c r="O92" s="84">
        <v>20212050090641</v>
      </c>
      <c r="P92" s="87">
        <v>44315</v>
      </c>
      <c r="Q92" s="60">
        <v>13</v>
      </c>
      <c r="R92" s="60" t="s">
        <v>237</v>
      </c>
      <c r="S92" s="60"/>
      <c r="T92" s="67">
        <v>44322</v>
      </c>
      <c r="U92" s="60" t="s">
        <v>84</v>
      </c>
      <c r="V92" s="60" t="s">
        <v>85</v>
      </c>
      <c r="W92" s="60"/>
      <c r="X92" s="60"/>
    </row>
    <row r="93" spans="1:24" ht="76.5" x14ac:dyDescent="0.25">
      <c r="A93" s="60" t="s">
        <v>24</v>
      </c>
      <c r="B93" s="60" t="s">
        <v>25</v>
      </c>
      <c r="C93" s="60" t="s">
        <v>26</v>
      </c>
      <c r="D93" s="60" t="s">
        <v>276</v>
      </c>
      <c r="E93" s="60" t="s">
        <v>437</v>
      </c>
      <c r="F93" s="60" t="s">
        <v>319</v>
      </c>
      <c r="G93" s="60" t="s">
        <v>277</v>
      </c>
      <c r="H93" s="60" t="s">
        <v>250</v>
      </c>
      <c r="I93" s="60" t="s">
        <v>251</v>
      </c>
      <c r="J93" s="60" t="s">
        <v>252</v>
      </c>
      <c r="K93" s="60" t="s">
        <v>271</v>
      </c>
      <c r="L93" s="60">
        <v>10</v>
      </c>
      <c r="M93" s="84">
        <v>20213800070762</v>
      </c>
      <c r="N93" s="67">
        <v>44298.419594907406</v>
      </c>
      <c r="O93" s="84">
        <v>20211200000773</v>
      </c>
      <c r="P93" s="87">
        <v>44302</v>
      </c>
      <c r="Q93" s="60">
        <v>2</v>
      </c>
      <c r="R93" s="60" t="s">
        <v>237</v>
      </c>
      <c r="S93" s="60"/>
      <c r="T93" s="67"/>
      <c r="U93" s="60"/>
      <c r="V93" s="60"/>
      <c r="W93" s="60"/>
      <c r="X93" s="60" t="s">
        <v>58</v>
      </c>
    </row>
    <row r="94" spans="1:24" ht="63.75" x14ac:dyDescent="0.25">
      <c r="A94" s="60" t="s">
        <v>24</v>
      </c>
      <c r="B94" s="60" t="s">
        <v>25</v>
      </c>
      <c r="C94" s="60" t="s">
        <v>659</v>
      </c>
      <c r="D94" s="60" t="s">
        <v>278</v>
      </c>
      <c r="E94" s="60" t="s">
        <v>437</v>
      </c>
      <c r="F94" s="60" t="s">
        <v>319</v>
      </c>
      <c r="G94" s="60" t="s">
        <v>279</v>
      </c>
      <c r="H94" s="60" t="s">
        <v>42</v>
      </c>
      <c r="I94" s="61" t="s">
        <v>43</v>
      </c>
      <c r="J94" s="60" t="s">
        <v>44</v>
      </c>
      <c r="K94" s="60" t="s">
        <v>65</v>
      </c>
      <c r="L94" s="60">
        <v>30</v>
      </c>
      <c r="M94" s="84">
        <v>20213800070772</v>
      </c>
      <c r="N94" s="67">
        <v>44298.419756944444</v>
      </c>
      <c r="O94" s="84">
        <v>20212100018141</v>
      </c>
      <c r="P94" s="87" t="s">
        <v>660</v>
      </c>
      <c r="Q94" s="60">
        <v>21</v>
      </c>
      <c r="R94" s="60" t="s">
        <v>237</v>
      </c>
      <c r="S94" s="60"/>
      <c r="T94" s="67">
        <v>44329</v>
      </c>
      <c r="U94" s="60" t="s">
        <v>84</v>
      </c>
      <c r="V94" s="60" t="s">
        <v>85</v>
      </c>
      <c r="W94" s="60"/>
      <c r="X94" s="60"/>
    </row>
    <row r="95" spans="1:24" ht="63.75" x14ac:dyDescent="0.25">
      <c r="A95" s="60" t="s">
        <v>24</v>
      </c>
      <c r="B95" s="60" t="s">
        <v>25</v>
      </c>
      <c r="C95" s="60" t="s">
        <v>667</v>
      </c>
      <c r="D95" s="60" t="s">
        <v>280</v>
      </c>
      <c r="E95" s="60" t="s">
        <v>39</v>
      </c>
      <c r="F95" s="60" t="s">
        <v>319</v>
      </c>
      <c r="G95" s="60" t="s">
        <v>281</v>
      </c>
      <c r="H95" s="60" t="s">
        <v>134</v>
      </c>
      <c r="I95" s="60" t="s">
        <v>135</v>
      </c>
      <c r="J95" s="60" t="s">
        <v>44</v>
      </c>
      <c r="K95" s="60" t="s">
        <v>50</v>
      </c>
      <c r="L95" s="60">
        <v>30</v>
      </c>
      <c r="M95" s="84">
        <v>20213800070782</v>
      </c>
      <c r="N95" s="67">
        <v>44298.461643518516</v>
      </c>
      <c r="O95" s="84"/>
      <c r="P95" s="87">
        <v>44299</v>
      </c>
      <c r="Q95" s="60">
        <v>1</v>
      </c>
      <c r="R95" s="60" t="s">
        <v>237</v>
      </c>
      <c r="S95" s="60"/>
      <c r="T95" s="67"/>
      <c r="U95" s="60"/>
      <c r="V95" s="60" t="s">
        <v>85</v>
      </c>
      <c r="W95" s="60"/>
      <c r="X95" s="60" t="s">
        <v>58</v>
      </c>
    </row>
    <row r="96" spans="1:24" ht="51" x14ac:dyDescent="0.25">
      <c r="A96" s="60" t="s">
        <v>24</v>
      </c>
      <c r="B96" s="60" t="s">
        <v>25</v>
      </c>
      <c r="C96" s="60" t="s">
        <v>661</v>
      </c>
      <c r="D96" s="60" t="s">
        <v>282</v>
      </c>
      <c r="E96" s="60" t="s">
        <v>179</v>
      </c>
      <c r="F96" s="60" t="s">
        <v>175</v>
      </c>
      <c r="G96" s="60" t="s">
        <v>145</v>
      </c>
      <c r="H96" s="60" t="s">
        <v>56</v>
      </c>
      <c r="I96" s="60" t="s">
        <v>57</v>
      </c>
      <c r="J96" s="60" t="s">
        <v>44</v>
      </c>
      <c r="K96" s="60" t="s">
        <v>50</v>
      </c>
      <c r="L96" s="60">
        <v>30</v>
      </c>
      <c r="M96" s="84">
        <v>20213800070792</v>
      </c>
      <c r="N96" s="67">
        <v>44298.461319444446</v>
      </c>
      <c r="O96" s="84">
        <v>20212050091041</v>
      </c>
      <c r="P96" s="87">
        <v>44328</v>
      </c>
      <c r="Q96" s="60">
        <v>21</v>
      </c>
      <c r="R96" s="60" t="s">
        <v>237</v>
      </c>
      <c r="S96" s="60"/>
      <c r="T96" s="67">
        <v>44329</v>
      </c>
      <c r="U96" s="60" t="s">
        <v>84</v>
      </c>
      <c r="V96" s="60" t="s">
        <v>85</v>
      </c>
      <c r="W96" s="60"/>
      <c r="X96" s="60"/>
    </row>
    <row r="97" spans="1:24" ht="76.5" x14ac:dyDescent="0.25">
      <c r="A97" s="60" t="s">
        <v>24</v>
      </c>
      <c r="B97" s="60" t="s">
        <v>25</v>
      </c>
      <c r="C97" s="60" t="s">
        <v>662</v>
      </c>
      <c r="D97" s="60" t="s">
        <v>152</v>
      </c>
      <c r="E97" s="60" t="s">
        <v>39</v>
      </c>
      <c r="F97" s="60" t="s">
        <v>40</v>
      </c>
      <c r="G97" s="60" t="s">
        <v>283</v>
      </c>
      <c r="H97" s="60" t="s">
        <v>134</v>
      </c>
      <c r="I97" s="60" t="s">
        <v>135</v>
      </c>
      <c r="J97" s="60" t="s">
        <v>44</v>
      </c>
      <c r="K97" s="60" t="s">
        <v>50</v>
      </c>
      <c r="L97" s="60">
        <v>30</v>
      </c>
      <c r="M97" s="84">
        <v>20213800070802</v>
      </c>
      <c r="N97" s="67">
        <v>44298.461215277777</v>
      </c>
      <c r="O97" s="84"/>
      <c r="P97" s="87">
        <v>44298</v>
      </c>
      <c r="Q97" s="60">
        <v>1</v>
      </c>
      <c r="R97" s="60" t="s">
        <v>237</v>
      </c>
      <c r="S97" s="60"/>
      <c r="T97" s="67"/>
      <c r="U97" s="60"/>
      <c r="V97" s="60"/>
      <c r="W97" s="60"/>
      <c r="X97" s="60" t="s">
        <v>58</v>
      </c>
    </row>
    <row r="98" spans="1:24" ht="63.75" x14ac:dyDescent="0.25">
      <c r="A98" s="60" t="s">
        <v>24</v>
      </c>
      <c r="B98" s="60" t="s">
        <v>25</v>
      </c>
      <c r="C98" s="60" t="s">
        <v>492</v>
      </c>
      <c r="D98" s="60" t="s">
        <v>284</v>
      </c>
      <c r="E98" s="60" t="s">
        <v>39</v>
      </c>
      <c r="F98" s="60" t="s">
        <v>175</v>
      </c>
      <c r="G98" s="60" t="s">
        <v>285</v>
      </c>
      <c r="H98" s="60" t="s">
        <v>56</v>
      </c>
      <c r="I98" s="60" t="s">
        <v>57</v>
      </c>
      <c r="J98" s="60" t="s">
        <v>44</v>
      </c>
      <c r="K98" s="60" t="s">
        <v>663</v>
      </c>
      <c r="L98" s="60">
        <v>30</v>
      </c>
      <c r="M98" s="84">
        <v>20213800070812</v>
      </c>
      <c r="N98" s="67">
        <v>44298.461481481485</v>
      </c>
      <c r="O98" s="84">
        <v>20212100017881</v>
      </c>
      <c r="P98" s="87">
        <v>44319</v>
      </c>
      <c r="Q98" s="60">
        <v>15</v>
      </c>
      <c r="R98" s="60" t="s">
        <v>237</v>
      </c>
      <c r="S98" s="60"/>
      <c r="T98" s="67"/>
      <c r="U98" s="60"/>
      <c r="V98" s="60"/>
      <c r="W98" s="60"/>
      <c r="X98" s="60" t="s">
        <v>58</v>
      </c>
    </row>
    <row r="99" spans="1:24" ht="51" x14ac:dyDescent="0.25">
      <c r="A99" s="60" t="s">
        <v>24</v>
      </c>
      <c r="B99" s="60" t="s">
        <v>25</v>
      </c>
      <c r="C99" s="60" t="s">
        <v>26</v>
      </c>
      <c r="D99" s="60" t="s">
        <v>286</v>
      </c>
      <c r="E99" s="60" t="s">
        <v>179</v>
      </c>
      <c r="F99" s="60" t="s">
        <v>319</v>
      </c>
      <c r="G99" s="60" t="s">
        <v>287</v>
      </c>
      <c r="H99" s="60" t="s">
        <v>64</v>
      </c>
      <c r="I99" s="60" t="s">
        <v>57</v>
      </c>
      <c r="J99" s="60" t="s">
        <v>44</v>
      </c>
      <c r="K99" s="60" t="s">
        <v>83</v>
      </c>
      <c r="L99" s="60">
        <v>30</v>
      </c>
      <c r="M99" s="84">
        <v>20213800070822</v>
      </c>
      <c r="N99" s="67">
        <v>44298.461493055554</v>
      </c>
      <c r="O99" s="84">
        <v>20212050090871</v>
      </c>
      <c r="P99" s="87">
        <v>44321</v>
      </c>
      <c r="Q99" s="60">
        <v>17</v>
      </c>
      <c r="R99" s="60" t="s">
        <v>237</v>
      </c>
      <c r="S99" s="60"/>
      <c r="T99" s="67">
        <v>44321</v>
      </c>
      <c r="U99" s="60" t="s">
        <v>84</v>
      </c>
      <c r="V99" s="60" t="s">
        <v>85</v>
      </c>
      <c r="W99" s="60"/>
      <c r="X99" s="60"/>
    </row>
    <row r="100" spans="1:24" ht="51" x14ac:dyDescent="0.25">
      <c r="A100" s="60" t="s">
        <v>24</v>
      </c>
      <c r="B100" s="60" t="s">
        <v>25</v>
      </c>
      <c r="C100" s="60" t="s">
        <v>26</v>
      </c>
      <c r="D100" s="60" t="s">
        <v>288</v>
      </c>
      <c r="E100" s="60" t="s">
        <v>179</v>
      </c>
      <c r="F100" s="60" t="s">
        <v>319</v>
      </c>
      <c r="G100" s="60" t="s">
        <v>289</v>
      </c>
      <c r="H100" s="60" t="s">
        <v>49</v>
      </c>
      <c r="I100" s="61" t="s">
        <v>43</v>
      </c>
      <c r="J100" s="60" t="s">
        <v>44</v>
      </c>
      <c r="K100" s="60" t="s">
        <v>33</v>
      </c>
      <c r="L100" s="60">
        <v>20</v>
      </c>
      <c r="M100" s="84">
        <v>20213800070832</v>
      </c>
      <c r="N100" s="67">
        <v>44298.502928240741</v>
      </c>
      <c r="O100" s="84">
        <v>20212100017081</v>
      </c>
      <c r="P100" s="87">
        <v>44309</v>
      </c>
      <c r="Q100" s="60">
        <v>6</v>
      </c>
      <c r="R100" s="60" t="s">
        <v>237</v>
      </c>
      <c r="S100" s="60"/>
      <c r="T100" s="67"/>
      <c r="U100" s="60"/>
      <c r="V100" s="60" t="s">
        <v>85</v>
      </c>
      <c r="W100" s="60"/>
      <c r="X100" s="60" t="s">
        <v>58</v>
      </c>
    </row>
    <row r="101" spans="1:24" ht="51" x14ac:dyDescent="0.25">
      <c r="A101" s="60" t="s">
        <v>24</v>
      </c>
      <c r="B101" s="60" t="s">
        <v>25</v>
      </c>
      <c r="C101" s="60" t="s">
        <v>26</v>
      </c>
      <c r="D101" s="60" t="s">
        <v>290</v>
      </c>
      <c r="E101" s="60" t="s">
        <v>437</v>
      </c>
      <c r="F101" s="60" t="s">
        <v>319</v>
      </c>
      <c r="G101" s="60" t="s">
        <v>291</v>
      </c>
      <c r="H101" s="60" t="s">
        <v>56</v>
      </c>
      <c r="I101" s="60" t="s">
        <v>57</v>
      </c>
      <c r="J101" s="60" t="s">
        <v>44</v>
      </c>
      <c r="K101" s="60" t="s">
        <v>33</v>
      </c>
      <c r="L101" s="60">
        <v>20</v>
      </c>
      <c r="M101" s="84">
        <v>20213800070852</v>
      </c>
      <c r="N101" s="67">
        <v>44298.544872685183</v>
      </c>
      <c r="O101" s="84">
        <v>20212050091051</v>
      </c>
      <c r="P101" s="87">
        <v>44319</v>
      </c>
      <c r="Q101" s="60">
        <v>15</v>
      </c>
      <c r="R101" s="60" t="s">
        <v>237</v>
      </c>
      <c r="S101" s="60"/>
      <c r="T101" s="67">
        <v>44326</v>
      </c>
      <c r="U101" s="60" t="s">
        <v>84</v>
      </c>
      <c r="V101" s="60" t="s">
        <v>85</v>
      </c>
      <c r="W101" s="60"/>
      <c r="X101" s="60"/>
    </row>
    <row r="102" spans="1:24" ht="51" x14ac:dyDescent="0.25">
      <c r="A102" s="60" t="s">
        <v>24</v>
      </c>
      <c r="B102" s="60" t="s">
        <v>25</v>
      </c>
      <c r="C102" s="60" t="s">
        <v>26</v>
      </c>
      <c r="D102" s="60" t="s">
        <v>292</v>
      </c>
      <c r="E102" s="60" t="s">
        <v>179</v>
      </c>
      <c r="F102" s="60" t="s">
        <v>40</v>
      </c>
      <c r="G102" s="60" t="s">
        <v>293</v>
      </c>
      <c r="H102" s="60" t="s">
        <v>231</v>
      </c>
      <c r="I102" s="60"/>
      <c r="J102" s="60" t="s">
        <v>44</v>
      </c>
      <c r="K102" s="60" t="s">
        <v>50</v>
      </c>
      <c r="L102" s="60">
        <v>30</v>
      </c>
      <c r="M102" s="84">
        <v>20213800070862</v>
      </c>
      <c r="N102" s="67">
        <v>44298.627986111111</v>
      </c>
      <c r="O102" s="84">
        <v>20212000016941</v>
      </c>
      <c r="P102" s="87">
        <v>44315</v>
      </c>
      <c r="Q102" s="60">
        <v>13</v>
      </c>
      <c r="R102" s="60" t="s">
        <v>237</v>
      </c>
      <c r="S102" s="60"/>
      <c r="T102" s="67"/>
      <c r="U102" s="60"/>
      <c r="V102" s="60" t="s">
        <v>85</v>
      </c>
      <c r="W102" s="60"/>
      <c r="X102" s="60" t="s">
        <v>58</v>
      </c>
    </row>
    <row r="103" spans="1:24" ht="51" x14ac:dyDescent="0.25">
      <c r="A103" s="60" t="s">
        <v>24</v>
      </c>
      <c r="B103" s="60" t="s">
        <v>25</v>
      </c>
      <c r="C103" s="60" t="s">
        <v>705</v>
      </c>
      <c r="D103" s="60" t="s">
        <v>294</v>
      </c>
      <c r="E103" s="60" t="s">
        <v>179</v>
      </c>
      <c r="F103" s="60" t="s">
        <v>319</v>
      </c>
      <c r="G103" s="60" t="s">
        <v>295</v>
      </c>
      <c r="H103" s="60" t="s">
        <v>206</v>
      </c>
      <c r="I103" s="60" t="s">
        <v>135</v>
      </c>
      <c r="J103" s="60" t="s">
        <v>44</v>
      </c>
      <c r="K103" s="60" t="s">
        <v>33</v>
      </c>
      <c r="L103" s="60">
        <v>20</v>
      </c>
      <c r="M103" s="84">
        <v>20213800070882</v>
      </c>
      <c r="N103" s="67">
        <v>44298.627905092595</v>
      </c>
      <c r="O103" s="84">
        <v>20212000017071</v>
      </c>
      <c r="P103" s="87">
        <v>44303</v>
      </c>
      <c r="Q103" s="60">
        <v>3</v>
      </c>
      <c r="R103" s="60" t="s">
        <v>237</v>
      </c>
      <c r="S103" s="60"/>
      <c r="T103" s="67"/>
      <c r="U103" s="60"/>
      <c r="V103" s="60" t="s">
        <v>85</v>
      </c>
      <c r="W103" s="60"/>
      <c r="X103" s="60" t="s">
        <v>58</v>
      </c>
    </row>
    <row r="104" spans="1:24" ht="51" x14ac:dyDescent="0.25">
      <c r="A104" s="60" t="s">
        <v>24</v>
      </c>
      <c r="B104" s="60" t="s">
        <v>25</v>
      </c>
      <c r="C104" s="60" t="s">
        <v>664</v>
      </c>
      <c r="D104" s="60" t="s">
        <v>296</v>
      </c>
      <c r="E104" s="60" t="s">
        <v>39</v>
      </c>
      <c r="F104" s="60" t="s">
        <v>40</v>
      </c>
      <c r="G104" s="60" t="s">
        <v>297</v>
      </c>
      <c r="H104" s="60" t="s">
        <v>134</v>
      </c>
      <c r="I104" s="60" t="s">
        <v>135</v>
      </c>
      <c r="J104" s="60" t="s">
        <v>44</v>
      </c>
      <c r="K104" s="60" t="s">
        <v>50</v>
      </c>
      <c r="L104" s="60">
        <v>30</v>
      </c>
      <c r="M104" s="84">
        <v>20213800070892</v>
      </c>
      <c r="N104" s="67">
        <v>44298.669872685183</v>
      </c>
      <c r="O104" s="84"/>
      <c r="P104" s="87">
        <v>44300</v>
      </c>
      <c r="Q104" s="60">
        <v>2</v>
      </c>
      <c r="R104" s="60" t="s">
        <v>237</v>
      </c>
      <c r="S104" s="60"/>
      <c r="T104" s="67"/>
      <c r="U104" s="60"/>
      <c r="V104" s="60" t="s">
        <v>85</v>
      </c>
      <c r="W104" s="60"/>
      <c r="X104" s="60" t="s">
        <v>58</v>
      </c>
    </row>
    <row r="105" spans="1:24" ht="51" x14ac:dyDescent="0.25">
      <c r="A105" s="60" t="s">
        <v>24</v>
      </c>
      <c r="B105" s="60" t="s">
        <v>25</v>
      </c>
      <c r="C105" s="60" t="s">
        <v>26</v>
      </c>
      <c r="D105" s="60" t="s">
        <v>298</v>
      </c>
      <c r="E105" s="60" t="s">
        <v>179</v>
      </c>
      <c r="F105" s="60" t="s">
        <v>319</v>
      </c>
      <c r="G105" s="60" t="s">
        <v>299</v>
      </c>
      <c r="H105" s="60" t="s">
        <v>146</v>
      </c>
      <c r="I105" s="60"/>
      <c r="J105" s="60" t="s">
        <v>44</v>
      </c>
      <c r="K105" s="60" t="s">
        <v>50</v>
      </c>
      <c r="L105" s="60">
        <v>30</v>
      </c>
      <c r="M105" s="84">
        <v>20213800070902</v>
      </c>
      <c r="N105" s="67">
        <v>44298.669803240744</v>
      </c>
      <c r="O105" s="84">
        <v>20211000017161</v>
      </c>
      <c r="P105" s="87">
        <v>44306</v>
      </c>
      <c r="Q105" s="60">
        <v>6</v>
      </c>
      <c r="R105" s="60" t="s">
        <v>237</v>
      </c>
      <c r="S105" s="60"/>
      <c r="T105" s="67"/>
      <c r="U105" s="60"/>
      <c r="V105" s="60" t="s">
        <v>85</v>
      </c>
      <c r="W105" s="60"/>
      <c r="X105" s="60" t="s">
        <v>58</v>
      </c>
    </row>
    <row r="106" spans="1:24" ht="51" x14ac:dyDescent="0.25">
      <c r="A106" s="60" t="s">
        <v>24</v>
      </c>
      <c r="B106" s="60" t="s">
        <v>25</v>
      </c>
      <c r="C106" s="60" t="s">
        <v>676</v>
      </c>
      <c r="D106" s="60" t="s">
        <v>300</v>
      </c>
      <c r="E106" s="60" t="s">
        <v>39</v>
      </c>
      <c r="F106" s="60" t="s">
        <v>40</v>
      </c>
      <c r="G106" s="60" t="s">
        <v>301</v>
      </c>
      <c r="H106" s="60" t="s">
        <v>231</v>
      </c>
      <c r="I106" s="60"/>
      <c r="J106" s="60" t="s">
        <v>44</v>
      </c>
      <c r="K106" s="60" t="s">
        <v>50</v>
      </c>
      <c r="L106" s="60">
        <v>30</v>
      </c>
      <c r="M106" s="84">
        <v>20213800070912</v>
      </c>
      <c r="N106" s="67">
        <v>44298.670046296298</v>
      </c>
      <c r="O106" s="84">
        <v>20212000017491</v>
      </c>
      <c r="P106" s="87">
        <v>44320</v>
      </c>
      <c r="Q106" s="60">
        <v>15</v>
      </c>
      <c r="R106" s="60" t="s">
        <v>237</v>
      </c>
      <c r="S106" s="60"/>
      <c r="T106" s="67"/>
      <c r="U106" s="60"/>
      <c r="V106" s="60" t="s">
        <v>85</v>
      </c>
      <c r="W106" s="60"/>
      <c r="X106" s="60" t="s">
        <v>58</v>
      </c>
    </row>
    <row r="107" spans="1:24" ht="63.75" x14ac:dyDescent="0.25">
      <c r="A107" s="60" t="s">
        <v>24</v>
      </c>
      <c r="B107" s="60" t="s">
        <v>25</v>
      </c>
      <c r="C107" s="60" t="s">
        <v>655</v>
      </c>
      <c r="D107" s="60" t="s">
        <v>302</v>
      </c>
      <c r="E107" s="60" t="s">
        <v>39</v>
      </c>
      <c r="F107" s="60" t="s">
        <v>40</v>
      </c>
      <c r="G107" s="60" t="s">
        <v>303</v>
      </c>
      <c r="H107" s="60" t="s">
        <v>134</v>
      </c>
      <c r="I107" s="60" t="s">
        <v>135</v>
      </c>
      <c r="J107" s="60" t="s">
        <v>44</v>
      </c>
      <c r="K107" s="60" t="s">
        <v>50</v>
      </c>
      <c r="L107" s="60">
        <v>30</v>
      </c>
      <c r="M107" s="84">
        <v>20213800070922</v>
      </c>
      <c r="N107" s="67">
        <v>44298.71166666667</v>
      </c>
      <c r="O107" s="84"/>
      <c r="P107" s="87">
        <v>44300</v>
      </c>
      <c r="Q107" s="60">
        <v>2</v>
      </c>
      <c r="R107" s="60" t="s">
        <v>237</v>
      </c>
      <c r="S107" s="60"/>
      <c r="T107" s="67"/>
      <c r="U107" s="60"/>
      <c r="V107" s="60" t="s">
        <v>85</v>
      </c>
      <c r="W107" s="60"/>
      <c r="X107" s="60" t="s">
        <v>58</v>
      </c>
    </row>
    <row r="108" spans="1:24" ht="63.75" x14ac:dyDescent="0.25">
      <c r="A108" s="60" t="s">
        <v>24</v>
      </c>
      <c r="B108" s="60" t="s">
        <v>25</v>
      </c>
      <c r="C108" s="60" t="s">
        <v>665</v>
      </c>
      <c r="D108" s="60" t="s">
        <v>304</v>
      </c>
      <c r="E108" s="60" t="s">
        <v>39</v>
      </c>
      <c r="F108" s="60" t="s">
        <v>175</v>
      </c>
      <c r="G108" s="60" t="s">
        <v>305</v>
      </c>
      <c r="H108" s="60" t="s">
        <v>134</v>
      </c>
      <c r="I108" s="60" t="s">
        <v>135</v>
      </c>
      <c r="J108" s="60" t="s">
        <v>44</v>
      </c>
      <c r="K108" s="60" t="s">
        <v>50</v>
      </c>
      <c r="L108" s="60">
        <v>30</v>
      </c>
      <c r="M108" s="84">
        <v>20213800070932</v>
      </c>
      <c r="N108" s="67">
        <v>44299.336122685185</v>
      </c>
      <c r="O108" s="84">
        <v>20212000016781</v>
      </c>
      <c r="P108" s="87">
        <v>44305</v>
      </c>
      <c r="Q108" s="60">
        <v>4</v>
      </c>
      <c r="R108" s="60" t="s">
        <v>237</v>
      </c>
      <c r="S108" s="60"/>
      <c r="T108" s="67">
        <v>44312</v>
      </c>
      <c r="U108" s="60" t="s">
        <v>84</v>
      </c>
      <c r="V108" s="60" t="s">
        <v>85</v>
      </c>
      <c r="W108" s="60"/>
      <c r="X108" s="60"/>
    </row>
    <row r="109" spans="1:24" ht="51" x14ac:dyDescent="0.25">
      <c r="A109" s="60" t="s">
        <v>24</v>
      </c>
      <c r="B109" s="60" t="s">
        <v>25</v>
      </c>
      <c r="C109" s="60" t="s">
        <v>666</v>
      </c>
      <c r="D109" s="60" t="s">
        <v>306</v>
      </c>
      <c r="E109" s="60" t="s">
        <v>39</v>
      </c>
      <c r="F109" s="60" t="s">
        <v>40</v>
      </c>
      <c r="G109" s="60" t="s">
        <v>307</v>
      </c>
      <c r="H109" s="60" t="s">
        <v>134</v>
      </c>
      <c r="I109" s="60" t="s">
        <v>135</v>
      </c>
      <c r="J109" s="60" t="s">
        <v>44</v>
      </c>
      <c r="K109" s="60" t="s">
        <v>50</v>
      </c>
      <c r="L109" s="60">
        <v>30</v>
      </c>
      <c r="M109" s="84">
        <v>20213800070942</v>
      </c>
      <c r="N109" s="67">
        <v>44299.377905092595</v>
      </c>
      <c r="O109" s="84"/>
      <c r="P109" s="87">
        <v>44300</v>
      </c>
      <c r="Q109" s="60">
        <v>4</v>
      </c>
      <c r="R109" s="60" t="s">
        <v>237</v>
      </c>
      <c r="S109" s="60"/>
      <c r="T109" s="67"/>
      <c r="U109" s="60"/>
      <c r="V109" s="60" t="s">
        <v>85</v>
      </c>
      <c r="W109" s="60"/>
      <c r="X109" s="60" t="s">
        <v>58</v>
      </c>
    </row>
    <row r="110" spans="1:24" ht="102" x14ac:dyDescent="0.25">
      <c r="A110" s="60" t="s">
        <v>24</v>
      </c>
      <c r="B110" s="60" t="s">
        <v>25</v>
      </c>
      <c r="C110" s="60" t="s">
        <v>492</v>
      </c>
      <c r="D110" s="60" t="s">
        <v>351</v>
      </c>
      <c r="E110" s="60" t="s">
        <v>437</v>
      </c>
      <c r="F110" s="60" t="s">
        <v>319</v>
      </c>
      <c r="G110" s="60" t="s">
        <v>352</v>
      </c>
      <c r="H110" s="60" t="s">
        <v>211</v>
      </c>
      <c r="I110" s="60" t="s">
        <v>96</v>
      </c>
      <c r="J110" s="60" t="s">
        <v>44</v>
      </c>
      <c r="K110" s="60" t="s">
        <v>65</v>
      </c>
      <c r="L110" s="60">
        <v>30</v>
      </c>
      <c r="M110" s="84">
        <v>20213800071182</v>
      </c>
      <c r="N110" s="67">
        <v>44300.336134259262</v>
      </c>
      <c r="O110" s="84">
        <v>20212050090831</v>
      </c>
      <c r="P110" s="87">
        <v>44312</v>
      </c>
      <c r="Q110" s="60">
        <v>8</v>
      </c>
      <c r="R110" s="60" t="s">
        <v>237</v>
      </c>
      <c r="S110" s="60"/>
      <c r="T110" s="67"/>
      <c r="U110" s="60"/>
      <c r="V110" s="60" t="s">
        <v>85</v>
      </c>
      <c r="W110" s="60"/>
      <c r="X110" s="60" t="s">
        <v>58</v>
      </c>
    </row>
    <row r="111" spans="1:24" ht="63.75" x14ac:dyDescent="0.25">
      <c r="A111" s="60" t="s">
        <v>24</v>
      </c>
      <c r="B111" s="60" t="s">
        <v>25</v>
      </c>
      <c r="C111" s="60" t="s">
        <v>667</v>
      </c>
      <c r="D111" s="60" t="s">
        <v>367</v>
      </c>
      <c r="E111" s="60" t="s">
        <v>39</v>
      </c>
      <c r="F111" s="60" t="s">
        <v>319</v>
      </c>
      <c r="G111" s="60" t="s">
        <v>368</v>
      </c>
      <c r="H111" s="60" t="s">
        <v>146</v>
      </c>
      <c r="I111" s="60"/>
      <c r="J111" s="60" t="s">
        <v>44</v>
      </c>
      <c r="K111" s="60" t="s">
        <v>50</v>
      </c>
      <c r="L111" s="60">
        <v>30</v>
      </c>
      <c r="M111" s="84">
        <v>20213800071342</v>
      </c>
      <c r="N111" s="67">
        <v>44301.503101851849</v>
      </c>
      <c r="O111" s="84">
        <v>20211000017531</v>
      </c>
      <c r="P111" s="87">
        <v>44312</v>
      </c>
      <c r="Q111" s="60">
        <v>9</v>
      </c>
      <c r="R111" s="60" t="s">
        <v>237</v>
      </c>
      <c r="S111" s="60"/>
      <c r="T111" s="67"/>
      <c r="U111" s="60"/>
      <c r="V111" s="60" t="s">
        <v>85</v>
      </c>
      <c r="W111" s="60"/>
      <c r="X111" s="60" t="s">
        <v>58</v>
      </c>
    </row>
    <row r="112" spans="1:24" ht="63.75" x14ac:dyDescent="0.25">
      <c r="A112" s="60" t="s">
        <v>24</v>
      </c>
      <c r="B112" s="60" t="s">
        <v>25</v>
      </c>
      <c r="C112" s="60" t="s">
        <v>668</v>
      </c>
      <c r="D112" s="60" t="s">
        <v>369</v>
      </c>
      <c r="E112" s="60" t="s">
        <v>39</v>
      </c>
      <c r="F112" s="60" t="s">
        <v>40</v>
      </c>
      <c r="G112" s="60" t="s">
        <v>370</v>
      </c>
      <c r="H112" s="60" t="s">
        <v>134</v>
      </c>
      <c r="I112" s="60" t="s">
        <v>135</v>
      </c>
      <c r="J112" s="60" t="s">
        <v>44</v>
      </c>
      <c r="K112" s="60" t="s">
        <v>50</v>
      </c>
      <c r="L112" s="60">
        <v>30</v>
      </c>
      <c r="M112" s="84">
        <v>20213800071372</v>
      </c>
      <c r="N112" s="67">
        <v>44301.627835648149</v>
      </c>
      <c r="O112" s="84"/>
      <c r="P112" s="87">
        <v>44303</v>
      </c>
      <c r="Q112" s="60">
        <v>1</v>
      </c>
      <c r="R112" s="60" t="s">
        <v>237</v>
      </c>
      <c r="S112" s="60"/>
      <c r="T112" s="67"/>
      <c r="U112" s="60"/>
      <c r="V112" s="60" t="s">
        <v>85</v>
      </c>
      <c r="W112" s="60"/>
      <c r="X112" s="60" t="s">
        <v>58</v>
      </c>
    </row>
    <row r="113" spans="1:24" ht="51" x14ac:dyDescent="0.25">
      <c r="A113" s="60" t="s">
        <v>24</v>
      </c>
      <c r="B113" s="60" t="s">
        <v>109</v>
      </c>
      <c r="C113" s="60" t="s">
        <v>666</v>
      </c>
      <c r="D113" s="60" t="s">
        <v>102</v>
      </c>
      <c r="E113" s="60" t="s">
        <v>39</v>
      </c>
      <c r="F113" s="60" t="s">
        <v>40</v>
      </c>
      <c r="G113" s="60" t="s">
        <v>371</v>
      </c>
      <c r="H113" s="60" t="s">
        <v>134</v>
      </c>
      <c r="I113" s="60" t="s">
        <v>135</v>
      </c>
      <c r="J113" s="60" t="s">
        <v>44</v>
      </c>
      <c r="K113" s="60" t="s">
        <v>50</v>
      </c>
      <c r="L113" s="60">
        <v>30</v>
      </c>
      <c r="M113" s="84">
        <v>20213800071382</v>
      </c>
      <c r="N113" s="67">
        <v>44301.670092592591</v>
      </c>
      <c r="O113" s="84"/>
      <c r="P113" s="87">
        <v>44303</v>
      </c>
      <c r="Q113" s="60">
        <v>1</v>
      </c>
      <c r="R113" s="60" t="s">
        <v>237</v>
      </c>
      <c r="S113" s="60"/>
      <c r="T113" s="67"/>
      <c r="U113" s="60"/>
      <c r="V113" s="60" t="s">
        <v>85</v>
      </c>
      <c r="W113" s="60"/>
      <c r="X113" s="60" t="s">
        <v>58</v>
      </c>
    </row>
    <row r="114" spans="1:24" ht="51" x14ac:dyDescent="0.25">
      <c r="A114" s="51" t="s">
        <v>24</v>
      </c>
      <c r="B114" s="51" t="s">
        <v>25</v>
      </c>
      <c r="C114" s="51" t="s">
        <v>26</v>
      </c>
      <c r="D114" s="51" t="s">
        <v>372</v>
      </c>
      <c r="E114" s="51" t="s">
        <v>179</v>
      </c>
      <c r="F114" s="51" t="s">
        <v>175</v>
      </c>
      <c r="G114" s="51" t="s">
        <v>373</v>
      </c>
      <c r="H114" s="51" t="s">
        <v>123</v>
      </c>
      <c r="I114" s="51" t="s">
        <v>57</v>
      </c>
      <c r="J114" s="51" t="s">
        <v>44</v>
      </c>
      <c r="K114" s="51" t="s">
        <v>83</v>
      </c>
      <c r="L114" s="51">
        <v>30</v>
      </c>
      <c r="M114" s="80">
        <v>20213800071392</v>
      </c>
      <c r="N114" s="83">
        <v>44301.669548611113</v>
      </c>
      <c r="O114" s="80"/>
      <c r="P114" s="90"/>
      <c r="Q114" s="51"/>
      <c r="R114" s="51" t="s">
        <v>328</v>
      </c>
      <c r="S114" s="51" t="s">
        <v>669</v>
      </c>
      <c r="T114" s="83"/>
      <c r="U114" s="51"/>
      <c r="V114" s="51"/>
      <c r="W114" s="51"/>
      <c r="X114" s="51"/>
    </row>
    <row r="115" spans="1:24" ht="51" x14ac:dyDescent="0.25">
      <c r="A115" s="60" t="s">
        <v>24</v>
      </c>
      <c r="B115" s="60" t="s">
        <v>25</v>
      </c>
      <c r="C115" s="60" t="s">
        <v>670</v>
      </c>
      <c r="D115" s="60" t="s">
        <v>374</v>
      </c>
      <c r="E115" s="60" t="s">
        <v>437</v>
      </c>
      <c r="F115" s="60" t="s">
        <v>319</v>
      </c>
      <c r="G115" s="60" t="s">
        <v>375</v>
      </c>
      <c r="H115" s="60" t="s">
        <v>64</v>
      </c>
      <c r="I115" s="60" t="s">
        <v>57</v>
      </c>
      <c r="J115" s="60" t="s">
        <v>44</v>
      </c>
      <c r="K115" s="60" t="s">
        <v>65</v>
      </c>
      <c r="L115" s="60">
        <v>30</v>
      </c>
      <c r="M115" s="84">
        <v>20213800071402</v>
      </c>
      <c r="N115" s="67">
        <v>44301.711655092593</v>
      </c>
      <c r="O115" s="84">
        <v>20212050091431</v>
      </c>
      <c r="P115" s="87">
        <v>44341</v>
      </c>
      <c r="Q115" s="60">
        <v>6</v>
      </c>
      <c r="R115" s="60" t="s">
        <v>237</v>
      </c>
      <c r="S115" s="60"/>
      <c r="T115" s="67"/>
      <c r="U115" s="60"/>
      <c r="V115" s="60" t="s">
        <v>85</v>
      </c>
      <c r="W115" s="60"/>
      <c r="X115" s="60" t="s">
        <v>58</v>
      </c>
    </row>
    <row r="116" spans="1:24" ht="51" x14ac:dyDescent="0.25">
      <c r="A116" s="60" t="s">
        <v>24</v>
      </c>
      <c r="B116" s="60" t="s">
        <v>25</v>
      </c>
      <c r="C116" s="60" t="s">
        <v>671</v>
      </c>
      <c r="D116" s="60" t="s">
        <v>376</v>
      </c>
      <c r="E116" s="60" t="s">
        <v>39</v>
      </c>
      <c r="F116" s="60" t="s">
        <v>175</v>
      </c>
      <c r="G116" s="60" t="s">
        <v>377</v>
      </c>
      <c r="H116" s="60" t="s">
        <v>134</v>
      </c>
      <c r="I116" s="60" t="s">
        <v>135</v>
      </c>
      <c r="J116" s="60" t="s">
        <v>44</v>
      </c>
      <c r="K116" s="60" t="s">
        <v>50</v>
      </c>
      <c r="L116" s="60">
        <v>30</v>
      </c>
      <c r="M116" s="84">
        <v>20213800071422</v>
      </c>
      <c r="N116" s="67">
        <v>44302.503148148149</v>
      </c>
      <c r="O116" s="84"/>
      <c r="P116" s="87">
        <v>44306</v>
      </c>
      <c r="Q116" s="60">
        <v>3</v>
      </c>
      <c r="R116" s="60" t="s">
        <v>237</v>
      </c>
      <c r="S116" s="60"/>
      <c r="T116" s="67"/>
      <c r="U116" s="60"/>
      <c r="V116" s="60" t="s">
        <v>85</v>
      </c>
      <c r="W116" s="60"/>
      <c r="X116" s="60" t="s">
        <v>58</v>
      </c>
    </row>
    <row r="117" spans="1:24" ht="51" x14ac:dyDescent="0.25">
      <c r="A117" s="60" t="s">
        <v>24</v>
      </c>
      <c r="B117" s="60" t="s">
        <v>25</v>
      </c>
      <c r="C117" s="60" t="s">
        <v>672</v>
      </c>
      <c r="D117" s="60" t="s">
        <v>217</v>
      </c>
      <c r="E117" s="60" t="s">
        <v>39</v>
      </c>
      <c r="F117" s="60" t="s">
        <v>40</v>
      </c>
      <c r="G117" s="60" t="s">
        <v>378</v>
      </c>
      <c r="H117" s="60" t="s">
        <v>134</v>
      </c>
      <c r="I117" s="60" t="s">
        <v>135</v>
      </c>
      <c r="J117" s="60" t="s">
        <v>44</v>
      </c>
      <c r="K117" s="60" t="s">
        <v>50</v>
      </c>
      <c r="L117" s="60">
        <v>30</v>
      </c>
      <c r="M117" s="84">
        <v>20213800071432</v>
      </c>
      <c r="N117" s="67">
        <v>44302.544756944444</v>
      </c>
      <c r="O117" s="84"/>
      <c r="P117" s="87">
        <v>44306</v>
      </c>
      <c r="Q117" s="60">
        <v>3</v>
      </c>
      <c r="R117" s="60" t="s">
        <v>237</v>
      </c>
      <c r="S117" s="60"/>
      <c r="T117" s="67"/>
      <c r="U117" s="60"/>
      <c r="V117" s="60" t="s">
        <v>85</v>
      </c>
      <c r="W117" s="60"/>
      <c r="X117" s="60" t="s">
        <v>58</v>
      </c>
    </row>
    <row r="118" spans="1:24" ht="63.75" x14ac:dyDescent="0.25">
      <c r="A118" s="60" t="s">
        <v>24</v>
      </c>
      <c r="B118" s="60" t="s">
        <v>25</v>
      </c>
      <c r="C118" s="60" t="s">
        <v>664</v>
      </c>
      <c r="D118" s="60" t="s">
        <v>379</v>
      </c>
      <c r="E118" s="60" t="s">
        <v>339</v>
      </c>
      <c r="F118" s="60" t="s">
        <v>319</v>
      </c>
      <c r="G118" s="60" t="s">
        <v>380</v>
      </c>
      <c r="H118" s="60" t="s">
        <v>42</v>
      </c>
      <c r="I118" s="60"/>
      <c r="J118" s="60" t="s">
        <v>32</v>
      </c>
      <c r="K118" s="60" t="s">
        <v>50</v>
      </c>
      <c r="L118" s="60">
        <v>30</v>
      </c>
      <c r="M118" s="84">
        <v>20213800071442</v>
      </c>
      <c r="N118" s="67">
        <v>44302.669560185182</v>
      </c>
      <c r="O118" s="84">
        <v>20212100017841</v>
      </c>
      <c r="P118" s="87">
        <v>44329</v>
      </c>
      <c r="Q118" s="60">
        <v>19</v>
      </c>
      <c r="R118" s="60" t="s">
        <v>237</v>
      </c>
      <c r="S118" s="60"/>
      <c r="T118" s="67"/>
      <c r="U118" s="60" t="s">
        <v>84</v>
      </c>
      <c r="V118" s="60" t="s">
        <v>85</v>
      </c>
      <c r="W118" s="60"/>
      <c r="X118" s="60" t="s">
        <v>673</v>
      </c>
    </row>
    <row r="119" spans="1:24" ht="51" x14ac:dyDescent="0.25">
      <c r="A119" s="51" t="s">
        <v>24</v>
      </c>
      <c r="B119" s="51" t="s">
        <v>25</v>
      </c>
      <c r="C119" s="51" t="s">
        <v>662</v>
      </c>
      <c r="D119" s="51" t="s">
        <v>381</v>
      </c>
      <c r="E119" s="51" t="s">
        <v>39</v>
      </c>
      <c r="F119" s="51" t="s">
        <v>319</v>
      </c>
      <c r="G119" s="51" t="s">
        <v>382</v>
      </c>
      <c r="H119" s="51" t="s">
        <v>95</v>
      </c>
      <c r="I119" s="51" t="s">
        <v>96</v>
      </c>
      <c r="J119" s="51" t="s">
        <v>44</v>
      </c>
      <c r="K119" s="51" t="s">
        <v>65</v>
      </c>
      <c r="L119" s="51">
        <v>30</v>
      </c>
      <c r="M119" s="80">
        <v>20213800071492</v>
      </c>
      <c r="N119" s="83">
        <v>44302.711585648147</v>
      </c>
      <c r="O119" s="80"/>
      <c r="P119" s="90"/>
      <c r="Q119" s="51"/>
      <c r="R119" s="51" t="s">
        <v>328</v>
      </c>
      <c r="S119" s="51" t="s">
        <v>669</v>
      </c>
      <c r="T119" s="83"/>
      <c r="U119" s="51"/>
      <c r="V119" s="51"/>
      <c r="W119" s="51"/>
      <c r="X119" s="51"/>
    </row>
    <row r="120" spans="1:24" ht="51" x14ac:dyDescent="0.25">
      <c r="A120" s="72" t="s">
        <v>24</v>
      </c>
      <c r="B120" s="72" t="s">
        <v>25</v>
      </c>
      <c r="C120" s="72" t="s">
        <v>674</v>
      </c>
      <c r="D120" s="72" t="s">
        <v>383</v>
      </c>
      <c r="E120" s="72" t="s">
        <v>535</v>
      </c>
      <c r="F120" s="72" t="s">
        <v>319</v>
      </c>
      <c r="G120" s="72" t="s">
        <v>384</v>
      </c>
      <c r="H120" s="72" t="s">
        <v>116</v>
      </c>
      <c r="I120" s="72" t="s">
        <v>57</v>
      </c>
      <c r="J120" s="72" t="s">
        <v>44</v>
      </c>
      <c r="K120" s="72" t="s">
        <v>271</v>
      </c>
      <c r="L120" s="72">
        <v>10</v>
      </c>
      <c r="M120" s="93">
        <v>20213800071502</v>
      </c>
      <c r="N120" s="77">
        <v>44305.37840277778</v>
      </c>
      <c r="O120" s="93">
        <v>20212050090941</v>
      </c>
      <c r="P120" s="91">
        <v>44321</v>
      </c>
      <c r="Q120" s="72">
        <v>11</v>
      </c>
      <c r="R120" s="72" t="s">
        <v>620</v>
      </c>
      <c r="S120" s="72"/>
      <c r="T120" s="77"/>
      <c r="U120" s="72" t="s">
        <v>84</v>
      </c>
      <c r="V120" s="72" t="s">
        <v>85</v>
      </c>
      <c r="W120" s="72"/>
      <c r="X120" s="72" t="s">
        <v>673</v>
      </c>
    </row>
    <row r="121" spans="1:24" ht="51" x14ac:dyDescent="0.25">
      <c r="A121" s="51" t="s">
        <v>24</v>
      </c>
      <c r="B121" s="51" t="s">
        <v>25</v>
      </c>
      <c r="C121" s="51" t="s">
        <v>26</v>
      </c>
      <c r="D121" s="51" t="s">
        <v>385</v>
      </c>
      <c r="E121" s="51" t="s">
        <v>179</v>
      </c>
      <c r="F121" s="51" t="s">
        <v>175</v>
      </c>
      <c r="G121" s="51" t="s">
        <v>386</v>
      </c>
      <c r="H121" s="51" t="s">
        <v>387</v>
      </c>
      <c r="I121" s="51" t="s">
        <v>96</v>
      </c>
      <c r="J121" s="51" t="s">
        <v>44</v>
      </c>
      <c r="K121" s="51" t="s">
        <v>50</v>
      </c>
      <c r="L121" s="51">
        <v>30</v>
      </c>
      <c r="M121" s="80">
        <v>20213800071552</v>
      </c>
      <c r="N121" s="83">
        <v>44305.461215277777</v>
      </c>
      <c r="O121" s="80"/>
      <c r="P121" s="90"/>
      <c r="Q121" s="51"/>
      <c r="R121" s="51" t="s">
        <v>328</v>
      </c>
      <c r="S121" s="51" t="s">
        <v>669</v>
      </c>
      <c r="T121" s="83"/>
      <c r="U121" s="51"/>
      <c r="V121" s="51"/>
      <c r="W121" s="51"/>
      <c r="X121" s="51"/>
    </row>
    <row r="122" spans="1:24" ht="51" x14ac:dyDescent="0.25">
      <c r="A122" s="60" t="s">
        <v>24</v>
      </c>
      <c r="B122" s="60" t="s">
        <v>25</v>
      </c>
      <c r="C122" s="60" t="s">
        <v>26</v>
      </c>
      <c r="D122" s="60" t="s">
        <v>388</v>
      </c>
      <c r="E122" s="60" t="s">
        <v>645</v>
      </c>
      <c r="F122" s="60" t="s">
        <v>40</v>
      </c>
      <c r="G122" s="60" t="s">
        <v>389</v>
      </c>
      <c r="H122" s="60" t="s">
        <v>250</v>
      </c>
      <c r="I122" s="60" t="s">
        <v>251</v>
      </c>
      <c r="J122" s="60" t="s">
        <v>252</v>
      </c>
      <c r="K122" s="60" t="s">
        <v>271</v>
      </c>
      <c r="L122" s="60">
        <v>10</v>
      </c>
      <c r="M122" s="84">
        <v>20213800071632</v>
      </c>
      <c r="N122" s="67">
        <v>44306.377858796295</v>
      </c>
      <c r="O122" s="84"/>
      <c r="P122" s="87">
        <v>44320</v>
      </c>
      <c r="Q122" s="60">
        <v>9</v>
      </c>
      <c r="R122" s="60" t="s">
        <v>237</v>
      </c>
      <c r="S122" s="60"/>
      <c r="T122" s="67"/>
      <c r="U122" s="60"/>
      <c r="V122" s="60"/>
      <c r="W122" s="60"/>
      <c r="X122" s="60" t="s">
        <v>58</v>
      </c>
    </row>
    <row r="123" spans="1:24" ht="63.75" x14ac:dyDescent="0.25">
      <c r="A123" s="60" t="s">
        <v>24</v>
      </c>
      <c r="B123" s="60" t="s">
        <v>25</v>
      </c>
      <c r="C123" s="60" t="s">
        <v>664</v>
      </c>
      <c r="D123" s="60" t="s">
        <v>390</v>
      </c>
      <c r="E123" s="60" t="s">
        <v>39</v>
      </c>
      <c r="F123" s="60" t="s">
        <v>319</v>
      </c>
      <c r="G123" s="60" t="s">
        <v>391</v>
      </c>
      <c r="H123" s="60" t="s">
        <v>42</v>
      </c>
      <c r="I123" s="60"/>
      <c r="J123" s="60" t="s">
        <v>44</v>
      </c>
      <c r="K123" s="60" t="s">
        <v>83</v>
      </c>
      <c r="L123" s="60">
        <v>30</v>
      </c>
      <c r="M123" s="84">
        <v>20213800071652</v>
      </c>
      <c r="N123" s="67">
        <v>44306.420069444444</v>
      </c>
      <c r="O123" s="84">
        <v>20212100017841</v>
      </c>
      <c r="P123" s="87">
        <v>44326</v>
      </c>
      <c r="Q123" s="60">
        <v>13</v>
      </c>
      <c r="R123" s="60" t="s">
        <v>237</v>
      </c>
      <c r="S123" s="60"/>
      <c r="T123" s="67"/>
      <c r="U123" s="60" t="s">
        <v>84</v>
      </c>
      <c r="V123" s="60" t="s">
        <v>85</v>
      </c>
      <c r="W123" s="60"/>
      <c r="X123" s="60" t="s">
        <v>673</v>
      </c>
    </row>
    <row r="124" spans="1:24" ht="51" x14ac:dyDescent="0.25">
      <c r="A124" s="72" t="s">
        <v>60</v>
      </c>
      <c r="B124" s="72" t="s">
        <v>392</v>
      </c>
      <c r="C124" s="72" t="s">
        <v>26</v>
      </c>
      <c r="D124" s="72" t="s">
        <v>393</v>
      </c>
      <c r="E124" s="72" t="s">
        <v>39</v>
      </c>
      <c r="F124" s="72" t="s">
        <v>175</v>
      </c>
      <c r="G124" s="72" t="s">
        <v>394</v>
      </c>
      <c r="H124" s="72" t="s">
        <v>64</v>
      </c>
      <c r="I124" s="72" t="s">
        <v>57</v>
      </c>
      <c r="J124" s="72" t="s">
        <v>44</v>
      </c>
      <c r="K124" s="72" t="s">
        <v>33</v>
      </c>
      <c r="L124" s="72">
        <v>20</v>
      </c>
      <c r="M124" s="93">
        <v>20213800071702</v>
      </c>
      <c r="N124" s="77">
        <v>44306.461122685185</v>
      </c>
      <c r="O124" s="93"/>
      <c r="P124" s="91"/>
      <c r="Q124" s="72">
        <v>24</v>
      </c>
      <c r="R124" s="72" t="s">
        <v>620</v>
      </c>
      <c r="S124" s="72" t="s">
        <v>669</v>
      </c>
      <c r="T124" s="77"/>
      <c r="U124" s="72"/>
      <c r="V124" s="72"/>
      <c r="W124" s="72"/>
      <c r="X124" s="72"/>
    </row>
    <row r="125" spans="1:24" ht="51" x14ac:dyDescent="0.25">
      <c r="A125" s="60" t="s">
        <v>24</v>
      </c>
      <c r="B125" s="60" t="s">
        <v>25</v>
      </c>
      <c r="C125" s="60" t="s">
        <v>668</v>
      </c>
      <c r="D125" s="60" t="s">
        <v>395</v>
      </c>
      <c r="E125" s="60" t="s">
        <v>39</v>
      </c>
      <c r="F125" s="60" t="s">
        <v>40</v>
      </c>
      <c r="G125" s="60" t="s">
        <v>396</v>
      </c>
      <c r="H125" s="60" t="s">
        <v>134</v>
      </c>
      <c r="I125" s="60" t="s">
        <v>135</v>
      </c>
      <c r="J125" s="60" t="s">
        <v>44</v>
      </c>
      <c r="K125" s="60" t="s">
        <v>50</v>
      </c>
      <c r="L125" s="60">
        <v>30</v>
      </c>
      <c r="M125" s="84">
        <v>20213800071732</v>
      </c>
      <c r="N125" s="67">
        <v>44306.503391203703</v>
      </c>
      <c r="O125" s="84"/>
      <c r="P125" s="87">
        <v>44306</v>
      </c>
      <c r="Q125" s="60">
        <v>1</v>
      </c>
      <c r="R125" s="60" t="s">
        <v>237</v>
      </c>
      <c r="S125" s="60"/>
      <c r="T125" s="67"/>
      <c r="U125" s="60"/>
      <c r="V125" s="60" t="s">
        <v>85</v>
      </c>
      <c r="W125" s="60"/>
      <c r="X125" s="60" t="s">
        <v>58</v>
      </c>
    </row>
    <row r="126" spans="1:24" ht="63.75" x14ac:dyDescent="0.25">
      <c r="A126" s="60" t="s">
        <v>24</v>
      </c>
      <c r="B126" s="60" t="s">
        <v>25</v>
      </c>
      <c r="C126" s="60" t="s">
        <v>675</v>
      </c>
      <c r="D126" s="60" t="s">
        <v>397</v>
      </c>
      <c r="E126" s="60" t="s">
        <v>39</v>
      </c>
      <c r="F126" s="60" t="s">
        <v>40</v>
      </c>
      <c r="G126" s="60" t="s">
        <v>398</v>
      </c>
      <c r="H126" s="60" t="s">
        <v>134</v>
      </c>
      <c r="I126" s="60" t="s">
        <v>135</v>
      </c>
      <c r="J126" s="60" t="s">
        <v>44</v>
      </c>
      <c r="K126" s="60" t="s">
        <v>50</v>
      </c>
      <c r="L126" s="60">
        <v>30</v>
      </c>
      <c r="M126" s="84">
        <v>20213800071852</v>
      </c>
      <c r="N126" s="67">
        <v>44306.711724537039</v>
      </c>
      <c r="O126" s="84"/>
      <c r="P126" s="87">
        <v>44318</v>
      </c>
      <c r="Q126" s="60">
        <v>7</v>
      </c>
      <c r="R126" s="60" t="s">
        <v>237</v>
      </c>
      <c r="S126" s="60"/>
      <c r="T126" s="67"/>
      <c r="U126" s="60"/>
      <c r="V126" s="60" t="s">
        <v>85</v>
      </c>
      <c r="W126" s="60"/>
      <c r="X126" s="60" t="s">
        <v>58</v>
      </c>
    </row>
    <row r="127" spans="1:24" ht="76.5" x14ac:dyDescent="0.25">
      <c r="A127" s="60" t="s">
        <v>24</v>
      </c>
      <c r="B127" s="60" t="s">
        <v>25</v>
      </c>
      <c r="C127" s="60" t="s">
        <v>655</v>
      </c>
      <c r="D127" s="60" t="s">
        <v>399</v>
      </c>
      <c r="E127" s="60" t="s">
        <v>39</v>
      </c>
      <c r="F127" s="60" t="s">
        <v>40</v>
      </c>
      <c r="G127" s="60" t="s">
        <v>400</v>
      </c>
      <c r="H127" s="60" t="s">
        <v>168</v>
      </c>
      <c r="I127" s="60" t="s">
        <v>135</v>
      </c>
      <c r="J127" s="60" t="s">
        <v>44</v>
      </c>
      <c r="K127" s="60" t="s">
        <v>50</v>
      </c>
      <c r="L127" s="60">
        <v>30</v>
      </c>
      <c r="M127" s="84">
        <v>20213800071872</v>
      </c>
      <c r="N127" s="67">
        <v>44307.336435185185</v>
      </c>
      <c r="O127" s="84">
        <v>20212000017111</v>
      </c>
      <c r="P127" s="87">
        <v>44313</v>
      </c>
      <c r="Q127" s="60">
        <v>4</v>
      </c>
      <c r="R127" s="60" t="s">
        <v>237</v>
      </c>
      <c r="S127" s="60"/>
      <c r="T127" s="67"/>
      <c r="U127" s="60" t="s">
        <v>84</v>
      </c>
      <c r="V127" s="60" t="s">
        <v>85</v>
      </c>
      <c r="W127" s="60"/>
      <c r="X127" s="60" t="s">
        <v>58</v>
      </c>
    </row>
    <row r="128" spans="1:24" ht="51" x14ac:dyDescent="0.25">
      <c r="A128" s="60" t="s">
        <v>24</v>
      </c>
      <c r="B128" s="60" t="s">
        <v>25</v>
      </c>
      <c r="C128" s="60" t="s">
        <v>676</v>
      </c>
      <c r="D128" s="60" t="s">
        <v>401</v>
      </c>
      <c r="E128" s="60" t="s">
        <v>677</v>
      </c>
      <c r="F128" s="60" t="s">
        <v>40</v>
      </c>
      <c r="G128" s="60" t="s">
        <v>402</v>
      </c>
      <c r="H128" s="60" t="s">
        <v>168</v>
      </c>
      <c r="I128" s="60" t="s">
        <v>135</v>
      </c>
      <c r="J128" s="60" t="s">
        <v>44</v>
      </c>
      <c r="K128" s="60" t="s">
        <v>50</v>
      </c>
      <c r="L128" s="60">
        <v>30</v>
      </c>
      <c r="M128" s="84">
        <v>20213800071912</v>
      </c>
      <c r="N128" s="67">
        <v>44307.461238425924</v>
      </c>
      <c r="O128" s="84">
        <v>20212000017211</v>
      </c>
      <c r="P128" s="87">
        <v>44312</v>
      </c>
      <c r="Q128" s="60">
        <v>3</v>
      </c>
      <c r="R128" s="60" t="s">
        <v>237</v>
      </c>
      <c r="S128" s="60" t="s">
        <v>678</v>
      </c>
      <c r="T128" s="67">
        <v>44307</v>
      </c>
      <c r="U128" s="60" t="s">
        <v>84</v>
      </c>
      <c r="V128" s="60" t="s">
        <v>136</v>
      </c>
      <c r="W128" s="60"/>
      <c r="X128" s="60"/>
    </row>
    <row r="129" spans="1:24" ht="51" x14ac:dyDescent="0.25">
      <c r="A129" s="51" t="s">
        <v>24</v>
      </c>
      <c r="B129" s="51" t="s">
        <v>25</v>
      </c>
      <c r="C129" s="51" t="s">
        <v>676</v>
      </c>
      <c r="D129" s="51" t="s">
        <v>209</v>
      </c>
      <c r="E129" s="51" t="s">
        <v>677</v>
      </c>
      <c r="F129" s="51" t="s">
        <v>54</v>
      </c>
      <c r="G129" s="51" t="s">
        <v>403</v>
      </c>
      <c r="H129" s="51" t="s">
        <v>95</v>
      </c>
      <c r="I129" s="51" t="s">
        <v>96</v>
      </c>
      <c r="J129" s="51" t="s">
        <v>44</v>
      </c>
      <c r="K129" s="51" t="s">
        <v>65</v>
      </c>
      <c r="L129" s="51">
        <v>30</v>
      </c>
      <c r="M129" s="80">
        <v>20213800071922</v>
      </c>
      <c r="N129" s="83">
        <v>44307.461412037039</v>
      </c>
      <c r="O129" s="80"/>
      <c r="P129" s="90"/>
      <c r="Q129" s="51"/>
      <c r="R129" s="51" t="s">
        <v>328</v>
      </c>
      <c r="S129" s="51"/>
      <c r="T129" s="83"/>
      <c r="U129" s="51"/>
      <c r="V129" s="51"/>
      <c r="W129" s="51"/>
      <c r="X129" s="51" t="s">
        <v>679</v>
      </c>
    </row>
    <row r="130" spans="1:24" ht="51" x14ac:dyDescent="0.25">
      <c r="A130" s="60" t="s">
        <v>24</v>
      </c>
      <c r="B130" s="60" t="s">
        <v>25</v>
      </c>
      <c r="C130" s="60" t="s">
        <v>662</v>
      </c>
      <c r="D130" s="60" t="s">
        <v>405</v>
      </c>
      <c r="E130" s="60" t="s">
        <v>677</v>
      </c>
      <c r="F130" s="60" t="s">
        <v>54</v>
      </c>
      <c r="G130" s="60" t="s">
        <v>406</v>
      </c>
      <c r="H130" s="60" t="s">
        <v>91</v>
      </c>
      <c r="I130" s="60" t="s">
        <v>57</v>
      </c>
      <c r="J130" s="60" t="s">
        <v>44</v>
      </c>
      <c r="K130" s="60" t="s">
        <v>65</v>
      </c>
      <c r="L130" s="60">
        <v>30</v>
      </c>
      <c r="M130" s="84">
        <v>20213800071932</v>
      </c>
      <c r="N130" s="67">
        <v>44307.461122685185</v>
      </c>
      <c r="O130" s="84">
        <v>20212050090991</v>
      </c>
      <c r="P130" s="87">
        <v>44315</v>
      </c>
      <c r="Q130" s="60">
        <v>6</v>
      </c>
      <c r="R130" s="60" t="s">
        <v>237</v>
      </c>
      <c r="S130" s="60" t="s">
        <v>680</v>
      </c>
      <c r="T130" s="67"/>
      <c r="U130" s="60"/>
      <c r="V130" s="60"/>
      <c r="W130" s="60"/>
      <c r="X130" s="60" t="s">
        <v>681</v>
      </c>
    </row>
    <row r="131" spans="1:24" ht="51" x14ac:dyDescent="0.25">
      <c r="A131" s="51" t="s">
        <v>24</v>
      </c>
      <c r="B131" s="51" t="s">
        <v>25</v>
      </c>
      <c r="C131" s="51" t="s">
        <v>662</v>
      </c>
      <c r="D131" s="51" t="s">
        <v>407</v>
      </c>
      <c r="E131" s="51" t="s">
        <v>677</v>
      </c>
      <c r="F131" s="51" t="s">
        <v>54</v>
      </c>
      <c r="G131" s="51" t="s">
        <v>408</v>
      </c>
      <c r="H131" s="51" t="s">
        <v>91</v>
      </c>
      <c r="I131" s="51" t="s">
        <v>57</v>
      </c>
      <c r="J131" s="51" t="s">
        <v>44</v>
      </c>
      <c r="K131" s="51" t="s">
        <v>65</v>
      </c>
      <c r="L131" s="51">
        <v>30</v>
      </c>
      <c r="M131" s="80">
        <v>20213800071942</v>
      </c>
      <c r="N131" s="83">
        <v>44307.502835648149</v>
      </c>
      <c r="O131" s="80"/>
      <c r="P131" s="90"/>
      <c r="Q131" s="51"/>
      <c r="R131" s="51" t="s">
        <v>328</v>
      </c>
      <c r="S131" s="51"/>
      <c r="T131" s="83"/>
      <c r="U131" s="51"/>
      <c r="V131" s="51"/>
      <c r="W131" s="51"/>
      <c r="X131" s="51" t="s">
        <v>679</v>
      </c>
    </row>
    <row r="132" spans="1:24" ht="51" x14ac:dyDescent="0.25">
      <c r="A132" s="51" t="s">
        <v>24</v>
      </c>
      <c r="B132" s="51" t="s">
        <v>25</v>
      </c>
      <c r="C132" s="51" t="s">
        <v>26</v>
      </c>
      <c r="D132" s="51" t="s">
        <v>409</v>
      </c>
      <c r="E132" s="51" t="s">
        <v>437</v>
      </c>
      <c r="F132" s="51" t="s">
        <v>54</v>
      </c>
      <c r="G132" s="51" t="s">
        <v>410</v>
      </c>
      <c r="H132" s="51" t="s">
        <v>64</v>
      </c>
      <c r="I132" s="51" t="s">
        <v>57</v>
      </c>
      <c r="J132" s="51" t="s">
        <v>44</v>
      </c>
      <c r="K132" s="51" t="s">
        <v>65</v>
      </c>
      <c r="L132" s="51">
        <v>30</v>
      </c>
      <c r="M132" s="80">
        <v>20213800071972</v>
      </c>
      <c r="N132" s="83">
        <v>44307.544942129629</v>
      </c>
      <c r="O132" s="80"/>
      <c r="P132" s="90"/>
      <c r="Q132" s="51"/>
      <c r="R132" s="51" t="s">
        <v>328</v>
      </c>
      <c r="S132" s="51"/>
      <c r="T132" s="83"/>
      <c r="U132" s="51"/>
      <c r="V132" s="51"/>
      <c r="W132" s="51"/>
      <c r="X132" s="51" t="s">
        <v>679</v>
      </c>
    </row>
    <row r="133" spans="1:24" ht="89.25" x14ac:dyDescent="0.25">
      <c r="A133" s="60" t="s">
        <v>24</v>
      </c>
      <c r="B133" s="60" t="s">
        <v>25</v>
      </c>
      <c r="C133" s="60" t="s">
        <v>26</v>
      </c>
      <c r="D133" s="60" t="s">
        <v>412</v>
      </c>
      <c r="E133" s="60" t="s">
        <v>437</v>
      </c>
      <c r="F133" s="60" t="s">
        <v>54</v>
      </c>
      <c r="G133" s="60" t="s">
        <v>413</v>
      </c>
      <c r="H133" s="60" t="s">
        <v>95</v>
      </c>
      <c r="I133" s="60" t="s">
        <v>96</v>
      </c>
      <c r="J133" s="60" t="s">
        <v>44</v>
      </c>
      <c r="K133" s="60" t="s">
        <v>271</v>
      </c>
      <c r="L133" s="60">
        <v>10</v>
      </c>
      <c r="M133" s="84">
        <v>20213800071992</v>
      </c>
      <c r="N133" s="67">
        <v>44307.586261574077</v>
      </c>
      <c r="O133" s="84">
        <v>20212000017481</v>
      </c>
      <c r="P133" s="87">
        <v>44309</v>
      </c>
      <c r="Q133" s="60">
        <v>2</v>
      </c>
      <c r="R133" s="60" t="s">
        <v>237</v>
      </c>
      <c r="S133" s="60" t="s">
        <v>682</v>
      </c>
      <c r="T133" s="67"/>
      <c r="U133" s="60"/>
      <c r="V133" s="60"/>
      <c r="W133" s="60"/>
      <c r="X133" s="60" t="s">
        <v>681</v>
      </c>
    </row>
    <row r="134" spans="1:24" ht="76.5" x14ac:dyDescent="0.25">
      <c r="A134" s="60" t="s">
        <v>24</v>
      </c>
      <c r="B134" s="60" t="s">
        <v>109</v>
      </c>
      <c r="C134" s="60" t="s">
        <v>404</v>
      </c>
      <c r="D134" s="60" t="s">
        <v>407</v>
      </c>
      <c r="E134" s="60" t="s">
        <v>677</v>
      </c>
      <c r="F134" s="60" t="s">
        <v>54</v>
      </c>
      <c r="G134" s="60" t="s">
        <v>414</v>
      </c>
      <c r="H134" s="60" t="s">
        <v>91</v>
      </c>
      <c r="I134" s="60" t="s">
        <v>57</v>
      </c>
      <c r="J134" s="60" t="s">
        <v>44</v>
      </c>
      <c r="K134" s="60" t="s">
        <v>65</v>
      </c>
      <c r="L134" s="60">
        <v>30</v>
      </c>
      <c r="M134" s="84">
        <v>20213800072192</v>
      </c>
      <c r="N134" s="67">
        <v>44309.419930555552</v>
      </c>
      <c r="O134" s="84">
        <v>20212050090991</v>
      </c>
      <c r="P134" s="87">
        <v>44326</v>
      </c>
      <c r="Q134" s="60">
        <v>11</v>
      </c>
      <c r="R134" s="60" t="s">
        <v>237</v>
      </c>
      <c r="S134" s="60"/>
      <c r="T134" s="67"/>
      <c r="U134" s="60"/>
      <c r="V134" s="60"/>
      <c r="W134" s="60"/>
      <c r="X134" s="60" t="s">
        <v>681</v>
      </c>
    </row>
    <row r="135" spans="1:24" ht="51" x14ac:dyDescent="0.25">
      <c r="A135" s="51" t="s">
        <v>24</v>
      </c>
      <c r="B135" s="51" t="s">
        <v>109</v>
      </c>
      <c r="C135" s="51" t="s">
        <v>683</v>
      </c>
      <c r="D135" s="51" t="s">
        <v>415</v>
      </c>
      <c r="E135" s="51" t="s">
        <v>677</v>
      </c>
      <c r="F135" s="51" t="s">
        <v>54</v>
      </c>
      <c r="G135" s="51" t="s">
        <v>416</v>
      </c>
      <c r="H135" s="51" t="s">
        <v>95</v>
      </c>
      <c r="I135" s="51" t="s">
        <v>57</v>
      </c>
      <c r="J135" s="51" t="s">
        <v>44</v>
      </c>
      <c r="K135" s="51" t="s">
        <v>65</v>
      </c>
      <c r="L135" s="51">
        <v>30</v>
      </c>
      <c r="M135" s="80">
        <v>20213800072312</v>
      </c>
      <c r="N135" s="83">
        <v>44309.66982638889</v>
      </c>
      <c r="O135" s="80"/>
      <c r="P135" s="90"/>
      <c r="Q135" s="51"/>
      <c r="R135" s="51" t="s">
        <v>328</v>
      </c>
      <c r="S135" s="51"/>
      <c r="T135" s="83"/>
      <c r="U135" s="51"/>
      <c r="V135" s="51"/>
      <c r="W135" s="51"/>
      <c r="X135" s="51" t="s">
        <v>684</v>
      </c>
    </row>
    <row r="136" spans="1:24" ht="51" x14ac:dyDescent="0.25">
      <c r="A136" s="60" t="s">
        <v>24</v>
      </c>
      <c r="B136" s="60" t="s">
        <v>25</v>
      </c>
      <c r="C136" s="60" t="s">
        <v>657</v>
      </c>
      <c r="D136" s="60" t="s">
        <v>417</v>
      </c>
      <c r="E136" s="60" t="s">
        <v>437</v>
      </c>
      <c r="F136" s="60" t="s">
        <v>54</v>
      </c>
      <c r="G136" s="60" t="s">
        <v>418</v>
      </c>
      <c r="H136" s="60" t="s">
        <v>116</v>
      </c>
      <c r="I136" s="60" t="s">
        <v>57</v>
      </c>
      <c r="J136" s="60" t="s">
        <v>44</v>
      </c>
      <c r="K136" s="60" t="s">
        <v>271</v>
      </c>
      <c r="L136" s="60">
        <v>20</v>
      </c>
      <c r="M136" s="84">
        <v>20213800072322</v>
      </c>
      <c r="N136" s="67">
        <v>44309.711377314816</v>
      </c>
      <c r="O136" s="84">
        <v>20212050090911</v>
      </c>
      <c r="P136" s="87">
        <v>44320</v>
      </c>
      <c r="Q136" s="60">
        <v>7</v>
      </c>
      <c r="R136" s="60" t="s">
        <v>237</v>
      </c>
      <c r="S136" s="60" t="s">
        <v>680</v>
      </c>
      <c r="T136" s="67"/>
      <c r="U136" s="60"/>
      <c r="V136" s="60"/>
      <c r="W136" s="60"/>
      <c r="X136" s="60" t="s">
        <v>681</v>
      </c>
    </row>
    <row r="137" spans="1:24" ht="51" x14ac:dyDescent="0.25">
      <c r="A137" s="60" t="s">
        <v>24</v>
      </c>
      <c r="B137" s="60" t="s">
        <v>25</v>
      </c>
      <c r="C137" s="60" t="s">
        <v>665</v>
      </c>
      <c r="D137" s="60" t="s">
        <v>419</v>
      </c>
      <c r="E137" s="60" t="s">
        <v>677</v>
      </c>
      <c r="F137" s="60" t="s">
        <v>685</v>
      </c>
      <c r="G137" s="60" t="s">
        <v>420</v>
      </c>
      <c r="H137" s="60" t="s">
        <v>272</v>
      </c>
      <c r="I137" s="60" t="s">
        <v>57</v>
      </c>
      <c r="J137" s="60" t="s">
        <v>44</v>
      </c>
      <c r="K137" s="60" t="s">
        <v>50</v>
      </c>
      <c r="L137" s="60">
        <v>30</v>
      </c>
      <c r="M137" s="84">
        <v>20213800072332</v>
      </c>
      <c r="N137" s="67">
        <v>44309.7112037037</v>
      </c>
      <c r="O137" s="84"/>
      <c r="P137" s="87">
        <v>44313</v>
      </c>
      <c r="Q137" s="60">
        <v>2</v>
      </c>
      <c r="R137" s="60" t="s">
        <v>237</v>
      </c>
      <c r="S137" s="60" t="s">
        <v>686</v>
      </c>
      <c r="T137" s="67"/>
      <c r="U137" s="60"/>
      <c r="V137" s="60"/>
      <c r="W137" s="60"/>
      <c r="X137" s="60" t="s">
        <v>681</v>
      </c>
    </row>
    <row r="138" spans="1:24" ht="51" x14ac:dyDescent="0.25">
      <c r="A138" s="60" t="s">
        <v>24</v>
      </c>
      <c r="B138" s="60" t="s">
        <v>25</v>
      </c>
      <c r="C138" s="60" t="s">
        <v>26</v>
      </c>
      <c r="D138" s="60" t="s">
        <v>422</v>
      </c>
      <c r="E138" s="60" t="s">
        <v>437</v>
      </c>
      <c r="F138" s="60" t="s">
        <v>319</v>
      </c>
      <c r="G138" s="60" t="s">
        <v>423</v>
      </c>
      <c r="H138" s="60" t="s">
        <v>49</v>
      </c>
      <c r="I138" s="61" t="s">
        <v>43</v>
      </c>
      <c r="J138" s="60" t="s">
        <v>44</v>
      </c>
      <c r="K138" s="60" t="s">
        <v>33</v>
      </c>
      <c r="L138" s="60">
        <v>20</v>
      </c>
      <c r="M138" s="84">
        <v>20213800072422</v>
      </c>
      <c r="N138" s="67">
        <v>44309.795115740744</v>
      </c>
      <c r="O138" s="84"/>
      <c r="P138" s="87">
        <v>44334</v>
      </c>
      <c r="Q138" s="60">
        <v>16</v>
      </c>
      <c r="R138" s="60" t="s">
        <v>237</v>
      </c>
      <c r="S138" s="60" t="s">
        <v>687</v>
      </c>
      <c r="T138" s="67"/>
      <c r="U138" s="60"/>
      <c r="V138" s="60"/>
      <c r="W138" s="60"/>
      <c r="X138" s="60" t="s">
        <v>688</v>
      </c>
    </row>
    <row r="139" spans="1:24" ht="89.25" x14ac:dyDescent="0.25">
      <c r="A139" s="60" t="s">
        <v>24</v>
      </c>
      <c r="B139" s="60" t="s">
        <v>25</v>
      </c>
      <c r="C139" s="60" t="s">
        <v>661</v>
      </c>
      <c r="D139" s="60" t="s">
        <v>424</v>
      </c>
      <c r="E139" s="60" t="s">
        <v>677</v>
      </c>
      <c r="F139" s="60" t="s">
        <v>40</v>
      </c>
      <c r="G139" s="60" t="s">
        <v>425</v>
      </c>
      <c r="H139" s="60" t="s">
        <v>168</v>
      </c>
      <c r="I139" s="60" t="s">
        <v>135</v>
      </c>
      <c r="J139" s="60" t="s">
        <v>44</v>
      </c>
      <c r="K139" s="60" t="s">
        <v>50</v>
      </c>
      <c r="L139" s="60">
        <v>30</v>
      </c>
      <c r="M139" s="84">
        <v>20213800072442</v>
      </c>
      <c r="N139" s="67">
        <v>44312.336562500001</v>
      </c>
      <c r="O139" s="84">
        <v>20212000017681</v>
      </c>
      <c r="P139" s="87">
        <v>44316</v>
      </c>
      <c r="Q139" s="60">
        <v>4</v>
      </c>
      <c r="R139" s="60" t="s">
        <v>237</v>
      </c>
      <c r="S139" s="60" t="s">
        <v>689</v>
      </c>
      <c r="T139" s="67">
        <v>44316</v>
      </c>
      <c r="U139" s="60"/>
      <c r="V139" s="60"/>
      <c r="W139" s="60"/>
      <c r="X139" s="60"/>
    </row>
    <row r="140" spans="1:24" ht="63.75" x14ac:dyDescent="0.25">
      <c r="A140" s="60" t="s">
        <v>24</v>
      </c>
      <c r="B140" s="60" t="s">
        <v>25</v>
      </c>
      <c r="C140" s="60" t="s">
        <v>668</v>
      </c>
      <c r="D140" s="60" t="s">
        <v>426</v>
      </c>
      <c r="E140" s="60" t="s">
        <v>677</v>
      </c>
      <c r="F140" s="60" t="s">
        <v>40</v>
      </c>
      <c r="G140" s="60" t="s">
        <v>427</v>
      </c>
      <c r="H140" s="60" t="s">
        <v>134</v>
      </c>
      <c r="I140" s="60" t="s">
        <v>135</v>
      </c>
      <c r="J140" s="60" t="s">
        <v>44</v>
      </c>
      <c r="K140" s="60" t="s">
        <v>50</v>
      </c>
      <c r="L140" s="60">
        <v>30</v>
      </c>
      <c r="M140" s="84">
        <v>20213800072462</v>
      </c>
      <c r="N140" s="67">
        <v>44312.37835648148</v>
      </c>
      <c r="O140" s="84"/>
      <c r="P140" s="87">
        <v>44319</v>
      </c>
      <c r="Q140" s="60">
        <v>5</v>
      </c>
      <c r="R140" s="60" t="s">
        <v>237</v>
      </c>
      <c r="S140" s="60" t="s">
        <v>690</v>
      </c>
      <c r="T140" s="67"/>
      <c r="U140" s="60"/>
      <c r="V140" s="60"/>
      <c r="W140" s="60"/>
      <c r="X140" s="60"/>
    </row>
    <row r="141" spans="1:24" ht="51" x14ac:dyDescent="0.25">
      <c r="A141" s="51" t="s">
        <v>24</v>
      </c>
      <c r="B141" s="51" t="s">
        <v>25</v>
      </c>
      <c r="C141" s="51" t="s">
        <v>672</v>
      </c>
      <c r="D141" s="51" t="s">
        <v>428</v>
      </c>
      <c r="E141" s="51" t="s">
        <v>677</v>
      </c>
      <c r="F141" s="51" t="s">
        <v>40</v>
      </c>
      <c r="G141" s="51" t="s">
        <v>429</v>
      </c>
      <c r="H141" s="51" t="s">
        <v>430</v>
      </c>
      <c r="I141" s="51" t="s">
        <v>543</v>
      </c>
      <c r="J141" s="51" t="s">
        <v>32</v>
      </c>
      <c r="K141" s="51" t="s">
        <v>33</v>
      </c>
      <c r="L141" s="51">
        <v>20</v>
      </c>
      <c r="M141" s="80">
        <v>20213800072472</v>
      </c>
      <c r="N141" s="83">
        <v>44312.377893518518</v>
      </c>
      <c r="O141" s="80"/>
      <c r="P141" s="90"/>
      <c r="Q141" s="51"/>
      <c r="R141" s="51" t="s">
        <v>328</v>
      </c>
      <c r="S141" s="51"/>
      <c r="T141" s="83"/>
      <c r="U141" s="51"/>
      <c r="V141" s="51"/>
      <c r="W141" s="51"/>
      <c r="X141" s="51" t="s">
        <v>691</v>
      </c>
    </row>
    <row r="142" spans="1:24" ht="63.75" x14ac:dyDescent="0.25">
      <c r="A142" s="51" t="s">
        <v>24</v>
      </c>
      <c r="B142" s="51" t="s">
        <v>25</v>
      </c>
      <c r="C142" s="51" t="s">
        <v>26</v>
      </c>
      <c r="D142" s="51" t="s">
        <v>434</v>
      </c>
      <c r="E142" s="51" t="s">
        <v>437</v>
      </c>
      <c r="F142" s="51" t="s">
        <v>54</v>
      </c>
      <c r="G142" s="51" t="s">
        <v>432</v>
      </c>
      <c r="H142" s="51" t="s">
        <v>64</v>
      </c>
      <c r="I142" s="51" t="s">
        <v>57</v>
      </c>
      <c r="J142" s="51" t="s">
        <v>44</v>
      </c>
      <c r="K142" s="51" t="s">
        <v>65</v>
      </c>
      <c r="L142" s="51">
        <v>30</v>
      </c>
      <c r="M142" s="80">
        <v>20213800072482</v>
      </c>
      <c r="N142" s="83">
        <v>44312.378263888888</v>
      </c>
      <c r="O142" s="80"/>
      <c r="P142" s="90"/>
      <c r="Q142" s="51"/>
      <c r="R142" s="51" t="s">
        <v>328</v>
      </c>
      <c r="S142" s="51"/>
      <c r="T142" s="83"/>
      <c r="U142" s="51"/>
      <c r="V142" s="51"/>
      <c r="W142" s="51"/>
      <c r="X142" s="51" t="s">
        <v>691</v>
      </c>
    </row>
    <row r="143" spans="1:24" ht="63.75" x14ac:dyDescent="0.25">
      <c r="A143" s="60" t="s">
        <v>24</v>
      </c>
      <c r="B143" s="60" t="s">
        <v>25</v>
      </c>
      <c r="C143" s="60" t="s">
        <v>662</v>
      </c>
      <c r="D143" s="60" t="s">
        <v>128</v>
      </c>
      <c r="E143" s="60" t="s">
        <v>677</v>
      </c>
      <c r="F143" s="60" t="s">
        <v>54</v>
      </c>
      <c r="G143" s="60" t="s">
        <v>433</v>
      </c>
      <c r="H143" s="60" t="s">
        <v>134</v>
      </c>
      <c r="I143" s="60" t="s">
        <v>135</v>
      </c>
      <c r="J143" s="60" t="s">
        <v>44</v>
      </c>
      <c r="K143" s="60" t="s">
        <v>50</v>
      </c>
      <c r="L143" s="60">
        <v>30</v>
      </c>
      <c r="M143" s="84">
        <v>20213800072492</v>
      </c>
      <c r="N143" s="67">
        <v>44312.378344907411</v>
      </c>
      <c r="O143" s="84"/>
      <c r="P143" s="87">
        <v>44319</v>
      </c>
      <c r="Q143" s="60">
        <v>5</v>
      </c>
      <c r="R143" s="60" t="s">
        <v>237</v>
      </c>
      <c r="S143" s="60" t="s">
        <v>692</v>
      </c>
      <c r="T143" s="67"/>
      <c r="U143" s="60"/>
      <c r="V143" s="60"/>
      <c r="W143" s="60"/>
      <c r="X143" s="60"/>
    </row>
    <row r="144" spans="1:24" ht="114.75" x14ac:dyDescent="0.25">
      <c r="A144" s="60" t="s">
        <v>24</v>
      </c>
      <c r="B144" s="60" t="s">
        <v>25</v>
      </c>
      <c r="C144" s="60" t="s">
        <v>26</v>
      </c>
      <c r="D144" s="60" t="s">
        <v>434</v>
      </c>
      <c r="E144" s="60" t="s">
        <v>437</v>
      </c>
      <c r="F144" s="60" t="s">
        <v>40</v>
      </c>
      <c r="G144" s="60" t="s">
        <v>435</v>
      </c>
      <c r="H144" s="60" t="s">
        <v>95</v>
      </c>
      <c r="I144" s="60" t="s">
        <v>96</v>
      </c>
      <c r="J144" s="60" t="s">
        <v>44</v>
      </c>
      <c r="K144" s="60" t="s">
        <v>117</v>
      </c>
      <c r="L144" s="60">
        <v>30</v>
      </c>
      <c r="M144" s="84">
        <v>20213800072502</v>
      </c>
      <c r="N144" s="67">
        <v>44312.377974537034</v>
      </c>
      <c r="O144" s="84"/>
      <c r="P144" s="87" t="s">
        <v>693</v>
      </c>
      <c r="Q144" s="60">
        <v>1</v>
      </c>
      <c r="R144" s="60" t="s">
        <v>237</v>
      </c>
      <c r="S144" s="60" t="s">
        <v>694</v>
      </c>
      <c r="T144" s="67"/>
      <c r="U144" s="60"/>
      <c r="V144" s="60"/>
      <c r="W144" s="60"/>
      <c r="X144" s="60"/>
    </row>
    <row r="145" spans="1:24" ht="76.5" x14ac:dyDescent="0.25">
      <c r="A145" s="51" t="s">
        <v>24</v>
      </c>
      <c r="B145" s="51" t="s">
        <v>25</v>
      </c>
      <c r="C145" s="51" t="s">
        <v>26</v>
      </c>
      <c r="D145" s="51" t="s">
        <v>695</v>
      </c>
      <c r="E145" s="51" t="s">
        <v>437</v>
      </c>
      <c r="F145" s="51" t="s">
        <v>40</v>
      </c>
      <c r="G145" s="51" t="s">
        <v>436</v>
      </c>
      <c r="H145" s="51" t="s">
        <v>42</v>
      </c>
      <c r="I145" s="51" t="s">
        <v>43</v>
      </c>
      <c r="J145" s="51" t="s">
        <v>44</v>
      </c>
      <c r="K145" s="51" t="s">
        <v>65</v>
      </c>
      <c r="L145" s="51">
        <v>30</v>
      </c>
      <c r="M145" s="80">
        <v>20213800072512</v>
      </c>
      <c r="N145" s="83">
        <v>44312.419814814813</v>
      </c>
      <c r="O145" s="80"/>
      <c r="P145" s="90"/>
      <c r="Q145" s="51"/>
      <c r="R145" s="51" t="s">
        <v>328</v>
      </c>
      <c r="S145" s="51"/>
      <c r="T145" s="83"/>
      <c r="U145" s="51"/>
      <c r="V145" s="51"/>
      <c r="W145" s="51"/>
      <c r="X145" s="51" t="s">
        <v>691</v>
      </c>
    </row>
    <row r="146" spans="1:24" ht="51" x14ac:dyDescent="0.25">
      <c r="A146" s="51" t="s">
        <v>24</v>
      </c>
      <c r="B146" s="51" t="s">
        <v>25</v>
      </c>
      <c r="C146" s="51" t="s">
        <v>26</v>
      </c>
      <c r="D146" s="51" t="s">
        <v>696</v>
      </c>
      <c r="E146" s="51" t="s">
        <v>437</v>
      </c>
      <c r="F146" s="51" t="s">
        <v>319</v>
      </c>
      <c r="G146" s="51" t="s">
        <v>438</v>
      </c>
      <c r="H146" s="51" t="s">
        <v>439</v>
      </c>
      <c r="I146" s="51" t="s">
        <v>57</v>
      </c>
      <c r="J146" s="51" t="s">
        <v>32</v>
      </c>
      <c r="K146" s="51" t="s">
        <v>65</v>
      </c>
      <c r="L146" s="51">
        <v>30</v>
      </c>
      <c r="M146" s="80">
        <v>20213800072522</v>
      </c>
      <c r="N146" s="83">
        <v>44312.419895833336</v>
      </c>
      <c r="O146" s="80"/>
      <c r="P146" s="90"/>
      <c r="Q146" s="51"/>
      <c r="R146" s="51" t="s">
        <v>328</v>
      </c>
      <c r="S146" s="51"/>
      <c r="T146" s="83"/>
      <c r="U146" s="51"/>
      <c r="V146" s="51"/>
      <c r="W146" s="51"/>
      <c r="X146" s="51" t="s">
        <v>691</v>
      </c>
    </row>
    <row r="147" spans="1:24" ht="89.25" x14ac:dyDescent="0.25">
      <c r="A147" s="60" t="s">
        <v>24</v>
      </c>
      <c r="B147" s="60" t="s">
        <v>25</v>
      </c>
      <c r="C147" s="60" t="s">
        <v>676</v>
      </c>
      <c r="D147" s="60" t="s">
        <v>440</v>
      </c>
      <c r="E147" s="60" t="s">
        <v>28</v>
      </c>
      <c r="F147" s="60" t="s">
        <v>40</v>
      </c>
      <c r="G147" s="60" t="s">
        <v>441</v>
      </c>
      <c r="H147" s="60" t="s">
        <v>134</v>
      </c>
      <c r="I147" s="60" t="s">
        <v>135</v>
      </c>
      <c r="J147" s="60" t="s">
        <v>44</v>
      </c>
      <c r="K147" s="60" t="s">
        <v>50</v>
      </c>
      <c r="L147" s="60">
        <v>30</v>
      </c>
      <c r="M147" s="84">
        <v>20213800072532</v>
      </c>
      <c r="N147" s="67">
        <v>44312.46125</v>
      </c>
      <c r="O147" s="84" t="s">
        <v>697</v>
      </c>
      <c r="P147" s="87">
        <v>44328</v>
      </c>
      <c r="Q147" s="60">
        <v>12</v>
      </c>
      <c r="R147" s="60" t="s">
        <v>237</v>
      </c>
      <c r="S147" s="60" t="s">
        <v>698</v>
      </c>
      <c r="T147" s="67">
        <v>44329</v>
      </c>
      <c r="U147" s="60" t="s">
        <v>84</v>
      </c>
      <c r="V147" s="60" t="s">
        <v>136</v>
      </c>
      <c r="W147" s="60"/>
      <c r="X147" s="60"/>
    </row>
    <row r="148" spans="1:24" ht="63.75" x14ac:dyDescent="0.25">
      <c r="A148" s="51" t="s">
        <v>24</v>
      </c>
      <c r="B148" s="51" t="s">
        <v>25</v>
      </c>
      <c r="C148" s="51" t="s">
        <v>667</v>
      </c>
      <c r="D148" s="51" t="s">
        <v>442</v>
      </c>
      <c r="E148" s="51" t="s">
        <v>677</v>
      </c>
      <c r="F148" s="51" t="s">
        <v>40</v>
      </c>
      <c r="G148" s="51" t="s">
        <v>443</v>
      </c>
      <c r="H148" s="51" t="s">
        <v>95</v>
      </c>
      <c r="I148" s="51" t="s">
        <v>96</v>
      </c>
      <c r="J148" s="51" t="s">
        <v>44</v>
      </c>
      <c r="K148" s="51" t="s">
        <v>50</v>
      </c>
      <c r="L148" s="51">
        <v>30</v>
      </c>
      <c r="M148" s="80">
        <v>20213800072542</v>
      </c>
      <c r="N148" s="83">
        <v>44312.461215277777</v>
      </c>
      <c r="O148" s="80"/>
      <c r="P148" s="90"/>
      <c r="Q148" s="51"/>
      <c r="R148" s="51" t="s">
        <v>328</v>
      </c>
      <c r="S148" s="51"/>
      <c r="T148" s="83"/>
      <c r="U148" s="51"/>
      <c r="V148" s="51"/>
      <c r="W148" s="51"/>
      <c r="X148" s="51" t="s">
        <v>699</v>
      </c>
    </row>
    <row r="149" spans="1:24" ht="51" x14ac:dyDescent="0.25">
      <c r="A149" s="60" t="s">
        <v>24</v>
      </c>
      <c r="B149" s="60" t="s">
        <v>25</v>
      </c>
      <c r="C149" s="60" t="s">
        <v>676</v>
      </c>
      <c r="D149" s="60" t="s">
        <v>440</v>
      </c>
      <c r="E149" s="60" t="s">
        <v>28</v>
      </c>
      <c r="F149" s="60" t="s">
        <v>40</v>
      </c>
      <c r="G149" s="60" t="s">
        <v>444</v>
      </c>
      <c r="H149" s="60" t="s">
        <v>134</v>
      </c>
      <c r="I149" s="60" t="s">
        <v>135</v>
      </c>
      <c r="J149" s="60" t="s">
        <v>44</v>
      </c>
      <c r="K149" s="60" t="s">
        <v>50</v>
      </c>
      <c r="L149" s="60">
        <v>30</v>
      </c>
      <c r="M149" s="84">
        <v>20213800072552</v>
      </c>
      <c r="N149" s="67">
        <v>44312.461527777778</v>
      </c>
      <c r="O149" s="84">
        <v>20212000018171</v>
      </c>
      <c r="P149" s="87">
        <v>44328</v>
      </c>
      <c r="Q149" s="60">
        <v>12</v>
      </c>
      <c r="R149" s="60" t="s">
        <v>237</v>
      </c>
      <c r="S149" s="60" t="s">
        <v>700</v>
      </c>
      <c r="T149" s="67">
        <v>44329</v>
      </c>
      <c r="U149" s="60" t="s">
        <v>84</v>
      </c>
      <c r="V149" s="60" t="s">
        <v>136</v>
      </c>
      <c r="W149" s="60"/>
      <c r="X149" s="60"/>
    </row>
    <row r="150" spans="1:24" ht="51" x14ac:dyDescent="0.25">
      <c r="A150" s="60" t="s">
        <v>24</v>
      </c>
      <c r="B150" s="60" t="s">
        <v>25</v>
      </c>
      <c r="C150" s="60" t="s">
        <v>26</v>
      </c>
      <c r="D150" s="60" t="s">
        <v>445</v>
      </c>
      <c r="E150" s="60" t="s">
        <v>79</v>
      </c>
      <c r="F150" s="60" t="s">
        <v>319</v>
      </c>
      <c r="G150" s="60" t="s">
        <v>446</v>
      </c>
      <c r="H150" s="60" t="s">
        <v>56</v>
      </c>
      <c r="I150" s="60" t="s">
        <v>57</v>
      </c>
      <c r="J150" s="60" t="s">
        <v>44</v>
      </c>
      <c r="K150" s="60" t="s">
        <v>50</v>
      </c>
      <c r="L150" s="60">
        <v>30</v>
      </c>
      <c r="M150" s="84">
        <v>20213800072572</v>
      </c>
      <c r="N150" s="67">
        <v>44312.50340277778</v>
      </c>
      <c r="O150" s="84" t="s">
        <v>701</v>
      </c>
      <c r="P150" s="87">
        <v>44326</v>
      </c>
      <c r="Q150" s="60">
        <v>10</v>
      </c>
      <c r="R150" s="60" t="s">
        <v>237</v>
      </c>
      <c r="S150" s="60"/>
      <c r="T150" s="67">
        <v>44329</v>
      </c>
      <c r="U150" s="60" t="s">
        <v>84</v>
      </c>
      <c r="V150" s="60" t="s">
        <v>136</v>
      </c>
      <c r="W150" s="60"/>
      <c r="X150" s="60"/>
    </row>
    <row r="151" spans="1:24" ht="89.25" x14ac:dyDescent="0.25">
      <c r="A151" s="51" t="s">
        <v>24</v>
      </c>
      <c r="B151" s="51" t="s">
        <v>25</v>
      </c>
      <c r="C151" s="51" t="s">
        <v>26</v>
      </c>
      <c r="D151" s="51" t="s">
        <v>447</v>
      </c>
      <c r="E151" s="51" t="s">
        <v>437</v>
      </c>
      <c r="F151" s="51" t="s">
        <v>40</v>
      </c>
      <c r="G151" s="51" t="s">
        <v>448</v>
      </c>
      <c r="H151" s="51" t="s">
        <v>71</v>
      </c>
      <c r="I151" s="51" t="s">
        <v>702</v>
      </c>
      <c r="J151" s="51" t="s">
        <v>44</v>
      </c>
      <c r="K151" s="51" t="s">
        <v>65</v>
      </c>
      <c r="L151" s="51">
        <v>30</v>
      </c>
      <c r="M151" s="80">
        <v>20213800072592</v>
      </c>
      <c r="N151" s="83">
        <v>44312.503217592595</v>
      </c>
      <c r="O151" s="80"/>
      <c r="P151" s="90"/>
      <c r="Q151" s="51"/>
      <c r="R151" s="51" t="s">
        <v>328</v>
      </c>
      <c r="S151" s="51"/>
      <c r="T151" s="83"/>
      <c r="U151" s="51"/>
      <c r="V151" s="51"/>
      <c r="W151" s="51"/>
      <c r="X151" s="51" t="s">
        <v>699</v>
      </c>
    </row>
    <row r="152" spans="1:24" ht="127.5" x14ac:dyDescent="0.25">
      <c r="A152" s="60" t="s">
        <v>24</v>
      </c>
      <c r="B152" s="60" t="s">
        <v>25</v>
      </c>
      <c r="C152" s="60" t="s">
        <v>666</v>
      </c>
      <c r="D152" s="60" t="s">
        <v>449</v>
      </c>
      <c r="E152" s="60" t="s">
        <v>677</v>
      </c>
      <c r="F152" s="60" t="s">
        <v>40</v>
      </c>
      <c r="G152" s="60" t="s">
        <v>450</v>
      </c>
      <c r="H152" s="60" t="s">
        <v>134</v>
      </c>
      <c r="I152" s="60" t="s">
        <v>135</v>
      </c>
      <c r="J152" s="60" t="s">
        <v>44</v>
      </c>
      <c r="K152" s="60" t="s">
        <v>50</v>
      </c>
      <c r="L152" s="60">
        <v>30</v>
      </c>
      <c r="M152" s="84">
        <v>20213800072622</v>
      </c>
      <c r="N152" s="67">
        <v>44312.502905092595</v>
      </c>
      <c r="O152" s="84"/>
      <c r="P152" s="87"/>
      <c r="Q152" s="60"/>
      <c r="R152" s="60" t="s">
        <v>237</v>
      </c>
      <c r="S152" s="60" t="s">
        <v>703</v>
      </c>
      <c r="T152" s="67">
        <v>44323</v>
      </c>
      <c r="U152" s="60" t="s">
        <v>84</v>
      </c>
      <c r="V152" s="60" t="s">
        <v>136</v>
      </c>
      <c r="W152" s="60"/>
      <c r="X152" s="60"/>
    </row>
    <row r="153" spans="1:24" ht="51" x14ac:dyDescent="0.25">
      <c r="A153" s="60" t="s">
        <v>24</v>
      </c>
      <c r="B153" s="60" t="s">
        <v>25</v>
      </c>
      <c r="C153" s="60" t="s">
        <v>668</v>
      </c>
      <c r="D153" s="60" t="s">
        <v>451</v>
      </c>
      <c r="E153" s="60" t="s">
        <v>677</v>
      </c>
      <c r="F153" s="60" t="s">
        <v>54</v>
      </c>
      <c r="G153" s="60" t="s">
        <v>452</v>
      </c>
      <c r="H153" s="60" t="s">
        <v>116</v>
      </c>
      <c r="I153" s="60" t="s">
        <v>57</v>
      </c>
      <c r="J153" s="60" t="s">
        <v>44</v>
      </c>
      <c r="K153" s="60" t="s">
        <v>65</v>
      </c>
      <c r="L153" s="60">
        <v>30</v>
      </c>
      <c r="M153" s="84">
        <v>20213800072662</v>
      </c>
      <c r="N153" s="67">
        <v>44312.544687499998</v>
      </c>
      <c r="O153" s="84">
        <v>20212050091171</v>
      </c>
      <c r="P153" s="87">
        <v>44326</v>
      </c>
      <c r="Q153" s="60">
        <v>10</v>
      </c>
      <c r="R153" s="60" t="s">
        <v>237</v>
      </c>
      <c r="S153" s="60"/>
      <c r="T153" s="67">
        <v>44326</v>
      </c>
      <c r="U153" s="60" t="s">
        <v>84</v>
      </c>
      <c r="V153" s="60" t="s">
        <v>136</v>
      </c>
      <c r="W153" s="60"/>
      <c r="X153" s="60"/>
    </row>
    <row r="154" spans="1:24" ht="51" x14ac:dyDescent="0.25">
      <c r="A154" s="60" t="s">
        <v>24</v>
      </c>
      <c r="B154" s="60" t="s">
        <v>25</v>
      </c>
      <c r="C154" s="60" t="s">
        <v>672</v>
      </c>
      <c r="D154" s="60" t="s">
        <v>453</v>
      </c>
      <c r="E154" s="60" t="s">
        <v>677</v>
      </c>
      <c r="F154" s="60" t="s">
        <v>40</v>
      </c>
      <c r="G154" s="60" t="s">
        <v>454</v>
      </c>
      <c r="H154" s="60" t="s">
        <v>134</v>
      </c>
      <c r="I154" s="60" t="s">
        <v>135</v>
      </c>
      <c r="J154" s="60" t="s">
        <v>44</v>
      </c>
      <c r="K154" s="60" t="s">
        <v>50</v>
      </c>
      <c r="L154" s="60">
        <v>30</v>
      </c>
      <c r="M154" s="84">
        <v>20213800072672</v>
      </c>
      <c r="N154" s="67">
        <v>44312.544675925928</v>
      </c>
      <c r="O154" s="84"/>
      <c r="P154" s="87"/>
      <c r="Q154" s="60"/>
      <c r="R154" s="60" t="s">
        <v>237</v>
      </c>
      <c r="S154" s="60" t="s">
        <v>704</v>
      </c>
      <c r="T154" s="67">
        <v>44326</v>
      </c>
      <c r="U154" s="60" t="s">
        <v>84</v>
      </c>
      <c r="V154" s="60" t="s">
        <v>136</v>
      </c>
      <c r="W154" s="60"/>
      <c r="X154" s="60"/>
    </row>
    <row r="155" spans="1:24" ht="63.75" x14ac:dyDescent="0.25">
      <c r="A155" s="60" t="s">
        <v>24</v>
      </c>
      <c r="B155" s="60" t="s">
        <v>25</v>
      </c>
      <c r="C155" s="60" t="s">
        <v>705</v>
      </c>
      <c r="D155" s="60" t="s">
        <v>706</v>
      </c>
      <c r="E155" s="60" t="s">
        <v>437</v>
      </c>
      <c r="F155" s="60" t="s">
        <v>54</v>
      </c>
      <c r="G155" s="60" t="s">
        <v>455</v>
      </c>
      <c r="H155" s="60" t="s">
        <v>95</v>
      </c>
      <c r="I155" s="60" t="s">
        <v>96</v>
      </c>
      <c r="J155" s="60" t="s">
        <v>44</v>
      </c>
      <c r="K155" s="60" t="s">
        <v>65</v>
      </c>
      <c r="L155" s="60">
        <v>30</v>
      </c>
      <c r="M155" s="84">
        <v>20213800072682</v>
      </c>
      <c r="N155" s="67">
        <v>44312.545081018521</v>
      </c>
      <c r="O155" s="84"/>
      <c r="P155" s="87"/>
      <c r="Q155" s="60">
        <v>19</v>
      </c>
      <c r="R155" s="60" t="s">
        <v>237</v>
      </c>
      <c r="S155" s="60" t="s">
        <v>707</v>
      </c>
      <c r="T155" s="67">
        <v>44340</v>
      </c>
      <c r="U155" s="60"/>
      <c r="V155" s="60"/>
      <c r="W155" s="60"/>
      <c r="X155" s="60"/>
    </row>
    <row r="156" spans="1:24" ht="153" x14ac:dyDescent="0.25">
      <c r="A156" s="60" t="s">
        <v>24</v>
      </c>
      <c r="B156" s="60" t="s">
        <v>25</v>
      </c>
      <c r="C156" s="60" t="s">
        <v>666</v>
      </c>
      <c r="D156" s="60" t="s">
        <v>102</v>
      </c>
      <c r="E156" s="60" t="s">
        <v>677</v>
      </c>
      <c r="F156" s="60" t="s">
        <v>40</v>
      </c>
      <c r="G156" s="60" t="s">
        <v>456</v>
      </c>
      <c r="H156" s="60" t="s">
        <v>134</v>
      </c>
      <c r="I156" s="60" t="s">
        <v>135</v>
      </c>
      <c r="J156" s="60" t="s">
        <v>44</v>
      </c>
      <c r="K156" s="60" t="s">
        <v>50</v>
      </c>
      <c r="L156" s="60">
        <v>30</v>
      </c>
      <c r="M156" s="84">
        <v>20213800072722</v>
      </c>
      <c r="N156" s="67">
        <v>44312.586550925924</v>
      </c>
      <c r="O156" s="84"/>
      <c r="P156" s="87"/>
      <c r="Q156" s="60">
        <v>1</v>
      </c>
      <c r="R156" s="60" t="s">
        <v>237</v>
      </c>
      <c r="S156" s="60" t="s">
        <v>708</v>
      </c>
      <c r="T156" s="67">
        <v>44314</v>
      </c>
      <c r="U156" s="60" t="s">
        <v>84</v>
      </c>
      <c r="V156" s="60" t="s">
        <v>136</v>
      </c>
      <c r="W156" s="60"/>
      <c r="X156" s="60"/>
    </row>
    <row r="157" spans="1:24" ht="51" x14ac:dyDescent="0.25">
      <c r="A157" s="60" t="s">
        <v>24</v>
      </c>
      <c r="B157" s="60" t="s">
        <v>25</v>
      </c>
      <c r="C157" s="60" t="s">
        <v>666</v>
      </c>
      <c r="D157" s="60" t="s">
        <v>457</v>
      </c>
      <c r="E157" s="60" t="s">
        <v>677</v>
      </c>
      <c r="F157" s="60" t="s">
        <v>40</v>
      </c>
      <c r="G157" s="60" t="s">
        <v>458</v>
      </c>
      <c r="H157" s="60" t="s">
        <v>231</v>
      </c>
      <c r="I157" s="60" t="s">
        <v>135</v>
      </c>
      <c r="J157" s="60" t="s">
        <v>44</v>
      </c>
      <c r="K157" s="60" t="s">
        <v>50</v>
      </c>
      <c r="L157" s="60">
        <v>30</v>
      </c>
      <c r="M157" s="84">
        <v>20213800072752</v>
      </c>
      <c r="N157" s="67">
        <v>44312.628032407411</v>
      </c>
      <c r="O157" s="84" t="s">
        <v>709</v>
      </c>
      <c r="P157" s="87">
        <v>44326</v>
      </c>
      <c r="Q157" s="60">
        <v>10</v>
      </c>
      <c r="R157" s="60" t="s">
        <v>237</v>
      </c>
      <c r="S157" s="60" t="s">
        <v>710</v>
      </c>
      <c r="T157" s="67">
        <v>44326</v>
      </c>
      <c r="U157" s="60" t="s">
        <v>84</v>
      </c>
      <c r="V157" s="60" t="s">
        <v>136</v>
      </c>
      <c r="W157" s="60"/>
      <c r="X157" s="60"/>
    </row>
    <row r="158" spans="1:24" ht="51" x14ac:dyDescent="0.25">
      <c r="A158" s="51" t="s">
        <v>24</v>
      </c>
      <c r="B158" s="51" t="s">
        <v>25</v>
      </c>
      <c r="C158" s="51" t="s">
        <v>668</v>
      </c>
      <c r="D158" s="51" t="s">
        <v>459</v>
      </c>
      <c r="E158" s="51" t="s">
        <v>28</v>
      </c>
      <c r="F158" s="51" t="s">
        <v>319</v>
      </c>
      <c r="G158" s="51" t="s">
        <v>460</v>
      </c>
      <c r="H158" s="51" t="s">
        <v>439</v>
      </c>
      <c r="I158" s="51" t="s">
        <v>57</v>
      </c>
      <c r="J158" s="51" t="s">
        <v>32</v>
      </c>
      <c r="K158" s="51" t="s">
        <v>65</v>
      </c>
      <c r="L158" s="51">
        <v>30</v>
      </c>
      <c r="M158" s="80">
        <v>20213800072772</v>
      </c>
      <c r="N158" s="83">
        <v>44312.66951388889</v>
      </c>
      <c r="O158" s="80"/>
      <c r="P158" s="90"/>
      <c r="Q158" s="51"/>
      <c r="R158" s="51" t="s">
        <v>328</v>
      </c>
      <c r="S158" s="51"/>
      <c r="T158" s="83"/>
      <c r="U158" s="51"/>
      <c r="V158" s="51"/>
      <c r="W158" s="51"/>
      <c r="X158" s="51" t="s">
        <v>699</v>
      </c>
    </row>
    <row r="159" spans="1:24" ht="51" x14ac:dyDescent="0.25">
      <c r="A159" s="60" t="s">
        <v>24</v>
      </c>
      <c r="B159" s="60" t="s">
        <v>25</v>
      </c>
      <c r="C159" s="60" t="s">
        <v>668</v>
      </c>
      <c r="D159" s="60" t="s">
        <v>114</v>
      </c>
      <c r="E159" s="60" t="s">
        <v>677</v>
      </c>
      <c r="F159" s="60" t="s">
        <v>319</v>
      </c>
      <c r="G159" s="60" t="s">
        <v>461</v>
      </c>
      <c r="H159" s="60" t="s">
        <v>168</v>
      </c>
      <c r="I159" s="60" t="s">
        <v>135</v>
      </c>
      <c r="J159" s="60" t="s">
        <v>44</v>
      </c>
      <c r="K159" s="60" t="s">
        <v>50</v>
      </c>
      <c r="L159" s="60">
        <v>30</v>
      </c>
      <c r="M159" s="84">
        <v>20213800072782</v>
      </c>
      <c r="N159" s="67">
        <v>44312.669710648152</v>
      </c>
      <c r="O159" s="84">
        <v>20212000017831</v>
      </c>
      <c r="P159" s="87">
        <v>44319</v>
      </c>
      <c r="Q159" s="60">
        <v>5</v>
      </c>
      <c r="R159" s="60" t="s">
        <v>237</v>
      </c>
      <c r="S159" s="60" t="s">
        <v>711</v>
      </c>
      <c r="T159" s="67">
        <v>44319</v>
      </c>
      <c r="U159" s="60" t="s">
        <v>84</v>
      </c>
      <c r="V159" s="60" t="s">
        <v>136</v>
      </c>
      <c r="W159" s="60"/>
      <c r="X159" s="60" t="s">
        <v>712</v>
      </c>
    </row>
    <row r="160" spans="1:24" ht="76.5" x14ac:dyDescent="0.25">
      <c r="A160" s="60" t="s">
        <v>24</v>
      </c>
      <c r="B160" s="60" t="s">
        <v>25</v>
      </c>
      <c r="C160" s="60" t="s">
        <v>671</v>
      </c>
      <c r="D160" s="60" t="s">
        <v>463</v>
      </c>
      <c r="E160" s="60" t="s">
        <v>677</v>
      </c>
      <c r="F160" s="60" t="s">
        <v>319</v>
      </c>
      <c r="G160" s="60" t="s">
        <v>464</v>
      </c>
      <c r="H160" s="60" t="s">
        <v>134</v>
      </c>
      <c r="I160" s="60" t="s">
        <v>135</v>
      </c>
      <c r="J160" s="60" t="s">
        <v>44</v>
      </c>
      <c r="K160" s="60" t="s">
        <v>50</v>
      </c>
      <c r="L160" s="60">
        <v>30</v>
      </c>
      <c r="M160" s="84">
        <v>20213800072822</v>
      </c>
      <c r="N160" s="67">
        <v>44312.669490740744</v>
      </c>
      <c r="O160" s="84">
        <v>20212000017791</v>
      </c>
      <c r="P160" s="87">
        <v>44326</v>
      </c>
      <c r="Q160" s="60">
        <v>10</v>
      </c>
      <c r="R160" s="60" t="s">
        <v>237</v>
      </c>
      <c r="S160" s="60" t="s">
        <v>713</v>
      </c>
      <c r="T160" s="67"/>
      <c r="U160" s="60"/>
      <c r="V160" s="60"/>
      <c r="W160" s="60"/>
      <c r="X160" s="60"/>
    </row>
    <row r="161" spans="1:24" ht="63.75" x14ac:dyDescent="0.25">
      <c r="A161" s="60" t="s">
        <v>24</v>
      </c>
      <c r="B161" s="60" t="s">
        <v>25</v>
      </c>
      <c r="C161" s="60" t="s">
        <v>665</v>
      </c>
      <c r="D161" s="60" t="s">
        <v>166</v>
      </c>
      <c r="E161" s="60" t="s">
        <v>677</v>
      </c>
      <c r="F161" s="60" t="s">
        <v>40</v>
      </c>
      <c r="G161" s="60" t="s">
        <v>465</v>
      </c>
      <c r="H161" s="60" t="s">
        <v>134</v>
      </c>
      <c r="I161" s="60" t="s">
        <v>135</v>
      </c>
      <c r="J161" s="60" t="s">
        <v>44</v>
      </c>
      <c r="K161" s="60" t="s">
        <v>50</v>
      </c>
      <c r="L161" s="60">
        <v>30</v>
      </c>
      <c r="M161" s="84">
        <v>20213800072842</v>
      </c>
      <c r="N161" s="67">
        <v>44312.669895833336</v>
      </c>
      <c r="O161" s="84"/>
      <c r="P161" s="87">
        <v>44314</v>
      </c>
      <c r="Q161" s="60">
        <v>2</v>
      </c>
      <c r="R161" s="60" t="s">
        <v>237</v>
      </c>
      <c r="S161" s="60" t="s">
        <v>714</v>
      </c>
      <c r="T161" s="67">
        <v>44314</v>
      </c>
      <c r="U161" s="60" t="s">
        <v>84</v>
      </c>
      <c r="V161" s="60" t="s">
        <v>136</v>
      </c>
      <c r="W161" s="60"/>
      <c r="X161" s="60"/>
    </row>
    <row r="162" spans="1:24" ht="51" x14ac:dyDescent="0.25">
      <c r="A162" s="51" t="s">
        <v>24</v>
      </c>
      <c r="B162" s="51" t="s">
        <v>25</v>
      </c>
      <c r="C162" s="51" t="s">
        <v>26</v>
      </c>
      <c r="D162" s="51" t="s">
        <v>466</v>
      </c>
      <c r="E162" s="51" t="s">
        <v>79</v>
      </c>
      <c r="F162" s="51" t="s">
        <v>40</v>
      </c>
      <c r="G162" s="51" t="s">
        <v>467</v>
      </c>
      <c r="H162" s="51" t="s">
        <v>468</v>
      </c>
      <c r="I162" s="51" t="s">
        <v>96</v>
      </c>
      <c r="J162" s="51" t="s">
        <v>44</v>
      </c>
      <c r="K162" s="51" t="s">
        <v>50</v>
      </c>
      <c r="L162" s="51">
        <v>30</v>
      </c>
      <c r="M162" s="80">
        <v>20213800072852</v>
      </c>
      <c r="N162" s="83">
        <v>44312.71130787037</v>
      </c>
      <c r="O162" s="80"/>
      <c r="P162" s="90"/>
      <c r="Q162" s="51"/>
      <c r="R162" s="51" t="s">
        <v>328</v>
      </c>
      <c r="S162" s="51"/>
      <c r="T162" s="83"/>
      <c r="U162" s="51"/>
      <c r="V162" s="51"/>
      <c r="W162" s="51"/>
      <c r="X162" s="51" t="s">
        <v>699</v>
      </c>
    </row>
    <row r="163" spans="1:24" ht="51" x14ac:dyDescent="0.25">
      <c r="A163" s="51" t="s">
        <v>24</v>
      </c>
      <c r="B163" s="51" t="s">
        <v>25</v>
      </c>
      <c r="C163" s="51" t="s">
        <v>675</v>
      </c>
      <c r="D163" s="51" t="s">
        <v>469</v>
      </c>
      <c r="E163" s="51" t="s">
        <v>677</v>
      </c>
      <c r="F163" s="51" t="s">
        <v>40</v>
      </c>
      <c r="G163" s="51" t="s">
        <v>470</v>
      </c>
      <c r="H163" s="51" t="s">
        <v>168</v>
      </c>
      <c r="I163" s="51" t="s">
        <v>44</v>
      </c>
      <c r="J163" s="51" t="s">
        <v>44</v>
      </c>
      <c r="K163" s="51" t="s">
        <v>65</v>
      </c>
      <c r="L163" s="51">
        <v>30</v>
      </c>
      <c r="M163" s="80">
        <v>20213800072882</v>
      </c>
      <c r="N163" s="83">
        <v>44312.711388888885</v>
      </c>
      <c r="O163" s="80"/>
      <c r="P163" s="90"/>
      <c r="Q163" s="51"/>
      <c r="R163" s="51" t="s">
        <v>328</v>
      </c>
      <c r="S163" s="51"/>
      <c r="T163" s="83"/>
      <c r="U163" s="51"/>
      <c r="V163" s="51"/>
      <c r="W163" s="51"/>
      <c r="X163" s="51" t="s">
        <v>699</v>
      </c>
    </row>
    <row r="164" spans="1:24" ht="102" x14ac:dyDescent="0.25">
      <c r="A164" s="60" t="s">
        <v>24</v>
      </c>
      <c r="B164" s="60" t="s">
        <v>25</v>
      </c>
      <c r="C164" s="60" t="s">
        <v>715</v>
      </c>
      <c r="D164" s="60" t="s">
        <v>351</v>
      </c>
      <c r="E164" s="60" t="s">
        <v>629</v>
      </c>
      <c r="F164" s="60" t="s">
        <v>50</v>
      </c>
      <c r="G164" s="60" t="s">
        <v>471</v>
      </c>
      <c r="H164" s="60" t="s">
        <v>116</v>
      </c>
      <c r="I164" s="60" t="s">
        <v>57</v>
      </c>
      <c r="J164" s="60" t="s">
        <v>44</v>
      </c>
      <c r="K164" s="60" t="s">
        <v>83</v>
      </c>
      <c r="L164" s="60">
        <v>30</v>
      </c>
      <c r="M164" s="84">
        <v>20213800073062</v>
      </c>
      <c r="N164" s="67">
        <v>44313.586319444446</v>
      </c>
      <c r="O164" s="84">
        <v>2021205009128</v>
      </c>
      <c r="P164" s="87">
        <v>44328</v>
      </c>
      <c r="Q164" s="60" t="s">
        <v>628</v>
      </c>
      <c r="R164" s="60" t="s">
        <v>237</v>
      </c>
      <c r="S164" s="60"/>
      <c r="T164" s="67">
        <v>44322</v>
      </c>
      <c r="U164" s="60" t="s">
        <v>84</v>
      </c>
      <c r="V164" s="60" t="s">
        <v>85</v>
      </c>
      <c r="W164" s="60"/>
      <c r="X164" s="60"/>
    </row>
    <row r="165" spans="1:24" ht="65.25" customHeight="1" x14ac:dyDescent="0.25">
      <c r="A165" s="51" t="s">
        <v>24</v>
      </c>
      <c r="B165" s="51" t="s">
        <v>25</v>
      </c>
      <c r="C165" s="51" t="s">
        <v>668</v>
      </c>
      <c r="D165" s="51" t="s">
        <v>451</v>
      </c>
      <c r="E165" s="51" t="s">
        <v>39</v>
      </c>
      <c r="F165" s="51" t="s">
        <v>50</v>
      </c>
      <c r="G165" s="51" t="s">
        <v>472</v>
      </c>
      <c r="H165" s="51" t="s">
        <v>64</v>
      </c>
      <c r="I165" s="51" t="s">
        <v>57</v>
      </c>
      <c r="J165" s="51" t="s">
        <v>44</v>
      </c>
      <c r="K165" s="51" t="s">
        <v>65</v>
      </c>
      <c r="L165" s="51">
        <v>30</v>
      </c>
      <c r="M165" s="80">
        <v>20213800073092</v>
      </c>
      <c r="N165" s="83">
        <v>44313.586469907408</v>
      </c>
      <c r="O165" s="80"/>
      <c r="P165" s="90"/>
      <c r="Q165" s="51"/>
      <c r="R165" s="51" t="s">
        <v>66</v>
      </c>
      <c r="S165" s="51"/>
      <c r="T165" s="83"/>
      <c r="U165" s="51"/>
      <c r="V165" s="51"/>
      <c r="W165" s="51"/>
      <c r="X165" s="51"/>
    </row>
    <row r="166" spans="1:24" ht="51" x14ac:dyDescent="0.25">
      <c r="A166" s="51" t="s">
        <v>24</v>
      </c>
      <c r="B166" s="51" t="s">
        <v>25</v>
      </c>
      <c r="C166" s="51" t="s">
        <v>26</v>
      </c>
      <c r="D166" s="51" t="s">
        <v>473</v>
      </c>
      <c r="E166" s="51" t="s">
        <v>629</v>
      </c>
      <c r="F166" s="51" t="s">
        <v>630</v>
      </c>
      <c r="G166" s="51" t="s">
        <v>474</v>
      </c>
      <c r="H166" s="51" t="s">
        <v>91</v>
      </c>
      <c r="I166" s="51" t="s">
        <v>57</v>
      </c>
      <c r="J166" s="51" t="s">
        <v>44</v>
      </c>
      <c r="K166" s="51" t="s">
        <v>83</v>
      </c>
      <c r="L166" s="51">
        <v>30</v>
      </c>
      <c r="M166" s="80">
        <v>20213800073122</v>
      </c>
      <c r="N166" s="83">
        <v>44313.586539351854</v>
      </c>
      <c r="O166" s="80">
        <v>20212050091791</v>
      </c>
      <c r="P166" s="90">
        <v>44342</v>
      </c>
      <c r="Q166" s="51">
        <v>19</v>
      </c>
      <c r="R166" s="51" t="s">
        <v>66</v>
      </c>
      <c r="S166" s="51"/>
      <c r="T166" s="83">
        <v>44342</v>
      </c>
      <c r="U166" s="51" t="s">
        <v>84</v>
      </c>
      <c r="V166" s="51" t="s">
        <v>85</v>
      </c>
      <c r="W166" s="51"/>
      <c r="X166" s="51"/>
    </row>
    <row r="167" spans="1:24" ht="51" x14ac:dyDescent="0.25">
      <c r="A167" s="51" t="s">
        <v>24</v>
      </c>
      <c r="B167" s="51" t="s">
        <v>25</v>
      </c>
      <c r="C167" s="51" t="s">
        <v>672</v>
      </c>
      <c r="D167" s="51" t="s">
        <v>475</v>
      </c>
      <c r="E167" s="51" t="s">
        <v>627</v>
      </c>
      <c r="F167" s="51" t="s">
        <v>50</v>
      </c>
      <c r="G167" s="51" t="s">
        <v>476</v>
      </c>
      <c r="H167" s="51" t="s">
        <v>71</v>
      </c>
      <c r="I167" s="51" t="s">
        <v>631</v>
      </c>
      <c r="J167" s="51" t="s">
        <v>44</v>
      </c>
      <c r="K167" s="51" t="s">
        <v>83</v>
      </c>
      <c r="L167" s="51">
        <v>30</v>
      </c>
      <c r="M167" s="80">
        <v>20213800073182</v>
      </c>
      <c r="N167" s="83">
        <v>44313.627881944441</v>
      </c>
      <c r="O167" s="80"/>
      <c r="P167" s="90"/>
      <c r="Q167" s="51"/>
      <c r="R167" s="51" t="s">
        <v>66</v>
      </c>
      <c r="S167" s="51"/>
      <c r="T167" s="83"/>
      <c r="U167" s="51"/>
      <c r="V167" s="51"/>
      <c r="W167" s="51"/>
      <c r="X167" s="51"/>
    </row>
    <row r="168" spans="1:24" ht="102" x14ac:dyDescent="0.25">
      <c r="A168" s="60" t="s">
        <v>24</v>
      </c>
      <c r="B168" s="60" t="s">
        <v>25</v>
      </c>
      <c r="C168" s="60" t="s">
        <v>492</v>
      </c>
      <c r="D168" s="60" t="s">
        <v>351</v>
      </c>
      <c r="E168" s="60" t="s">
        <v>627</v>
      </c>
      <c r="F168" s="60" t="s">
        <v>50</v>
      </c>
      <c r="G168" s="60" t="s">
        <v>477</v>
      </c>
      <c r="H168" s="60" t="s">
        <v>462</v>
      </c>
      <c r="I168" s="60" t="s">
        <v>632</v>
      </c>
      <c r="J168" s="60" t="s">
        <v>252</v>
      </c>
      <c r="K168" s="60" t="s">
        <v>33</v>
      </c>
      <c r="L168" s="60">
        <v>30</v>
      </c>
      <c r="M168" s="84">
        <v>20213800073202</v>
      </c>
      <c r="N168" s="67">
        <v>44313.627916666665</v>
      </c>
      <c r="O168" s="84">
        <v>20213000017801</v>
      </c>
      <c r="P168" s="87">
        <v>44316</v>
      </c>
      <c r="Q168" s="60" t="s">
        <v>633</v>
      </c>
      <c r="R168" s="60" t="s">
        <v>237</v>
      </c>
      <c r="S168" s="60"/>
      <c r="T168" s="67">
        <v>44316</v>
      </c>
      <c r="U168" s="60" t="s">
        <v>84</v>
      </c>
      <c r="V168" s="60" t="s">
        <v>85</v>
      </c>
      <c r="W168" s="60"/>
      <c r="X168" s="60"/>
    </row>
    <row r="169" spans="1:24" ht="76.5" x14ac:dyDescent="0.25">
      <c r="A169" s="51" t="s">
        <v>24</v>
      </c>
      <c r="B169" s="51" t="s">
        <v>25</v>
      </c>
      <c r="C169" s="51" t="s">
        <v>672</v>
      </c>
      <c r="D169" s="51" t="s">
        <v>453</v>
      </c>
      <c r="E169" s="51" t="s">
        <v>39</v>
      </c>
      <c r="F169" s="51" t="s">
        <v>50</v>
      </c>
      <c r="G169" s="51" t="s">
        <v>478</v>
      </c>
      <c r="H169" s="51" t="s">
        <v>42</v>
      </c>
      <c r="I169" s="51" t="s">
        <v>631</v>
      </c>
      <c r="J169" s="51" t="s">
        <v>44</v>
      </c>
      <c r="K169" s="51" t="s">
        <v>50</v>
      </c>
      <c r="L169" s="51">
        <v>30</v>
      </c>
      <c r="M169" s="80">
        <v>20213800073362</v>
      </c>
      <c r="N169" s="83">
        <v>44313.711331018516</v>
      </c>
      <c r="O169" s="80"/>
      <c r="P169" s="90"/>
      <c r="Q169" s="51"/>
      <c r="R169" s="51" t="s">
        <v>66</v>
      </c>
      <c r="S169" s="51"/>
      <c r="T169" s="83"/>
      <c r="U169" s="51"/>
      <c r="V169" s="51"/>
      <c r="W169" s="51"/>
      <c r="X169" s="51"/>
    </row>
    <row r="170" spans="1:24" ht="51" x14ac:dyDescent="0.25">
      <c r="A170" s="60" t="s">
        <v>24</v>
      </c>
      <c r="B170" s="60" t="s">
        <v>25</v>
      </c>
      <c r="C170" s="60" t="s">
        <v>716</v>
      </c>
      <c r="D170" s="60" t="s">
        <v>479</v>
      </c>
      <c r="E170" s="60" t="s">
        <v>79</v>
      </c>
      <c r="F170" s="60" t="s">
        <v>50</v>
      </c>
      <c r="G170" s="60" t="s">
        <v>480</v>
      </c>
      <c r="H170" s="60" t="s">
        <v>231</v>
      </c>
      <c r="I170" s="60" t="s">
        <v>135</v>
      </c>
      <c r="J170" s="60" t="s">
        <v>44</v>
      </c>
      <c r="K170" s="60" t="s">
        <v>33</v>
      </c>
      <c r="L170" s="60">
        <v>30</v>
      </c>
      <c r="M170" s="84">
        <v>20213800073382</v>
      </c>
      <c r="N170" s="67">
        <v>44313.711550925924</v>
      </c>
      <c r="O170" s="84" t="s">
        <v>634</v>
      </c>
      <c r="P170" s="87">
        <v>44326</v>
      </c>
      <c r="Q170" s="60" t="s">
        <v>635</v>
      </c>
      <c r="R170" s="60" t="s">
        <v>237</v>
      </c>
      <c r="S170" s="60"/>
      <c r="T170" s="67">
        <v>44320</v>
      </c>
      <c r="U170" s="60" t="s">
        <v>84</v>
      </c>
      <c r="V170" s="60" t="s">
        <v>85</v>
      </c>
      <c r="W170" s="60"/>
      <c r="X170" s="60"/>
    </row>
    <row r="171" spans="1:24" ht="114.75" x14ac:dyDescent="0.25">
      <c r="A171" s="60" t="s">
        <v>24</v>
      </c>
      <c r="B171" s="60" t="s">
        <v>25</v>
      </c>
      <c r="C171" s="60" t="s">
        <v>717</v>
      </c>
      <c r="D171" s="60" t="s">
        <v>481</v>
      </c>
      <c r="E171" s="60" t="s">
        <v>39</v>
      </c>
      <c r="F171" s="60" t="s">
        <v>50</v>
      </c>
      <c r="G171" s="60" t="s">
        <v>482</v>
      </c>
      <c r="H171" s="60" t="s">
        <v>206</v>
      </c>
      <c r="I171" s="60" t="s">
        <v>135</v>
      </c>
      <c r="J171" s="60" t="s">
        <v>44</v>
      </c>
      <c r="K171" s="60" t="s">
        <v>83</v>
      </c>
      <c r="L171" s="60">
        <v>30</v>
      </c>
      <c r="M171" s="84">
        <v>20213800073412</v>
      </c>
      <c r="N171" s="67">
        <v>44313.711585648147</v>
      </c>
      <c r="O171" s="84" t="s">
        <v>636</v>
      </c>
      <c r="P171" s="87">
        <v>44328</v>
      </c>
      <c r="Q171" s="60" t="s">
        <v>628</v>
      </c>
      <c r="R171" s="60" t="s">
        <v>237</v>
      </c>
      <c r="S171" s="60"/>
      <c r="T171" s="67"/>
      <c r="U171" s="60"/>
      <c r="V171" s="60"/>
      <c r="W171" s="60"/>
      <c r="X171" s="60"/>
    </row>
    <row r="172" spans="1:24" ht="51" x14ac:dyDescent="0.25">
      <c r="A172" s="51" t="s">
        <v>24</v>
      </c>
      <c r="B172" s="51" t="s">
        <v>25</v>
      </c>
      <c r="C172" s="51" t="s">
        <v>26</v>
      </c>
      <c r="D172" s="51" t="s">
        <v>483</v>
      </c>
      <c r="E172" s="51" t="s">
        <v>79</v>
      </c>
      <c r="F172" s="51" t="s">
        <v>50</v>
      </c>
      <c r="G172" s="51" t="s">
        <v>484</v>
      </c>
      <c r="H172" s="51" t="s">
        <v>56</v>
      </c>
      <c r="I172" s="51" t="s">
        <v>57</v>
      </c>
      <c r="J172" s="51" t="s">
        <v>44</v>
      </c>
      <c r="K172" s="51" t="s">
        <v>65</v>
      </c>
      <c r="L172" s="51">
        <v>30</v>
      </c>
      <c r="M172" s="80">
        <v>20213800073442</v>
      </c>
      <c r="N172" s="83">
        <v>44314.336377314816</v>
      </c>
      <c r="O172" s="80"/>
      <c r="P172" s="90"/>
      <c r="Q172" s="51"/>
      <c r="R172" s="51" t="s">
        <v>66</v>
      </c>
      <c r="S172" s="51"/>
      <c r="T172" s="83"/>
      <c r="U172" s="51"/>
      <c r="V172" s="51"/>
      <c r="W172" s="51"/>
      <c r="X172" s="51"/>
    </row>
    <row r="173" spans="1:24" ht="51" x14ac:dyDescent="0.25">
      <c r="A173" s="60" t="s">
        <v>24</v>
      </c>
      <c r="B173" s="60" t="s">
        <v>25</v>
      </c>
      <c r="C173" s="60" t="s">
        <v>662</v>
      </c>
      <c r="D173" s="60" t="s">
        <v>485</v>
      </c>
      <c r="E173" s="60" t="s">
        <v>627</v>
      </c>
      <c r="F173" s="60" t="s">
        <v>50</v>
      </c>
      <c r="G173" s="60" t="s">
        <v>486</v>
      </c>
      <c r="H173" s="60" t="s">
        <v>91</v>
      </c>
      <c r="I173" s="60" t="s">
        <v>57</v>
      </c>
      <c r="J173" s="60" t="s">
        <v>44</v>
      </c>
      <c r="K173" s="60" t="s">
        <v>65</v>
      </c>
      <c r="L173" s="60">
        <v>30</v>
      </c>
      <c r="M173" s="84">
        <v>20213800073472</v>
      </c>
      <c r="N173" s="67">
        <v>44314.336145833331</v>
      </c>
      <c r="O173" s="84">
        <v>20212050091471</v>
      </c>
      <c r="P173" s="87">
        <v>44341</v>
      </c>
      <c r="Q173" s="60">
        <v>18</v>
      </c>
      <c r="R173" s="60" t="s">
        <v>237</v>
      </c>
      <c r="S173" s="60"/>
      <c r="T173" s="67">
        <v>44341</v>
      </c>
      <c r="U173" s="60" t="s">
        <v>84</v>
      </c>
      <c r="V173" s="60" t="s">
        <v>85</v>
      </c>
      <c r="W173" s="60"/>
      <c r="X173" s="60"/>
    </row>
    <row r="174" spans="1:24" ht="51" x14ac:dyDescent="0.25">
      <c r="A174" s="60" t="s">
        <v>24</v>
      </c>
      <c r="B174" s="60" t="s">
        <v>25</v>
      </c>
      <c r="C174" s="60" t="s">
        <v>683</v>
      </c>
      <c r="D174" s="60" t="s">
        <v>487</v>
      </c>
      <c r="E174" s="60" t="s">
        <v>39</v>
      </c>
      <c r="F174" s="60" t="s">
        <v>50</v>
      </c>
      <c r="G174" s="60" t="s">
        <v>488</v>
      </c>
      <c r="H174" s="60" t="s">
        <v>56</v>
      </c>
      <c r="I174" s="60" t="s">
        <v>57</v>
      </c>
      <c r="J174" s="60" t="s">
        <v>44</v>
      </c>
      <c r="K174" s="60" t="s">
        <v>65</v>
      </c>
      <c r="L174" s="60">
        <v>30</v>
      </c>
      <c r="M174" s="84">
        <v>20213800073492</v>
      </c>
      <c r="N174" s="67">
        <v>44314.336655092593</v>
      </c>
      <c r="O174" s="84">
        <v>20212050091561</v>
      </c>
      <c r="P174" s="87">
        <v>44342</v>
      </c>
      <c r="Q174" s="60">
        <v>19</v>
      </c>
      <c r="R174" s="60" t="s">
        <v>237</v>
      </c>
      <c r="S174" s="60"/>
      <c r="T174" s="67">
        <v>44342</v>
      </c>
      <c r="U174" s="60" t="s">
        <v>84</v>
      </c>
      <c r="V174" s="60" t="s">
        <v>85</v>
      </c>
      <c r="W174" s="60"/>
      <c r="X174" s="60"/>
    </row>
    <row r="175" spans="1:24" ht="51" x14ac:dyDescent="0.25">
      <c r="A175" s="51" t="s">
        <v>24</v>
      </c>
      <c r="B175" s="51" t="s">
        <v>25</v>
      </c>
      <c r="C175" s="51" t="s">
        <v>492</v>
      </c>
      <c r="D175" s="51" t="s">
        <v>119</v>
      </c>
      <c r="E175" s="51" t="s">
        <v>39</v>
      </c>
      <c r="F175" s="51" t="s">
        <v>50</v>
      </c>
      <c r="G175" s="51" t="s">
        <v>489</v>
      </c>
      <c r="H175" s="51" t="s">
        <v>95</v>
      </c>
      <c r="I175" s="51" t="s">
        <v>96</v>
      </c>
      <c r="J175" s="51" t="s">
        <v>44</v>
      </c>
      <c r="K175" s="51" t="s">
        <v>65</v>
      </c>
      <c r="L175" s="51">
        <v>30</v>
      </c>
      <c r="M175" s="80">
        <v>20213800073512</v>
      </c>
      <c r="N175" s="83">
        <v>44314.377928240741</v>
      </c>
      <c r="O175" s="80"/>
      <c r="P175" s="90"/>
      <c r="Q175" s="51"/>
      <c r="R175" s="51" t="s">
        <v>66</v>
      </c>
      <c r="S175" s="51"/>
      <c r="T175" s="83"/>
      <c r="U175" s="51"/>
      <c r="V175" s="51"/>
      <c r="W175" s="51"/>
      <c r="X175" s="51"/>
    </row>
    <row r="176" spans="1:24" ht="51" x14ac:dyDescent="0.25">
      <c r="A176" s="51" t="s">
        <v>24</v>
      </c>
      <c r="B176" s="51" t="s">
        <v>25</v>
      </c>
      <c r="C176" s="51" t="s">
        <v>671</v>
      </c>
      <c r="D176" s="51" t="s">
        <v>411</v>
      </c>
      <c r="E176" s="51" t="s">
        <v>627</v>
      </c>
      <c r="F176" s="51" t="s">
        <v>638</v>
      </c>
      <c r="G176" s="51" t="s">
        <v>639</v>
      </c>
      <c r="H176" s="51" t="s">
        <v>71</v>
      </c>
      <c r="I176" s="51" t="s">
        <v>702</v>
      </c>
      <c r="J176" s="51" t="s">
        <v>44</v>
      </c>
      <c r="K176" s="51" t="s">
        <v>65</v>
      </c>
      <c r="L176" s="51">
        <v>30</v>
      </c>
      <c r="M176" s="80">
        <v>20213800073522</v>
      </c>
      <c r="N176" s="83">
        <v>44314.378310185188</v>
      </c>
      <c r="O176" s="80"/>
      <c r="P176" s="90"/>
      <c r="Q176" s="51"/>
      <c r="R176" s="51" t="s">
        <v>66</v>
      </c>
      <c r="S176" s="51"/>
      <c r="T176" s="83"/>
      <c r="U176" s="51"/>
      <c r="V176" s="51"/>
      <c r="W176" s="51"/>
      <c r="X176" s="51"/>
    </row>
    <row r="177" spans="1:24" ht="38.25" x14ac:dyDescent="0.25">
      <c r="A177" s="51" t="s">
        <v>24</v>
      </c>
      <c r="B177" s="51" t="s">
        <v>25</v>
      </c>
      <c r="C177" s="51" t="s">
        <v>26</v>
      </c>
      <c r="D177" s="51" t="s">
        <v>490</v>
      </c>
      <c r="E177" s="51" t="s">
        <v>79</v>
      </c>
      <c r="F177" s="51" t="s">
        <v>50</v>
      </c>
      <c r="G177" s="51" t="s">
        <v>491</v>
      </c>
      <c r="H177" s="51" t="s">
        <v>327</v>
      </c>
      <c r="I177" s="51" t="s">
        <v>640</v>
      </c>
      <c r="J177" s="51" t="s">
        <v>32</v>
      </c>
      <c r="K177" s="51" t="s">
        <v>83</v>
      </c>
      <c r="L177" s="51">
        <v>30</v>
      </c>
      <c r="M177" s="80">
        <v>20213800073532</v>
      </c>
      <c r="N177" s="83">
        <v>44314.377835648149</v>
      </c>
      <c r="O177" s="80"/>
      <c r="P177" s="90"/>
      <c r="Q177" s="51"/>
      <c r="R177" s="51" t="s">
        <v>66</v>
      </c>
      <c r="S177" s="51"/>
      <c r="T177" s="83"/>
      <c r="U177" s="51"/>
      <c r="V177" s="51"/>
      <c r="W177" s="51"/>
      <c r="X177" s="51"/>
    </row>
    <row r="178" spans="1:24" ht="51" x14ac:dyDescent="0.25">
      <c r="A178" s="51" t="s">
        <v>24</v>
      </c>
      <c r="B178" s="51" t="s">
        <v>25</v>
      </c>
      <c r="C178" s="51" t="s">
        <v>664</v>
      </c>
      <c r="D178" s="51" t="s">
        <v>493</v>
      </c>
      <c r="E178" s="51" t="s">
        <v>39</v>
      </c>
      <c r="F178" s="51" t="s">
        <v>50</v>
      </c>
      <c r="G178" s="51" t="s">
        <v>494</v>
      </c>
      <c r="H178" s="51" t="s">
        <v>192</v>
      </c>
      <c r="I178" s="51" t="s">
        <v>44</v>
      </c>
      <c r="J178" s="51" t="s">
        <v>44</v>
      </c>
      <c r="K178" s="51" t="s">
        <v>65</v>
      </c>
      <c r="L178" s="51">
        <v>30</v>
      </c>
      <c r="M178" s="80">
        <v>20213800073542</v>
      </c>
      <c r="N178" s="83">
        <v>44314.378125000003</v>
      </c>
      <c r="O178" s="80"/>
      <c r="P178" s="90"/>
      <c r="Q178" s="51"/>
      <c r="R178" s="51" t="s">
        <v>66</v>
      </c>
      <c r="S178" s="51"/>
      <c r="T178" s="83"/>
      <c r="U178" s="51"/>
      <c r="V178" s="51"/>
      <c r="W178" s="51"/>
      <c r="X178" s="51"/>
    </row>
    <row r="179" spans="1:24" ht="51" x14ac:dyDescent="0.25">
      <c r="A179" s="51" t="s">
        <v>24</v>
      </c>
      <c r="B179" s="51" t="s">
        <v>109</v>
      </c>
      <c r="C179" s="51" t="s">
        <v>668</v>
      </c>
      <c r="D179" s="51" t="s">
        <v>495</v>
      </c>
      <c r="E179" s="51" t="s">
        <v>39</v>
      </c>
      <c r="F179" s="51" t="s">
        <v>641</v>
      </c>
      <c r="G179" s="51" t="s">
        <v>496</v>
      </c>
      <c r="H179" s="51" t="s">
        <v>272</v>
      </c>
      <c r="I179" s="51" t="s">
        <v>57</v>
      </c>
      <c r="J179" s="51" t="s">
        <v>44</v>
      </c>
      <c r="K179" s="51" t="s">
        <v>65</v>
      </c>
      <c r="L179" s="51">
        <v>30</v>
      </c>
      <c r="M179" s="80">
        <v>20213800073562</v>
      </c>
      <c r="N179" s="83">
        <v>44314.378229166665</v>
      </c>
      <c r="O179" s="80"/>
      <c r="P179" s="90"/>
      <c r="Q179" s="51"/>
      <c r="R179" s="51" t="s">
        <v>66</v>
      </c>
      <c r="S179" s="51"/>
      <c r="T179" s="83"/>
      <c r="U179" s="51"/>
      <c r="V179" s="51"/>
      <c r="W179" s="51"/>
      <c r="X179" s="51"/>
    </row>
    <row r="180" spans="1:24" ht="63.75" x14ac:dyDescent="0.25">
      <c r="A180" s="51" t="s">
        <v>24</v>
      </c>
      <c r="B180" s="51" t="s">
        <v>25</v>
      </c>
      <c r="C180" s="51" t="s">
        <v>492</v>
      </c>
      <c r="D180" s="51" t="s">
        <v>497</v>
      </c>
      <c r="E180" s="51" t="s">
        <v>39</v>
      </c>
      <c r="F180" s="51" t="s">
        <v>50</v>
      </c>
      <c r="G180" s="51" t="s">
        <v>498</v>
      </c>
      <c r="H180" s="51" t="s">
        <v>642</v>
      </c>
      <c r="I180" s="51" t="s">
        <v>631</v>
      </c>
      <c r="J180" s="51" t="s">
        <v>44</v>
      </c>
      <c r="K180" s="51" t="s">
        <v>65</v>
      </c>
      <c r="L180" s="51">
        <v>30</v>
      </c>
      <c r="M180" s="80">
        <v>20213800073572</v>
      </c>
      <c r="N180" s="83">
        <v>44314.419583333336</v>
      </c>
      <c r="O180" s="80"/>
      <c r="P180" s="90"/>
      <c r="Q180" s="51"/>
      <c r="R180" s="51" t="s">
        <v>66</v>
      </c>
      <c r="S180" s="51"/>
      <c r="T180" s="83"/>
      <c r="U180" s="51"/>
      <c r="V180" s="51"/>
      <c r="W180" s="51"/>
      <c r="X180" s="51"/>
    </row>
    <row r="181" spans="1:24" ht="51" x14ac:dyDescent="0.25">
      <c r="A181" s="51" t="s">
        <v>24</v>
      </c>
      <c r="B181" s="51" t="s">
        <v>25</v>
      </c>
      <c r="C181" s="51" t="s">
        <v>716</v>
      </c>
      <c r="D181" s="51" t="s">
        <v>499</v>
      </c>
      <c r="E181" s="51" t="s">
        <v>79</v>
      </c>
      <c r="F181" s="51" t="s">
        <v>50</v>
      </c>
      <c r="G181" s="51" t="s">
        <v>500</v>
      </c>
      <c r="H181" s="51" t="s">
        <v>42</v>
      </c>
      <c r="I181" s="51" t="s">
        <v>631</v>
      </c>
      <c r="J181" s="51" t="s">
        <v>44</v>
      </c>
      <c r="K181" s="51" t="s">
        <v>83</v>
      </c>
      <c r="L181" s="51">
        <v>30</v>
      </c>
      <c r="M181" s="80">
        <v>20213800073582</v>
      </c>
      <c r="N181" s="83">
        <v>44314.419895833336</v>
      </c>
      <c r="O181" s="80"/>
      <c r="P181" s="90"/>
      <c r="Q181" s="51"/>
      <c r="R181" s="51" t="s">
        <v>66</v>
      </c>
      <c r="S181" s="51"/>
      <c r="T181" s="83"/>
      <c r="U181" s="51"/>
      <c r="V181" s="51"/>
      <c r="W181" s="51"/>
      <c r="X181" s="51"/>
    </row>
    <row r="182" spans="1:24" ht="51" x14ac:dyDescent="0.25">
      <c r="A182" s="51" t="s">
        <v>24</v>
      </c>
      <c r="B182" s="51" t="s">
        <v>25</v>
      </c>
      <c r="C182" s="51" t="s">
        <v>675</v>
      </c>
      <c r="D182" s="51" t="s">
        <v>421</v>
      </c>
      <c r="E182" s="51" t="s">
        <v>39</v>
      </c>
      <c r="F182" s="51" t="s">
        <v>50</v>
      </c>
      <c r="G182" s="51" t="s">
        <v>501</v>
      </c>
      <c r="H182" s="51" t="s">
        <v>95</v>
      </c>
      <c r="I182" s="51" t="s">
        <v>96</v>
      </c>
      <c r="J182" s="51" t="s">
        <v>44</v>
      </c>
      <c r="K182" s="51" t="s">
        <v>65</v>
      </c>
      <c r="L182" s="51">
        <v>30</v>
      </c>
      <c r="M182" s="80">
        <v>20213800073602</v>
      </c>
      <c r="N182" s="83">
        <v>44314.419537037036</v>
      </c>
      <c r="O182" s="80"/>
      <c r="P182" s="90"/>
      <c r="Q182" s="51"/>
      <c r="R182" s="51" t="s">
        <v>66</v>
      </c>
      <c r="S182" s="51"/>
      <c r="T182" s="83"/>
      <c r="U182" s="51"/>
      <c r="V182" s="51"/>
      <c r="W182" s="51"/>
      <c r="X182" s="51"/>
    </row>
    <row r="183" spans="1:24" ht="76.5" x14ac:dyDescent="0.25">
      <c r="A183" s="60" t="s">
        <v>24</v>
      </c>
      <c r="B183" s="60" t="s">
        <v>25</v>
      </c>
      <c r="C183" s="60" t="s">
        <v>670</v>
      </c>
      <c r="D183" s="60" t="s">
        <v>502</v>
      </c>
      <c r="E183" s="60" t="s">
        <v>39</v>
      </c>
      <c r="F183" s="60" t="s">
        <v>50</v>
      </c>
      <c r="G183" s="60" t="s">
        <v>503</v>
      </c>
      <c r="H183" s="60" t="s">
        <v>49</v>
      </c>
      <c r="I183" s="61" t="s">
        <v>43</v>
      </c>
      <c r="J183" s="60" t="s">
        <v>44</v>
      </c>
      <c r="K183" s="60" t="s">
        <v>83</v>
      </c>
      <c r="L183" s="60">
        <v>30</v>
      </c>
      <c r="M183" s="84">
        <v>20213800073612</v>
      </c>
      <c r="N183" s="67">
        <v>44314.419965277775</v>
      </c>
      <c r="O183" s="84"/>
      <c r="P183" s="87">
        <v>44319</v>
      </c>
      <c r="Q183" s="60" t="s">
        <v>644</v>
      </c>
      <c r="R183" s="60" t="s">
        <v>237</v>
      </c>
      <c r="S183" s="60" t="s">
        <v>643</v>
      </c>
      <c r="T183" s="67"/>
      <c r="U183" s="60"/>
      <c r="V183" s="60"/>
      <c r="W183" s="60"/>
      <c r="X183" s="60"/>
    </row>
    <row r="184" spans="1:24" ht="63.75" x14ac:dyDescent="0.25">
      <c r="A184" s="60" t="s">
        <v>24</v>
      </c>
      <c r="B184" s="60" t="s">
        <v>25</v>
      </c>
      <c r="C184" s="60" t="s">
        <v>26</v>
      </c>
      <c r="D184" s="60" t="s">
        <v>504</v>
      </c>
      <c r="E184" s="60" t="s">
        <v>645</v>
      </c>
      <c r="F184" s="60" t="s">
        <v>50</v>
      </c>
      <c r="G184" s="60" t="s">
        <v>505</v>
      </c>
      <c r="H184" s="60" t="s">
        <v>116</v>
      </c>
      <c r="I184" s="60" t="s">
        <v>57</v>
      </c>
      <c r="J184" s="60" t="s">
        <v>44</v>
      </c>
      <c r="K184" s="60" t="s">
        <v>33</v>
      </c>
      <c r="L184" s="60">
        <v>30</v>
      </c>
      <c r="M184" s="84">
        <v>20213800073642</v>
      </c>
      <c r="N184" s="67">
        <v>44314.419710648152</v>
      </c>
      <c r="O184" s="84">
        <v>20212050091331</v>
      </c>
      <c r="P184" s="87">
        <v>44329</v>
      </c>
      <c r="Q184" s="60" t="s">
        <v>538</v>
      </c>
      <c r="R184" s="60" t="s">
        <v>237</v>
      </c>
      <c r="S184" s="60"/>
      <c r="T184" s="67">
        <v>44329</v>
      </c>
      <c r="U184" s="60" t="s">
        <v>84</v>
      </c>
      <c r="V184" s="60" t="s">
        <v>85</v>
      </c>
      <c r="W184" s="60"/>
      <c r="X184" s="60"/>
    </row>
    <row r="185" spans="1:24" ht="63.75" x14ac:dyDescent="0.25">
      <c r="A185" s="51" t="s">
        <v>24</v>
      </c>
      <c r="B185" s="51" t="s">
        <v>25</v>
      </c>
      <c r="C185" s="51" t="s">
        <v>506</v>
      </c>
      <c r="D185" s="51" t="s">
        <v>507</v>
      </c>
      <c r="E185" s="51" t="s">
        <v>39</v>
      </c>
      <c r="F185" s="51" t="s">
        <v>50</v>
      </c>
      <c r="G185" s="51" t="s">
        <v>508</v>
      </c>
      <c r="H185" s="51" t="s">
        <v>71</v>
      </c>
      <c r="I185" s="51" t="s">
        <v>637</v>
      </c>
      <c r="J185" s="51" t="s">
        <v>44</v>
      </c>
      <c r="K185" s="51" t="s">
        <v>65</v>
      </c>
      <c r="L185" s="51">
        <v>30</v>
      </c>
      <c r="M185" s="80">
        <v>20213800073652</v>
      </c>
      <c r="N185" s="83">
        <v>44314.461770833332</v>
      </c>
      <c r="O185" s="80"/>
      <c r="P185" s="90"/>
      <c r="Q185" s="51"/>
      <c r="R185" s="51" t="s">
        <v>66</v>
      </c>
      <c r="S185" s="51"/>
      <c r="T185" s="83"/>
      <c r="U185" s="51"/>
      <c r="V185" s="51"/>
      <c r="W185" s="51"/>
      <c r="X185" s="51"/>
    </row>
    <row r="186" spans="1:24" ht="51" x14ac:dyDescent="0.25">
      <c r="A186" s="60" t="s">
        <v>24</v>
      </c>
      <c r="B186" s="60" t="s">
        <v>25</v>
      </c>
      <c r="C186" s="60" t="s">
        <v>26</v>
      </c>
      <c r="D186" s="60" t="s">
        <v>509</v>
      </c>
      <c r="E186" s="60" t="s">
        <v>79</v>
      </c>
      <c r="F186" s="60" t="s">
        <v>50</v>
      </c>
      <c r="G186" s="60" t="s">
        <v>510</v>
      </c>
      <c r="H186" s="60" t="s">
        <v>56</v>
      </c>
      <c r="I186" s="60" t="s">
        <v>57</v>
      </c>
      <c r="J186" s="60" t="s">
        <v>44</v>
      </c>
      <c r="K186" s="60" t="s">
        <v>65</v>
      </c>
      <c r="L186" s="60">
        <v>30</v>
      </c>
      <c r="M186" s="84">
        <v>20213800073672</v>
      </c>
      <c r="N186" s="67">
        <v>44314.461215277777</v>
      </c>
      <c r="O186" s="84">
        <v>20212050091441</v>
      </c>
      <c r="P186" s="87">
        <v>44341</v>
      </c>
      <c r="Q186" s="60">
        <v>18</v>
      </c>
      <c r="R186" s="60" t="s">
        <v>237</v>
      </c>
      <c r="S186" s="60"/>
      <c r="T186" s="67">
        <v>44341</v>
      </c>
      <c r="U186" s="60" t="s">
        <v>84</v>
      </c>
      <c r="V186" s="60" t="s">
        <v>85</v>
      </c>
      <c r="W186" s="60"/>
      <c r="X186" s="60"/>
    </row>
    <row r="187" spans="1:24" ht="63.75" x14ac:dyDescent="0.25">
      <c r="A187" s="60" t="s">
        <v>24</v>
      </c>
      <c r="B187" s="60" t="s">
        <v>25</v>
      </c>
      <c r="C187" s="60" t="s">
        <v>26</v>
      </c>
      <c r="D187" s="60" t="s">
        <v>511</v>
      </c>
      <c r="E187" s="60" t="s">
        <v>629</v>
      </c>
      <c r="F187" s="60" t="s">
        <v>50</v>
      </c>
      <c r="G187" s="60" t="s">
        <v>512</v>
      </c>
      <c r="H187" s="60" t="s">
        <v>462</v>
      </c>
      <c r="I187" s="60" t="s">
        <v>632</v>
      </c>
      <c r="J187" s="60" t="s">
        <v>252</v>
      </c>
      <c r="K187" s="60" t="s">
        <v>50</v>
      </c>
      <c r="L187" s="60">
        <v>30</v>
      </c>
      <c r="M187" s="84">
        <v>20213800073692</v>
      </c>
      <c r="N187" s="67">
        <v>44314.461747685185</v>
      </c>
      <c r="O187" s="84"/>
      <c r="P187" s="87"/>
      <c r="Q187" s="60"/>
      <c r="R187" s="60" t="s">
        <v>237</v>
      </c>
      <c r="S187" s="60" t="s">
        <v>646</v>
      </c>
      <c r="T187" s="67"/>
      <c r="U187" s="60"/>
      <c r="V187" s="60" t="s">
        <v>85</v>
      </c>
      <c r="W187" s="60"/>
      <c r="X187" s="60" t="s">
        <v>647</v>
      </c>
    </row>
    <row r="188" spans="1:24" ht="51" x14ac:dyDescent="0.25">
      <c r="A188" s="51" t="s">
        <v>24</v>
      </c>
      <c r="B188" s="51" t="s">
        <v>25</v>
      </c>
      <c r="C188" s="51" t="s">
        <v>662</v>
      </c>
      <c r="D188" s="51" t="s">
        <v>431</v>
      </c>
      <c r="E188" s="51" t="s">
        <v>79</v>
      </c>
      <c r="F188" s="51" t="s">
        <v>649</v>
      </c>
      <c r="G188" s="51" t="s">
        <v>513</v>
      </c>
      <c r="H188" s="51" t="s">
        <v>95</v>
      </c>
      <c r="I188" s="51" t="s">
        <v>96</v>
      </c>
      <c r="J188" s="51" t="s">
        <v>44</v>
      </c>
      <c r="K188" s="51" t="s">
        <v>648</v>
      </c>
      <c r="L188" s="51">
        <v>30</v>
      </c>
      <c r="M188" s="80">
        <v>20213800073702</v>
      </c>
      <c r="N188" s="83">
        <v>44314.461562500001</v>
      </c>
      <c r="O188" s="80"/>
      <c r="P188" s="90"/>
      <c r="Q188" s="51"/>
      <c r="R188" s="51" t="s">
        <v>66</v>
      </c>
      <c r="S188" s="51"/>
      <c r="T188" s="83"/>
      <c r="U188" s="51"/>
      <c r="V188" s="51"/>
      <c r="W188" s="51"/>
      <c r="X188" s="51"/>
    </row>
    <row r="189" spans="1:24" ht="63.75" x14ac:dyDescent="0.25">
      <c r="A189" s="60" t="s">
        <v>24</v>
      </c>
      <c r="B189" s="60" t="s">
        <v>25</v>
      </c>
      <c r="C189" s="60" t="s">
        <v>716</v>
      </c>
      <c r="D189" s="60" t="s">
        <v>514</v>
      </c>
      <c r="E189" s="60" t="s">
        <v>39</v>
      </c>
      <c r="F189" s="60" t="s">
        <v>50</v>
      </c>
      <c r="G189" s="60" t="s">
        <v>515</v>
      </c>
      <c r="H189" s="60" t="s">
        <v>49</v>
      </c>
      <c r="I189" s="61" t="s">
        <v>43</v>
      </c>
      <c r="J189" s="60" t="s">
        <v>44</v>
      </c>
      <c r="K189" s="60" t="s">
        <v>65</v>
      </c>
      <c r="L189" s="60">
        <v>30</v>
      </c>
      <c r="M189" s="84">
        <v>20213800073712</v>
      </c>
      <c r="N189" s="67">
        <v>44314.461493055554</v>
      </c>
      <c r="O189" s="84"/>
      <c r="P189" s="87">
        <v>44319</v>
      </c>
      <c r="Q189" s="60" t="s">
        <v>650</v>
      </c>
      <c r="R189" s="60" t="s">
        <v>237</v>
      </c>
      <c r="S189" s="60" t="s">
        <v>651</v>
      </c>
      <c r="T189" s="67"/>
      <c r="U189" s="60"/>
      <c r="V189" s="60"/>
      <c r="W189" s="60"/>
      <c r="X189" s="60" t="s">
        <v>652</v>
      </c>
    </row>
    <row r="190" spans="1:24" ht="51" x14ac:dyDescent="0.25">
      <c r="A190" s="60" t="s">
        <v>24</v>
      </c>
      <c r="B190" s="60" t="s">
        <v>25</v>
      </c>
      <c r="C190" s="60" t="s">
        <v>718</v>
      </c>
      <c r="D190" s="60" t="s">
        <v>198</v>
      </c>
      <c r="E190" s="60" t="s">
        <v>39</v>
      </c>
      <c r="F190" s="60" t="s">
        <v>653</v>
      </c>
      <c r="G190" s="60" t="s">
        <v>516</v>
      </c>
      <c r="H190" s="60" t="s">
        <v>231</v>
      </c>
      <c r="I190" s="60" t="s">
        <v>57</v>
      </c>
      <c r="J190" s="60" t="s">
        <v>44</v>
      </c>
      <c r="K190" s="60" t="s">
        <v>50</v>
      </c>
      <c r="L190" s="60">
        <v>30</v>
      </c>
      <c r="M190" s="84">
        <v>20213800073792</v>
      </c>
      <c r="N190" s="67">
        <v>44314.545115740744</v>
      </c>
      <c r="O190" s="84">
        <v>20212000018201</v>
      </c>
      <c r="P190" s="87">
        <v>44328</v>
      </c>
      <c r="Q190" s="60" t="s">
        <v>628</v>
      </c>
      <c r="R190" s="60" t="s">
        <v>237</v>
      </c>
      <c r="S190" s="60" t="s">
        <v>654</v>
      </c>
      <c r="T190" s="67">
        <v>44328</v>
      </c>
      <c r="U190" s="60" t="s">
        <v>84</v>
      </c>
      <c r="V190" s="60" t="s">
        <v>85</v>
      </c>
      <c r="W190" s="60"/>
      <c r="X190" s="60"/>
    </row>
    <row r="1047119" spans="22:23" x14ac:dyDescent="0.25">
      <c r="V1047119" s="47" t="s">
        <v>85</v>
      </c>
      <c r="W1047119" s="47" t="s">
        <v>35</v>
      </c>
    </row>
  </sheetData>
  <autoFilter ref="A1:Y19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A127" zoomScaleNormal="100" workbookViewId="0">
      <selection activeCell="A156" sqref="A156"/>
    </sheetView>
  </sheetViews>
  <sheetFormatPr baseColWidth="10" defaultColWidth="11.42578125" defaultRowHeight="15" x14ac:dyDescent="0.25"/>
  <cols>
    <col min="1" max="1" width="48.28515625" style="2" bestFit="1" customWidth="1"/>
    <col min="2" max="2" width="24.5703125" style="2" customWidth="1"/>
    <col min="3" max="3" width="15.28515625" style="2" customWidth="1"/>
    <col min="4" max="16384" width="11.42578125" style="2"/>
  </cols>
  <sheetData>
    <row r="1" spans="1:3" s="1" customFormat="1" x14ac:dyDescent="0.25">
      <c r="A1" s="3" t="s">
        <v>550</v>
      </c>
      <c r="B1" s="6" t="s">
        <v>551</v>
      </c>
      <c r="C1" s="24" t="s">
        <v>552</v>
      </c>
    </row>
    <row r="2" spans="1:3" x14ac:dyDescent="0.25">
      <c r="A2" s="7" t="s">
        <v>32</v>
      </c>
      <c r="B2" s="8">
        <v>13</v>
      </c>
      <c r="C2" s="29">
        <f>13/116</f>
        <v>0.11206896551724138</v>
      </c>
    </row>
    <row r="3" spans="1:3" x14ac:dyDescent="0.25">
      <c r="A3" s="7" t="s">
        <v>44</v>
      </c>
      <c r="B3" s="8">
        <v>103</v>
      </c>
      <c r="C3" s="29">
        <f>103/116</f>
        <v>0.88793103448275867</v>
      </c>
    </row>
    <row r="4" spans="1:3" ht="15.75" thickBot="1" x14ac:dyDescent="0.3">
      <c r="A4" s="9" t="s">
        <v>553</v>
      </c>
      <c r="B4" s="10">
        <v>116</v>
      </c>
      <c r="C4" s="30">
        <f>SUM(C2:C3)</f>
        <v>1</v>
      </c>
    </row>
    <row r="13" spans="1:3" ht="15.75" thickBot="1" x14ac:dyDescent="0.3"/>
    <row r="14" spans="1:3" x14ac:dyDescent="0.25">
      <c r="A14" s="3" t="s">
        <v>550</v>
      </c>
      <c r="B14" s="6" t="s">
        <v>554</v>
      </c>
      <c r="C14" s="24" t="s">
        <v>552</v>
      </c>
    </row>
    <row r="15" spans="1:3" x14ac:dyDescent="0.25">
      <c r="A15" s="7" t="s">
        <v>555</v>
      </c>
      <c r="B15" s="11">
        <v>85</v>
      </c>
      <c r="C15" s="29">
        <f>85/116</f>
        <v>0.73275862068965514</v>
      </c>
    </row>
    <row r="16" spans="1:3" x14ac:dyDescent="0.25">
      <c r="A16" s="7" t="s">
        <v>556</v>
      </c>
      <c r="B16" s="11">
        <v>20</v>
      </c>
      <c r="C16" s="29">
        <f>20/116</f>
        <v>0.17241379310344829</v>
      </c>
    </row>
    <row r="17" spans="1:3" x14ac:dyDescent="0.25">
      <c r="A17" s="7" t="s">
        <v>557</v>
      </c>
      <c r="B17" s="11">
        <v>11</v>
      </c>
      <c r="C17" s="29">
        <f>11/116</f>
        <v>9.4827586206896547E-2</v>
      </c>
    </row>
    <row r="18" spans="1:3" ht="15.75" thickBot="1" x14ac:dyDescent="0.3">
      <c r="A18" s="9" t="s">
        <v>553</v>
      </c>
      <c r="B18" s="10">
        <v>116</v>
      </c>
      <c r="C18" s="30">
        <f>SUM(C15:C17)</f>
        <v>1</v>
      </c>
    </row>
    <row r="21" spans="1:3" ht="15.75" thickBot="1" x14ac:dyDescent="0.3"/>
    <row r="22" spans="1:3" x14ac:dyDescent="0.25">
      <c r="A22" s="3" t="s">
        <v>558</v>
      </c>
      <c r="B22" s="6" t="s">
        <v>559</v>
      </c>
      <c r="C22" s="5"/>
    </row>
    <row r="23" spans="1:3" x14ac:dyDescent="0.25">
      <c r="A23" s="12" t="s">
        <v>560</v>
      </c>
      <c r="B23" s="8">
        <v>113</v>
      </c>
      <c r="C23" s="31"/>
    </row>
    <row r="24" spans="1:3" x14ac:dyDescent="0.25">
      <c r="A24" s="12" t="s">
        <v>561</v>
      </c>
      <c r="B24" s="8">
        <v>136</v>
      </c>
      <c r="C24" s="31"/>
    </row>
    <row r="25" spans="1:3" x14ac:dyDescent="0.25">
      <c r="A25" s="12" t="s">
        <v>562</v>
      </c>
      <c r="B25" s="8">
        <v>116</v>
      </c>
      <c r="C25" s="31"/>
    </row>
    <row r="26" spans="1:3" ht="15.75" thickBot="1" x14ac:dyDescent="0.3">
      <c r="A26" s="13" t="s">
        <v>563</v>
      </c>
      <c r="B26" s="14">
        <f>SUM(B23:B25)</f>
        <v>365</v>
      </c>
      <c r="C26" s="5"/>
    </row>
    <row r="29" spans="1:3" ht="15.75" thickBot="1" x14ac:dyDescent="0.3"/>
    <row r="30" spans="1:3" ht="23.25" customHeight="1" x14ac:dyDescent="0.25">
      <c r="A30" s="15" t="s">
        <v>550</v>
      </c>
      <c r="B30" s="16" t="s">
        <v>564</v>
      </c>
      <c r="C30" s="25" t="s">
        <v>552</v>
      </c>
    </row>
    <row r="31" spans="1:3" x14ac:dyDescent="0.25">
      <c r="A31" s="7" t="s">
        <v>565</v>
      </c>
      <c r="B31" s="11">
        <v>14</v>
      </c>
      <c r="C31" s="32">
        <f>14/116</f>
        <v>0.1206896551724138</v>
      </c>
    </row>
    <row r="32" spans="1:3" x14ac:dyDescent="0.25">
      <c r="A32" s="7" t="s">
        <v>566</v>
      </c>
      <c r="B32" s="11">
        <v>2</v>
      </c>
      <c r="C32" s="32">
        <f>2/116</f>
        <v>1.7241379310344827E-2</v>
      </c>
    </row>
    <row r="33" spans="1:3" x14ac:dyDescent="0.25">
      <c r="A33" s="7" t="s">
        <v>567</v>
      </c>
      <c r="B33" s="11">
        <v>3</v>
      </c>
      <c r="C33" s="32">
        <f>3/116</f>
        <v>2.5862068965517241E-2</v>
      </c>
    </row>
    <row r="34" spans="1:3" x14ac:dyDescent="0.25">
      <c r="A34" s="7" t="s">
        <v>568</v>
      </c>
      <c r="B34" s="11">
        <v>3</v>
      </c>
      <c r="C34" s="32">
        <f>3/116</f>
        <v>2.5862068965517241E-2</v>
      </c>
    </row>
    <row r="35" spans="1:3" x14ac:dyDescent="0.25">
      <c r="A35" s="7" t="s">
        <v>569</v>
      </c>
      <c r="B35" s="11">
        <v>30</v>
      </c>
      <c r="C35" s="32">
        <f>30/116</f>
        <v>0.25862068965517243</v>
      </c>
    </row>
    <row r="36" spans="1:3" x14ac:dyDescent="0.25">
      <c r="A36" s="7" t="s">
        <v>570</v>
      </c>
      <c r="B36" s="11">
        <v>19</v>
      </c>
      <c r="C36" s="32">
        <f>19/116</f>
        <v>0.16379310344827586</v>
      </c>
    </row>
    <row r="37" spans="1:3" x14ac:dyDescent="0.25">
      <c r="A37" s="7" t="s">
        <v>571</v>
      </c>
      <c r="B37" s="11">
        <v>30</v>
      </c>
      <c r="C37" s="32">
        <f>30/116</f>
        <v>0.25862068965517243</v>
      </c>
    </row>
    <row r="38" spans="1:3" x14ac:dyDescent="0.25">
      <c r="A38" s="7" t="s">
        <v>572</v>
      </c>
      <c r="B38" s="11">
        <v>4</v>
      </c>
      <c r="C38" s="32">
        <f>4/116</f>
        <v>3.4482758620689655E-2</v>
      </c>
    </row>
    <row r="39" spans="1:3" x14ac:dyDescent="0.25">
      <c r="A39" s="7" t="s">
        <v>573</v>
      </c>
      <c r="B39" s="11">
        <v>3</v>
      </c>
      <c r="C39" s="32">
        <f>3/116</f>
        <v>2.5862068965517241E-2</v>
      </c>
    </row>
    <row r="40" spans="1:3" x14ac:dyDescent="0.25">
      <c r="A40" s="7" t="s">
        <v>574</v>
      </c>
      <c r="B40" s="11">
        <v>1</v>
      </c>
      <c r="C40" s="32">
        <f>1/116</f>
        <v>8.6206896551724137E-3</v>
      </c>
    </row>
    <row r="41" spans="1:3" x14ac:dyDescent="0.25">
      <c r="A41" s="7" t="s">
        <v>575</v>
      </c>
      <c r="B41" s="11">
        <v>7</v>
      </c>
      <c r="C41" s="32">
        <f>7/116</f>
        <v>6.0344827586206899E-2</v>
      </c>
    </row>
    <row r="42" spans="1:3" ht="15.75" thickBot="1" x14ac:dyDescent="0.3">
      <c r="A42" s="13" t="s">
        <v>553</v>
      </c>
      <c r="B42" s="14">
        <v>116</v>
      </c>
      <c r="C42" s="33">
        <f>SUM(C31:C41)</f>
        <v>0.99999999999999978</v>
      </c>
    </row>
    <row r="55" spans="1:3" ht="15.75" thickBot="1" x14ac:dyDescent="0.3"/>
    <row r="56" spans="1:3" ht="30" x14ac:dyDescent="0.25">
      <c r="A56" s="15" t="s">
        <v>550</v>
      </c>
      <c r="B56" s="6" t="s">
        <v>576</v>
      </c>
      <c r="C56" s="34" t="s">
        <v>552</v>
      </c>
    </row>
    <row r="57" spans="1:3" x14ac:dyDescent="0.25">
      <c r="A57" s="7" t="s">
        <v>60</v>
      </c>
      <c r="B57" s="11">
        <v>7</v>
      </c>
      <c r="C57" s="32">
        <f>7/116</f>
        <v>6.0344827586206899E-2</v>
      </c>
    </row>
    <row r="58" spans="1:3" x14ac:dyDescent="0.25">
      <c r="A58" s="7" t="s">
        <v>24</v>
      </c>
      <c r="B58" s="11">
        <v>109</v>
      </c>
      <c r="C58" s="32">
        <f>109/116</f>
        <v>0.93965517241379315</v>
      </c>
    </row>
    <row r="59" spans="1:3" ht="15.75" thickBot="1" x14ac:dyDescent="0.3">
      <c r="A59" s="9" t="s">
        <v>553</v>
      </c>
      <c r="B59" s="10">
        <v>116</v>
      </c>
      <c r="C59" s="30">
        <f>SUM(C57:C58)</f>
        <v>1</v>
      </c>
    </row>
    <row r="70" spans="1:12" ht="15.75" thickBot="1" x14ac:dyDescent="0.3"/>
    <row r="71" spans="1:12" ht="30" x14ac:dyDescent="0.25">
      <c r="A71" s="15" t="s">
        <v>550</v>
      </c>
      <c r="B71" s="6" t="s">
        <v>577</v>
      </c>
      <c r="C71" s="34" t="s">
        <v>552</v>
      </c>
      <c r="D71"/>
      <c r="E71"/>
      <c r="F71"/>
      <c r="G71"/>
      <c r="H71"/>
      <c r="I71"/>
      <c r="J71"/>
      <c r="K71"/>
      <c r="L71"/>
    </row>
    <row r="72" spans="1:12" x14ac:dyDescent="0.25">
      <c r="A72" s="17" t="s">
        <v>578</v>
      </c>
      <c r="B72" s="18">
        <v>37</v>
      </c>
      <c r="C72" s="35">
        <f>37/116</f>
        <v>0.31896551724137934</v>
      </c>
      <c r="D72"/>
      <c r="E72"/>
      <c r="F72"/>
      <c r="G72"/>
      <c r="H72"/>
      <c r="I72"/>
      <c r="J72"/>
      <c r="K72"/>
      <c r="L72"/>
    </row>
    <row r="73" spans="1:12" x14ac:dyDescent="0.25">
      <c r="A73" s="17" t="s">
        <v>579</v>
      </c>
      <c r="B73" s="18">
        <v>7</v>
      </c>
      <c r="C73" s="35">
        <f>7/116</f>
        <v>6.0344827586206899E-2</v>
      </c>
      <c r="D73"/>
      <c r="E73"/>
      <c r="F73"/>
      <c r="G73"/>
      <c r="H73"/>
      <c r="I73"/>
      <c r="J73"/>
      <c r="K73"/>
      <c r="L73"/>
    </row>
    <row r="74" spans="1:12" x14ac:dyDescent="0.25">
      <c r="A74" s="17" t="s">
        <v>580</v>
      </c>
      <c r="B74" s="18">
        <v>22</v>
      </c>
      <c r="C74" s="35">
        <f>22/116</f>
        <v>0.18965517241379309</v>
      </c>
      <c r="D74"/>
      <c r="E74"/>
      <c r="F74"/>
      <c r="G74"/>
      <c r="H74"/>
      <c r="I74"/>
      <c r="J74"/>
      <c r="K74"/>
      <c r="L74"/>
    </row>
    <row r="75" spans="1:12" x14ac:dyDescent="0.25">
      <c r="A75" s="17" t="s">
        <v>581</v>
      </c>
      <c r="B75" s="18">
        <v>19</v>
      </c>
      <c r="C75" s="35">
        <f>19/116</f>
        <v>0.16379310344827586</v>
      </c>
      <c r="D75"/>
      <c r="E75"/>
      <c r="F75"/>
      <c r="G75"/>
      <c r="H75"/>
      <c r="I75"/>
      <c r="J75"/>
      <c r="K75"/>
      <c r="L75"/>
    </row>
    <row r="76" spans="1:12" x14ac:dyDescent="0.25">
      <c r="A76" s="17" t="s">
        <v>582</v>
      </c>
      <c r="B76" s="18">
        <v>31</v>
      </c>
      <c r="C76" s="35">
        <f>31/116</f>
        <v>0.26724137931034481</v>
      </c>
      <c r="D76"/>
      <c r="E76"/>
      <c r="F76"/>
      <c r="G76"/>
      <c r="H76"/>
      <c r="I76"/>
      <c r="J76"/>
      <c r="K76"/>
      <c r="L76"/>
    </row>
    <row r="77" spans="1:12" ht="15.75" thickBot="1" x14ac:dyDescent="0.3">
      <c r="A77" s="9" t="s">
        <v>553</v>
      </c>
      <c r="B77" s="10">
        <v>116</v>
      </c>
      <c r="C77" s="30">
        <f>SUM(C72:C76)</f>
        <v>1</v>
      </c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5.75" thickBot="1" x14ac:dyDescent="0.3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 s="3" t="s">
        <v>550</v>
      </c>
      <c r="B87" s="36" t="s">
        <v>583</v>
      </c>
      <c r="C87" s="6" t="s">
        <v>552</v>
      </c>
      <c r="D87"/>
      <c r="E87"/>
      <c r="F87"/>
      <c r="G87"/>
      <c r="H87"/>
      <c r="I87"/>
      <c r="J87"/>
      <c r="K87"/>
      <c r="L87"/>
    </row>
    <row r="88" spans="1:12" x14ac:dyDescent="0.25">
      <c r="A88" s="17" t="s">
        <v>584</v>
      </c>
      <c r="B88" s="4">
        <v>11</v>
      </c>
      <c r="C88" s="37">
        <f>11/116</f>
        <v>9.4827586206896547E-2</v>
      </c>
      <c r="D88"/>
      <c r="E88"/>
      <c r="F88"/>
      <c r="G88"/>
      <c r="H88"/>
      <c r="I88"/>
      <c r="J88"/>
      <c r="K88"/>
      <c r="L88"/>
    </row>
    <row r="89" spans="1:12" x14ac:dyDescent="0.25">
      <c r="A89" s="17" t="s">
        <v>585</v>
      </c>
      <c r="B89" s="4">
        <v>4</v>
      </c>
      <c r="C89" s="37">
        <f>4/116</f>
        <v>3.4482758620689655E-2</v>
      </c>
      <c r="D89"/>
      <c r="E89"/>
      <c r="F89"/>
      <c r="G89"/>
      <c r="H89"/>
      <c r="I89"/>
      <c r="J89"/>
      <c r="K89"/>
      <c r="L89"/>
    </row>
    <row r="90" spans="1:12" x14ac:dyDescent="0.25">
      <c r="A90" s="17" t="s">
        <v>586</v>
      </c>
      <c r="B90" s="4">
        <v>20</v>
      </c>
      <c r="C90" s="37">
        <f>20/116</f>
        <v>0.17241379310344829</v>
      </c>
      <c r="D90"/>
      <c r="E90"/>
      <c r="F90"/>
      <c r="G90"/>
      <c r="H90"/>
      <c r="I90"/>
      <c r="J90"/>
      <c r="K90"/>
      <c r="L90"/>
    </row>
    <row r="91" spans="1:12" x14ac:dyDescent="0.25">
      <c r="A91" s="17" t="s">
        <v>587</v>
      </c>
      <c r="B91" s="4">
        <v>10</v>
      </c>
      <c r="C91" s="37">
        <f>10/116</f>
        <v>8.6206896551724144E-2</v>
      </c>
      <c r="D91"/>
      <c r="E91"/>
      <c r="F91"/>
      <c r="G91"/>
      <c r="H91"/>
      <c r="I91"/>
      <c r="J91"/>
      <c r="K91"/>
      <c r="L91"/>
    </row>
    <row r="92" spans="1:12" x14ac:dyDescent="0.25">
      <c r="A92" s="17" t="s">
        <v>588</v>
      </c>
      <c r="B92" s="4">
        <v>6</v>
      </c>
      <c r="C92" s="37">
        <f>6/116</f>
        <v>5.1724137931034482E-2</v>
      </c>
      <c r="D92"/>
      <c r="E92"/>
      <c r="F92"/>
      <c r="G92"/>
      <c r="H92"/>
      <c r="I92"/>
      <c r="J92"/>
      <c r="K92"/>
      <c r="L92"/>
    </row>
    <row r="93" spans="1:12" x14ac:dyDescent="0.25">
      <c r="A93" s="17" t="s">
        <v>589</v>
      </c>
      <c r="B93" s="4">
        <v>2</v>
      </c>
      <c r="C93" s="37">
        <f>2/116</f>
        <v>1.7241379310344827E-2</v>
      </c>
      <c r="D93"/>
      <c r="E93"/>
      <c r="F93"/>
      <c r="G93"/>
      <c r="H93"/>
      <c r="I93"/>
      <c r="J93"/>
      <c r="K93"/>
      <c r="L93"/>
    </row>
    <row r="94" spans="1:12" x14ac:dyDescent="0.25">
      <c r="A94" s="17" t="s">
        <v>590</v>
      </c>
      <c r="B94" s="4">
        <v>5</v>
      </c>
      <c r="C94" s="37">
        <f>5/116</f>
        <v>4.3103448275862072E-2</v>
      </c>
      <c r="D94"/>
      <c r="E94"/>
      <c r="F94"/>
      <c r="G94"/>
      <c r="H94"/>
      <c r="I94"/>
      <c r="J94"/>
      <c r="K94"/>
      <c r="L94"/>
    </row>
    <row r="95" spans="1:12" x14ac:dyDescent="0.25">
      <c r="A95" s="17" t="s">
        <v>591</v>
      </c>
      <c r="B95" s="4">
        <v>2</v>
      </c>
      <c r="C95" s="37">
        <f>2/116</f>
        <v>1.7241379310344827E-2</v>
      </c>
      <c r="D95"/>
      <c r="E95"/>
      <c r="F95"/>
      <c r="G95"/>
      <c r="H95"/>
      <c r="I95"/>
      <c r="J95"/>
      <c r="K95"/>
      <c r="L95"/>
    </row>
    <row r="96" spans="1:12" x14ac:dyDescent="0.25">
      <c r="A96" s="17" t="s">
        <v>592</v>
      </c>
      <c r="B96" s="4">
        <v>2</v>
      </c>
      <c r="C96" s="37">
        <f t="shared" ref="C96:C101" si="0">2/116</f>
        <v>1.7241379310344827E-2</v>
      </c>
      <c r="D96"/>
      <c r="E96"/>
      <c r="F96"/>
      <c r="G96"/>
      <c r="H96"/>
      <c r="I96"/>
      <c r="J96"/>
      <c r="K96"/>
      <c r="L96"/>
    </row>
    <row r="97" spans="1:12" x14ac:dyDescent="0.25">
      <c r="A97" s="17" t="s">
        <v>593</v>
      </c>
      <c r="B97" s="4">
        <v>2</v>
      </c>
      <c r="C97" s="37">
        <f t="shared" si="0"/>
        <v>1.7241379310344827E-2</v>
      </c>
      <c r="D97"/>
      <c r="E97"/>
      <c r="F97"/>
      <c r="G97"/>
      <c r="H97"/>
      <c r="I97"/>
      <c r="J97"/>
      <c r="K97"/>
      <c r="L97"/>
    </row>
    <row r="98" spans="1:12" x14ac:dyDescent="0.25">
      <c r="A98" s="17" t="s">
        <v>594</v>
      </c>
      <c r="B98" s="4">
        <v>2</v>
      </c>
      <c r="C98" s="37">
        <f t="shared" si="0"/>
        <v>1.7241379310344827E-2</v>
      </c>
      <c r="D98"/>
      <c r="E98"/>
      <c r="F98"/>
      <c r="G98"/>
      <c r="H98"/>
      <c r="I98"/>
      <c r="J98"/>
      <c r="K98"/>
      <c r="L98"/>
    </row>
    <row r="99" spans="1:12" x14ac:dyDescent="0.25">
      <c r="A99" s="17" t="s">
        <v>595</v>
      </c>
      <c r="B99" s="4">
        <v>14</v>
      </c>
      <c r="C99" s="37">
        <f>14/116</f>
        <v>0.1206896551724138</v>
      </c>
      <c r="D99"/>
      <c r="E99"/>
      <c r="F99"/>
      <c r="G99"/>
      <c r="H99"/>
      <c r="I99"/>
      <c r="J99"/>
      <c r="K99"/>
      <c r="L99"/>
    </row>
    <row r="100" spans="1:12" x14ac:dyDescent="0.25">
      <c r="A100" s="17" t="s">
        <v>596</v>
      </c>
      <c r="B100" s="4">
        <v>2</v>
      </c>
      <c r="C100" s="37">
        <f t="shared" si="0"/>
        <v>1.7241379310344827E-2</v>
      </c>
      <c r="D100"/>
      <c r="E100"/>
      <c r="F100"/>
      <c r="G100"/>
      <c r="H100"/>
      <c r="I100"/>
      <c r="J100"/>
      <c r="K100"/>
      <c r="L100"/>
    </row>
    <row r="101" spans="1:12" x14ac:dyDescent="0.25">
      <c r="A101" s="17" t="s">
        <v>597</v>
      </c>
      <c r="B101" s="4">
        <v>2</v>
      </c>
      <c r="C101" s="37">
        <f t="shared" si="0"/>
        <v>1.7241379310344827E-2</v>
      </c>
      <c r="D101"/>
      <c r="E101"/>
      <c r="F101"/>
      <c r="G101"/>
      <c r="H101"/>
      <c r="I101"/>
      <c r="J101"/>
      <c r="K101"/>
      <c r="L101"/>
    </row>
    <row r="102" spans="1:12" x14ac:dyDescent="0.25">
      <c r="A102" s="17" t="s">
        <v>598</v>
      </c>
      <c r="B102" s="4">
        <v>1</v>
      </c>
      <c r="C102" s="37">
        <f>1/116</f>
        <v>8.6206896551724137E-3</v>
      </c>
      <c r="D102"/>
      <c r="E102"/>
      <c r="F102"/>
      <c r="G102"/>
      <c r="H102"/>
      <c r="I102"/>
      <c r="J102"/>
      <c r="K102"/>
      <c r="L102"/>
    </row>
    <row r="103" spans="1:12" x14ac:dyDescent="0.25">
      <c r="A103" s="17" t="s">
        <v>599</v>
      </c>
      <c r="B103" s="4">
        <v>1</v>
      </c>
      <c r="C103" s="37">
        <f>1/116</f>
        <v>8.6206896551724137E-3</v>
      </c>
      <c r="D103"/>
      <c r="E103"/>
      <c r="F103"/>
      <c r="G103"/>
      <c r="H103"/>
      <c r="I103"/>
      <c r="J103"/>
      <c r="K103"/>
      <c r="L103"/>
    </row>
    <row r="104" spans="1:12" x14ac:dyDescent="0.25">
      <c r="A104" s="17" t="s">
        <v>600</v>
      </c>
      <c r="B104" s="4">
        <v>3</v>
      </c>
      <c r="C104" s="37">
        <f>3/116</f>
        <v>2.5862068965517241E-2</v>
      </c>
      <c r="D104"/>
      <c r="E104"/>
      <c r="F104"/>
      <c r="G104"/>
      <c r="H104"/>
      <c r="I104"/>
      <c r="J104"/>
      <c r="K104"/>
      <c r="L104"/>
    </row>
    <row r="105" spans="1:12" x14ac:dyDescent="0.25">
      <c r="A105" s="17" t="s">
        <v>601</v>
      </c>
      <c r="B105" s="4">
        <v>2</v>
      </c>
      <c r="C105" s="37">
        <f t="shared" ref="C105:C106" si="1">2/116</f>
        <v>1.7241379310344827E-2</v>
      </c>
      <c r="D105"/>
      <c r="E105"/>
      <c r="F105"/>
      <c r="G105"/>
      <c r="H105"/>
      <c r="I105"/>
      <c r="J105"/>
      <c r="K105"/>
      <c r="L105"/>
    </row>
    <row r="106" spans="1:12" x14ac:dyDescent="0.25">
      <c r="A106" s="17" t="s">
        <v>602</v>
      </c>
      <c r="B106" s="4">
        <v>2</v>
      </c>
      <c r="C106" s="37">
        <f t="shared" si="1"/>
        <v>1.7241379310344827E-2</v>
      </c>
      <c r="D106"/>
      <c r="E106"/>
      <c r="F106"/>
      <c r="G106"/>
      <c r="H106"/>
      <c r="I106"/>
      <c r="J106"/>
      <c r="K106"/>
      <c r="L106"/>
    </row>
    <row r="107" spans="1:12" x14ac:dyDescent="0.25">
      <c r="A107" s="17" t="s">
        <v>603</v>
      </c>
      <c r="B107" s="4">
        <v>3</v>
      </c>
      <c r="C107" s="37">
        <f>3/116</f>
        <v>2.5862068965517241E-2</v>
      </c>
      <c r="D107"/>
      <c r="E107"/>
      <c r="F107"/>
      <c r="G107"/>
      <c r="H107"/>
      <c r="I107"/>
      <c r="J107"/>
      <c r="K107"/>
      <c r="L107"/>
    </row>
    <row r="108" spans="1:12" x14ac:dyDescent="0.25">
      <c r="A108" s="17" t="s">
        <v>604</v>
      </c>
      <c r="B108" s="4">
        <v>1</v>
      </c>
      <c r="C108" s="37">
        <f>1/116</f>
        <v>8.6206896551724137E-3</v>
      </c>
      <c r="D108"/>
      <c r="E108"/>
      <c r="F108"/>
      <c r="G108"/>
      <c r="H108"/>
      <c r="I108"/>
      <c r="J108"/>
      <c r="K108"/>
      <c r="L108"/>
    </row>
    <row r="109" spans="1:12" x14ac:dyDescent="0.25">
      <c r="A109" s="17" t="s">
        <v>605</v>
      </c>
      <c r="B109" s="4">
        <v>4</v>
      </c>
      <c r="C109" s="37">
        <f>4/116</f>
        <v>3.4482758620689655E-2</v>
      </c>
      <c r="D109"/>
      <c r="E109"/>
      <c r="F109"/>
      <c r="G109"/>
      <c r="H109"/>
      <c r="I109"/>
      <c r="J109"/>
      <c r="K109"/>
      <c r="L109"/>
    </row>
    <row r="110" spans="1:12" x14ac:dyDescent="0.25">
      <c r="A110" s="17" t="s">
        <v>606</v>
      </c>
      <c r="B110" s="4">
        <v>2</v>
      </c>
      <c r="C110" s="37">
        <f t="shared" ref="C110" si="2">2/116</f>
        <v>1.7241379310344827E-2</v>
      </c>
      <c r="D110"/>
      <c r="E110"/>
      <c r="F110"/>
      <c r="G110"/>
      <c r="H110"/>
      <c r="I110"/>
      <c r="J110"/>
      <c r="K110"/>
      <c r="L110"/>
    </row>
    <row r="111" spans="1:12" x14ac:dyDescent="0.25">
      <c r="A111" s="17" t="s">
        <v>607</v>
      </c>
      <c r="B111" s="4">
        <v>7</v>
      </c>
      <c r="C111" s="37">
        <f>7/116</f>
        <v>6.0344827586206899E-2</v>
      </c>
      <c r="D111"/>
      <c r="E111"/>
      <c r="F111"/>
      <c r="G111"/>
      <c r="H111"/>
      <c r="I111"/>
      <c r="J111"/>
      <c r="K111"/>
      <c r="L111"/>
    </row>
    <row r="112" spans="1:12" x14ac:dyDescent="0.25">
      <c r="A112" s="17" t="s">
        <v>608</v>
      </c>
      <c r="B112" s="4">
        <v>6</v>
      </c>
      <c r="C112" s="37">
        <f>6/116</f>
        <v>5.1724137931034482E-2</v>
      </c>
      <c r="D112"/>
      <c r="E112"/>
      <c r="F112"/>
      <c r="G112"/>
      <c r="H112"/>
      <c r="I112"/>
      <c r="J112"/>
      <c r="K112"/>
      <c r="L112"/>
    </row>
    <row r="113" spans="1:12" ht="15.75" thickBot="1" x14ac:dyDescent="0.3">
      <c r="A113" s="9" t="s">
        <v>553</v>
      </c>
      <c r="B113" s="38">
        <v>116</v>
      </c>
      <c r="C113" s="39">
        <f>SUM(C88:C112)</f>
        <v>1.0000000000000002</v>
      </c>
      <c r="D113"/>
      <c r="E113"/>
      <c r="F113"/>
      <c r="G113"/>
      <c r="H113"/>
      <c r="I113"/>
      <c r="J113"/>
      <c r="K113"/>
      <c r="L113"/>
    </row>
    <row r="114" spans="1:12" ht="15.75" thickBot="1" x14ac:dyDescent="0.3"/>
    <row r="115" spans="1:12" ht="30" x14ac:dyDescent="0.25">
      <c r="A115" s="15" t="s">
        <v>550</v>
      </c>
      <c r="B115" s="6" t="s">
        <v>609</v>
      </c>
      <c r="C115" s="34" t="s">
        <v>552</v>
      </c>
      <c r="D115"/>
      <c r="E115"/>
      <c r="F115"/>
      <c r="G115"/>
      <c r="H115"/>
      <c r="I115"/>
      <c r="J115"/>
      <c r="K115"/>
      <c r="L115"/>
    </row>
    <row r="116" spans="1:12" x14ac:dyDescent="0.25">
      <c r="A116" s="17" t="s">
        <v>610</v>
      </c>
      <c r="B116" s="18">
        <v>4</v>
      </c>
      <c r="C116" s="35">
        <f>4/116</f>
        <v>3.4482758620689655E-2</v>
      </c>
      <c r="D116"/>
      <c r="E116"/>
      <c r="F116"/>
      <c r="G116"/>
      <c r="H116"/>
      <c r="I116"/>
      <c r="J116"/>
      <c r="K116"/>
      <c r="L116"/>
    </row>
    <row r="117" spans="1:12" x14ac:dyDescent="0.25">
      <c r="A117" s="17" t="s">
        <v>611</v>
      </c>
      <c r="B117" s="18">
        <v>2</v>
      </c>
      <c r="C117" s="35">
        <f>2/116</f>
        <v>1.7241379310344827E-2</v>
      </c>
      <c r="D117"/>
      <c r="E117"/>
      <c r="F117"/>
      <c r="G117"/>
      <c r="H117"/>
      <c r="I117"/>
      <c r="J117"/>
      <c r="K117"/>
      <c r="L117"/>
    </row>
    <row r="118" spans="1:12" x14ac:dyDescent="0.25">
      <c r="A118" s="17" t="s">
        <v>612</v>
      </c>
      <c r="B118" s="18">
        <v>16</v>
      </c>
      <c r="C118" s="35">
        <f>16/116</f>
        <v>0.13793103448275862</v>
      </c>
      <c r="D118"/>
      <c r="E118"/>
      <c r="F118"/>
      <c r="G118"/>
      <c r="H118"/>
      <c r="I118"/>
      <c r="J118"/>
      <c r="K118"/>
      <c r="L118"/>
    </row>
    <row r="119" spans="1:12" x14ac:dyDescent="0.25">
      <c r="A119" s="17" t="s">
        <v>613</v>
      </c>
      <c r="B119" s="18">
        <v>31</v>
      </c>
      <c r="C119" s="35">
        <f>31/116</f>
        <v>0.26724137931034481</v>
      </c>
      <c r="D119"/>
      <c r="E119"/>
      <c r="F119"/>
      <c r="G119"/>
      <c r="H119"/>
      <c r="I119"/>
      <c r="J119"/>
      <c r="K119"/>
      <c r="L119"/>
    </row>
    <row r="120" spans="1:12" x14ac:dyDescent="0.25">
      <c r="A120" s="17" t="s">
        <v>614</v>
      </c>
      <c r="B120" s="18">
        <v>5</v>
      </c>
      <c r="C120" s="35">
        <f>5/116</f>
        <v>4.3103448275862072E-2</v>
      </c>
      <c r="D120"/>
      <c r="E120"/>
      <c r="F120"/>
      <c r="G120"/>
      <c r="H120"/>
      <c r="I120"/>
      <c r="J120"/>
      <c r="K120"/>
      <c r="L120"/>
    </row>
    <row r="121" spans="1:12" x14ac:dyDescent="0.25">
      <c r="A121" s="17" t="s">
        <v>615</v>
      </c>
      <c r="B121" s="18">
        <v>8</v>
      </c>
      <c r="C121" s="35">
        <f>8/116</f>
        <v>6.8965517241379309E-2</v>
      </c>
      <c r="D121"/>
      <c r="E121"/>
      <c r="F121"/>
      <c r="G121"/>
      <c r="H121"/>
      <c r="I121"/>
      <c r="J121"/>
      <c r="K121"/>
      <c r="L121"/>
    </row>
    <row r="122" spans="1:12" x14ac:dyDescent="0.25">
      <c r="A122" s="17" t="s">
        <v>616</v>
      </c>
      <c r="B122" s="18">
        <v>50</v>
      </c>
      <c r="C122" s="35">
        <f>50/116</f>
        <v>0.43103448275862066</v>
      </c>
      <c r="D122"/>
      <c r="E122"/>
      <c r="F122"/>
      <c r="G122"/>
      <c r="H122"/>
      <c r="I122"/>
      <c r="J122"/>
      <c r="K122"/>
      <c r="L122"/>
    </row>
    <row r="123" spans="1:12" ht="15.75" thickBot="1" x14ac:dyDescent="0.3">
      <c r="A123" s="9" t="s">
        <v>553</v>
      </c>
      <c r="B123" s="10">
        <v>116</v>
      </c>
      <c r="C123" s="30">
        <f>SUM(C116:C122)</f>
        <v>1</v>
      </c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5.75" thickBot="1" x14ac:dyDescent="0.3"/>
    <row r="132" spans="1:12" ht="30" x14ac:dyDescent="0.25">
      <c r="A132" s="19" t="s">
        <v>550</v>
      </c>
      <c r="B132" s="20" t="s">
        <v>617</v>
      </c>
      <c r="C132" s="26"/>
    </row>
    <row r="133" spans="1:12" x14ac:dyDescent="0.25">
      <c r="A133" s="17" t="s">
        <v>565</v>
      </c>
      <c r="B133" s="21">
        <v>15</v>
      </c>
      <c r="C133" s="27"/>
    </row>
    <row r="134" spans="1:12" x14ac:dyDescent="0.25">
      <c r="A134" s="17" t="s">
        <v>566</v>
      </c>
      <c r="B134" s="21">
        <v>7</v>
      </c>
      <c r="C134" s="27"/>
    </row>
    <row r="135" spans="1:12" x14ac:dyDescent="0.25">
      <c r="A135" s="17" t="s">
        <v>567</v>
      </c>
      <c r="B135" s="21">
        <v>13</v>
      </c>
      <c r="C135" s="27"/>
    </row>
    <row r="136" spans="1:12" x14ac:dyDescent="0.25">
      <c r="A136" s="17" t="s">
        <v>618</v>
      </c>
      <c r="B136" s="21">
        <v>33</v>
      </c>
      <c r="C136" s="27"/>
    </row>
    <row r="137" spans="1:12" x14ac:dyDescent="0.25">
      <c r="A137" s="17" t="s">
        <v>569</v>
      </c>
      <c r="B137" s="21">
        <v>17</v>
      </c>
      <c r="C137" s="27"/>
    </row>
    <row r="138" spans="1:12" x14ac:dyDescent="0.25">
      <c r="A138" s="17" t="s">
        <v>570</v>
      </c>
      <c r="B138" s="21">
        <v>20</v>
      </c>
      <c r="C138" s="27"/>
    </row>
    <row r="139" spans="1:12" x14ac:dyDescent="0.25">
      <c r="A139" s="17" t="s">
        <v>571</v>
      </c>
      <c r="B139" s="21">
        <v>24</v>
      </c>
      <c r="C139" s="27"/>
    </row>
    <row r="140" spans="1:12" x14ac:dyDescent="0.25">
      <c r="A140" s="17" t="s">
        <v>572</v>
      </c>
      <c r="B140" s="21">
        <v>13</v>
      </c>
      <c r="C140" s="27"/>
    </row>
    <row r="141" spans="1:12" x14ac:dyDescent="0.25">
      <c r="A141" s="17" t="s">
        <v>573</v>
      </c>
      <c r="B141" s="21">
        <v>8</v>
      </c>
      <c r="C141" s="27"/>
    </row>
    <row r="142" spans="1:12" x14ac:dyDescent="0.25">
      <c r="A142" s="17" t="s">
        <v>619</v>
      </c>
      <c r="B142" s="21" t="s">
        <v>620</v>
      </c>
      <c r="C142" s="27"/>
    </row>
    <row r="143" spans="1:12" x14ac:dyDescent="0.25">
      <c r="A143" s="17" t="s">
        <v>575</v>
      </c>
      <c r="B143" s="21">
        <v>15</v>
      </c>
      <c r="C143" s="27"/>
    </row>
    <row r="144" spans="1:12" ht="15.75" thickBot="1" x14ac:dyDescent="0.3">
      <c r="A144" s="22" t="s">
        <v>553</v>
      </c>
      <c r="B144" s="23">
        <v>16</v>
      </c>
      <c r="C144" s="28"/>
    </row>
    <row r="147" spans="1:3" x14ac:dyDescent="0.25">
      <c r="A147" s="42" t="s">
        <v>550</v>
      </c>
      <c r="B147" s="43" t="s">
        <v>621</v>
      </c>
      <c r="C147" s="43" t="s">
        <v>552</v>
      </c>
    </row>
    <row r="148" spans="1:3" x14ac:dyDescent="0.25">
      <c r="A148" s="40" t="s">
        <v>622</v>
      </c>
      <c r="B148" s="41">
        <v>105</v>
      </c>
      <c r="C148" s="45">
        <f>(B148*100)/B153</f>
        <v>90.517241379310349</v>
      </c>
    </row>
    <row r="149" spans="1:3" x14ac:dyDescent="0.25">
      <c r="A149" s="40" t="s">
        <v>623</v>
      </c>
      <c r="B149" s="41">
        <v>1</v>
      </c>
      <c r="C149" s="45">
        <f>(B149*100)/B153</f>
        <v>0.86206896551724133</v>
      </c>
    </row>
    <row r="150" spans="1:3" x14ac:dyDescent="0.25">
      <c r="A150" s="40" t="s">
        <v>624</v>
      </c>
      <c r="B150" s="41">
        <v>2</v>
      </c>
      <c r="C150" s="45">
        <f>(B150*100)/B153</f>
        <v>1.7241379310344827</v>
      </c>
    </row>
    <row r="151" spans="1:3" x14ac:dyDescent="0.25">
      <c r="A151" s="40" t="s">
        <v>625</v>
      </c>
      <c r="B151" s="41">
        <v>6</v>
      </c>
      <c r="C151" s="45">
        <f>(B151*100)/B153</f>
        <v>5.1724137931034484</v>
      </c>
    </row>
    <row r="152" spans="1:3" x14ac:dyDescent="0.25">
      <c r="A152" s="40" t="s">
        <v>626</v>
      </c>
      <c r="B152" s="41">
        <v>2</v>
      </c>
      <c r="C152" s="45">
        <f>(B152*100)/B153</f>
        <v>1.7241379310344827</v>
      </c>
    </row>
    <row r="153" spans="1:3" x14ac:dyDescent="0.25">
      <c r="A153" s="44" t="s">
        <v>553</v>
      </c>
      <c r="B153" s="42">
        <f>SUM(B148:B152)</f>
        <v>116</v>
      </c>
      <c r="C153" s="46">
        <f>SUM(C148:C152)</f>
        <v>99.999999999999986</v>
      </c>
    </row>
  </sheetData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ABRIL</vt:lpstr>
      <vt:lpstr>Dinámicas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Atención  Ciudadano</dc:creator>
  <cp:keywords/>
  <dc:description/>
  <cp:lastModifiedBy>admin</cp:lastModifiedBy>
  <cp:revision/>
  <dcterms:created xsi:type="dcterms:W3CDTF">2021-03-01T19:40:26Z</dcterms:created>
  <dcterms:modified xsi:type="dcterms:W3CDTF">2022-10-03T20:25:26Z</dcterms:modified>
  <cp:category/>
  <cp:contentStatus/>
</cp:coreProperties>
</file>