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tención al ciudadano\INFORMES PQRSD\AÑO 2020\"/>
    </mc:Choice>
  </mc:AlternateContent>
  <bookViews>
    <workbookView xWindow="0" yWindow="0" windowWidth="28800" windowHeight="12330" activeTab="1"/>
  </bookViews>
  <sheets>
    <sheet name="PQRSD DICIEMBRE1" sheetId="6" r:id="rId1"/>
    <sheet name="DINÁMICAS" sheetId="7" r:id="rId2"/>
  </sheets>
  <definedNames>
    <definedName name="_xlnm._FilterDatabase" localSheetId="0" hidden="1">'PQRSD DICIEMBRE1'!$A$1:$Y$137</definedName>
  </definedNames>
  <calcPr calcId="162913"/>
  <pivotCaches>
    <pivotCache cacheId="2" r:id="rId3"/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7" l="1"/>
  <c r="C113" i="7"/>
  <c r="C112" i="7"/>
  <c r="C111" i="7"/>
  <c r="C115" i="7" s="1"/>
  <c r="C110" i="7"/>
  <c r="C109" i="7"/>
  <c r="C104" i="7"/>
  <c r="C103" i="7"/>
  <c r="C101" i="7"/>
  <c r="C102" i="7"/>
  <c r="C100" i="7"/>
  <c r="C99" i="7"/>
  <c r="C95" i="7"/>
  <c r="C98" i="7"/>
  <c r="C97" i="7"/>
  <c r="C96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64" i="7"/>
  <c r="C63" i="7"/>
  <c r="C62" i="7"/>
  <c r="C61" i="7"/>
  <c r="C60" i="7"/>
  <c r="C50" i="7"/>
  <c r="C51" i="7"/>
  <c r="C42" i="7"/>
  <c r="C41" i="7"/>
  <c r="C40" i="7"/>
  <c r="C39" i="7"/>
  <c r="C32" i="7"/>
  <c r="C33" i="7"/>
  <c r="C38" i="7"/>
  <c r="C37" i="7"/>
  <c r="C36" i="7"/>
  <c r="C35" i="7"/>
  <c r="C34" i="7"/>
  <c r="C12" i="7"/>
  <c r="C11" i="7"/>
  <c r="C10" i="7"/>
  <c r="C4" i="7"/>
  <c r="C3" i="7"/>
  <c r="C2" i="7"/>
  <c r="B52" i="7"/>
  <c r="B21" i="7"/>
  <c r="C65" i="7" l="1"/>
  <c r="C13" i="7"/>
  <c r="C43" i="7"/>
  <c r="C105" i="7"/>
  <c r="C5" i="7"/>
  <c r="C52" i="7"/>
</calcChain>
</file>

<file path=xl/sharedStrings.xml><?xml version="1.0" encoding="utf-8"?>
<sst xmlns="http://schemas.openxmlformats.org/spreadsheetml/2006/main" count="1982" uniqueCount="631">
  <si>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</si>
  <si>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</si>
  <si>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</si>
  <si>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</si>
  <si>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</si>
  <si>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</si>
  <si>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Asunto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</si>
  <si>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</si>
  <si>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</si>
  <si>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</si>
  <si>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</si>
  <si>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</si>
  <si>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</si>
  <si>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</si>
  <si>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</si>
  <si>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</si>
  <si>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</si>
  <si>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</si>
  <si>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</si>
  <si>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</si>
  <si>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</si>
  <si>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</si>
  <si>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</si>
  <si>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</si>
  <si>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Canal Virtual</t>
  </si>
  <si>
    <t>Correo Atencion Ciudadano</t>
  </si>
  <si>
    <t>Meta</t>
  </si>
  <si>
    <t>CONTRALORIA DEPARTAMENTAL DEL META  </t>
  </si>
  <si>
    <t>Entidad Pública</t>
  </si>
  <si>
    <t>Solicitud de Informacion</t>
  </si>
  <si>
    <t>CAC SOLICITUD  </t>
  </si>
  <si>
    <t>Edgar Alexander Maya Lopez </t>
  </si>
  <si>
    <t>FORMULACIÓN Y ACTUALIZACIÓN NORMATIVA Y OPERATIVA </t>
  </si>
  <si>
    <t>SUBDIRECCIÓN ESTRATÉGICA Y DE COORDINACIÓN BOMBERIL</t>
  </si>
  <si>
    <t>PETICION ENTRE AUTORIDADES </t>
  </si>
  <si>
    <t>20203800051062  </t>
  </si>
  <si>
    <t>20202050081961</t>
  </si>
  <si>
    <t>Extemporanea</t>
  </si>
  <si>
    <t>N/A</t>
  </si>
  <si>
    <t>Valle del Cauca</t>
  </si>
  <si>
    <t>BENEMERITO CUERPO DE BOMBEROS VOLUNTARIOS TULUA - VALLE  </t>
  </si>
  <si>
    <t>Cuerpo de Bomberos</t>
  </si>
  <si>
    <t>CAC SOLICITUD DE INFORMACION </t>
  </si>
  <si>
    <t>Melba Vidal </t>
  </si>
  <si>
    <t>SOLICITUD </t>
  </si>
  <si>
    <t>20203800051082  </t>
  </si>
  <si>
    <t>Cumplida</t>
  </si>
  <si>
    <t>Bolivar</t>
  </si>
  <si>
    <t>Legislación bomberil</t>
  </si>
  <si>
    <t>INFORMES </t>
  </si>
  <si>
    <t>Chocó</t>
  </si>
  <si>
    <t>CUERPO DE BOMBEROS VOLUNTARIOS DE TADO CHOCO  </t>
  </si>
  <si>
    <t>CAC PROPUESTAS E INFORMACION REENVIADA POR EL SEÑOR DELEGADO DEPARTAMENTAL DE BOMBEROS AL MUNICIPIO DE RIO SUCIO </t>
  </si>
  <si>
    <t>EDISON DELGADO</t>
  </si>
  <si>
    <t>FORMULACIÓN Y ACTUALIZACIÓN NORMATIVA Y OPERATIVA  </t>
  </si>
  <si>
    <t>20203800051112  </t>
  </si>
  <si>
    <t>Bogotá</t>
  </si>
  <si>
    <t>Juancho Valdéz  </t>
  </si>
  <si>
    <t>Persona Natural</t>
  </si>
  <si>
    <t>CAC ASESORIA </t>
  </si>
  <si>
    <t>Andrea Bibiana Castañeda Durán</t>
  </si>
  <si>
    <t>PETICION DE INTERES PARTICULAR </t>
  </si>
  <si>
    <t>20203800051122  </t>
  </si>
  <si>
    <t>20202050081931</t>
  </si>
  <si>
    <t>Boyacá</t>
  </si>
  <si>
    <t>JUAN PABLO AMARGO GOMEZ </t>
  </si>
  <si>
    <t>CAC Envío Documento No. 20202102937 </t>
  </si>
  <si>
    <t>Arbey Hernan Trujillo Mendez</t>
  </si>
  <si>
    <t>PETICION DE INTERES GENERAL </t>
  </si>
  <si>
    <t>20203800051132  </t>
  </si>
  <si>
    <t>20212000013651</t>
  </si>
  <si>
    <t>CUERPO DE BOMBEROS DE BAHIA SOLANO  </t>
  </si>
  <si>
    <t>CAC TRASLADO POR COMPETENCIA - BAHIA SOLANO - CHOCO </t>
  </si>
  <si>
    <t>Cristhian Matiz</t>
  </si>
  <si>
    <t>20203800051152  </t>
  </si>
  <si>
    <t>20202000012961</t>
  </si>
  <si>
    <t>ALCALDIA RIOSUCIO CHOCO </t>
  </si>
  <si>
    <t>Entidad Territorial</t>
  </si>
  <si>
    <t>Antioquia</t>
  </si>
  <si>
    <t>CAC SOLICITUD </t>
  </si>
  <si>
    <t>Tolima</t>
  </si>
  <si>
    <t>CUERPO DE BOMBEROS VOLUNTARIOS DE PLANADAS - TOLIMA  </t>
  </si>
  <si>
    <t>CAC DOCUMENTOS BOMBEROS PLANADAS </t>
  </si>
  <si>
    <t xml:space="preserve"> Carlos Osorio</t>
  </si>
  <si>
    <t>20203800051182  </t>
  </si>
  <si>
    <t>20202050081881</t>
  </si>
  <si>
    <t>Quindio</t>
  </si>
  <si>
    <t>Ronny Estiven Romero Velandia</t>
  </si>
  <si>
    <t>CAC RESPUESTA ENVIADA A LA CONTRALORIA DEPARTAMENTAL  </t>
  </si>
  <si>
    <t>Carlos Osorio</t>
  </si>
  <si>
    <t>20203800051252  </t>
  </si>
  <si>
    <t>Caldas</t>
  </si>
  <si>
    <t>CUERPO DE BOMBEROS VOLUNTARIOS DE MANIZALES  </t>
  </si>
  <si>
    <t>Lina Maria Rojas Gallego</t>
  </si>
  <si>
    <t>20203800051272  </t>
  </si>
  <si>
    <t>CUERPO DE BOMBEROS VOLUNTARIOS DE ALCALA  </t>
  </si>
  <si>
    <t>CAC SOLICITUD AVAL </t>
  </si>
  <si>
    <t>20203800051362  </t>
  </si>
  <si>
    <t>CUERPO DE BOMBEROS VOLUNTARIOS DE VILLAMARIA  </t>
  </si>
  <si>
    <t>CAC SOLICITUD ACTUALIZACIÓN </t>
  </si>
  <si>
    <t>20203800051392  </t>
  </si>
  <si>
    <t>20202000012241</t>
  </si>
  <si>
    <t>Santander</t>
  </si>
  <si>
    <t>CUERPO DE BOMBEROS VOLUNTARIOS DE COROMORO  </t>
  </si>
  <si>
    <t>CAC Solicitud Aval para dictar curso Bombero I y II </t>
  </si>
  <si>
    <t>20203800051412  </t>
  </si>
  <si>
    <t>20202000012141</t>
  </si>
  <si>
    <t>BENEMERITO CUERPO DE BOMBEROS VOLUNTARIOS DE IBAGUE  </t>
  </si>
  <si>
    <t>CAC SOLICITUD CURSO </t>
  </si>
  <si>
    <t>20203800051422  </t>
  </si>
  <si>
    <t>20202000012221</t>
  </si>
  <si>
    <t>Cundinamarca</t>
  </si>
  <si>
    <t>ALCALDIA CALDAS ANTIOQUIA </t>
  </si>
  <si>
    <t>Fortalecimiento Bomberil</t>
  </si>
  <si>
    <t>CAC TRASLADO PRESENTACIÓN PROYECTO </t>
  </si>
  <si>
    <t>20203800051492  </t>
  </si>
  <si>
    <t>20202000012611</t>
  </si>
  <si>
    <t>Canal Escrito</t>
  </si>
  <si>
    <t>Radicación Directa</t>
  </si>
  <si>
    <t xml:space="preserve">VEEDURIA CALDAS  </t>
  </si>
  <si>
    <t>Otros</t>
  </si>
  <si>
    <t>RD REMISION POR COMPETENCIA </t>
  </si>
  <si>
    <t xml:space="preserve"> Arbey Hernan Trujillo Mendez</t>
  </si>
  <si>
    <t>20203800051512  </t>
  </si>
  <si>
    <t>20212000013771</t>
  </si>
  <si>
    <t>CUERPO DE BOMBEROS OFICIALES BOGOTá UAECOB COOPERACIÓN INTERNACIONAL Y ALIANZAS ESTRATÉGICAS </t>
  </si>
  <si>
    <t>20203800051522  </t>
  </si>
  <si>
    <t>Huila</t>
  </si>
  <si>
    <t>ASOCIACION NCIONAL DE BOMBEROSASDEBER NEIVA  </t>
  </si>
  <si>
    <t>Persona Jurídica</t>
  </si>
  <si>
    <t>CAC notificación radicado 20205461592231 </t>
  </si>
  <si>
    <t>Edgar Alexander Maya Lopez</t>
  </si>
  <si>
    <t>FORMULACIÓN Y ACTUALIZACIÓN NORMATIVA Y OPERATIVA</t>
  </si>
  <si>
    <t>DERECHOS DE PETICIóN </t>
  </si>
  <si>
    <t>20203800051532  </t>
  </si>
  <si>
    <t>20202050082161</t>
  </si>
  <si>
    <t>CUERPO DE BOMBEROS OFICIALES BOGOTá UAECOB D.C. </t>
  </si>
  <si>
    <t>CAC SOLICITUD DE REGISTROS </t>
  </si>
  <si>
    <t>20203800051602  </t>
  </si>
  <si>
    <t>CUERPO DE BOMBEROS VOLUNTARIOS DE CARTAGO  </t>
  </si>
  <si>
    <t>Mauricio Delgado Perdomo</t>
  </si>
  <si>
    <t>20203800051672  </t>
  </si>
  <si>
    <t>CUERPO DE BOMBEROS OCAÑA - NORTE DE SANTANDER  </t>
  </si>
  <si>
    <t>CAC SOLCITUD OFICIO </t>
  </si>
  <si>
    <t>20203800051682  </t>
  </si>
  <si>
    <t>20202050082001</t>
  </si>
  <si>
    <t>CUERPO DE BOMBEROS VOLUNTARIOS DE BUENAVENTURA  </t>
  </si>
  <si>
    <t>Liz Margaret Álvarez calderon</t>
  </si>
  <si>
    <t>20203800051702  </t>
  </si>
  <si>
    <t>20202000013171</t>
  </si>
  <si>
    <t>CUERPO DE BOMBEROS VOLUNTARIOS DE ENTRERRIOS  </t>
  </si>
  <si>
    <t>VIVIANA ANDRADE TOVAR</t>
  </si>
  <si>
    <t>PLANEACIÓN ESTRATEGICA</t>
  </si>
  <si>
    <t>20203800051712  </t>
  </si>
  <si>
    <t>20201100012731</t>
  </si>
  <si>
    <t>Risaralda</t>
  </si>
  <si>
    <t>ALVARO WILLIAM LOPEZ OSSA </t>
  </si>
  <si>
    <t>RD REMISION DE QUEJA E-2020-538792 </t>
  </si>
  <si>
    <t>Angélica Xiomara Rosado Bayona</t>
  </si>
  <si>
    <t>GESTIÓN ATENCIÓN AL CIUDADANO</t>
  </si>
  <si>
    <t>SUBDIRECCIÓN ADMINISTRATIVA Y FINANCIERA</t>
  </si>
  <si>
    <t>DENUNCIA </t>
  </si>
  <si>
    <t>20203800051772  </t>
  </si>
  <si>
    <t>20203800012761</t>
  </si>
  <si>
    <t>ALCALDÍA MUNICIPAL DE CAJICA - CUNDINAMARCA  </t>
  </si>
  <si>
    <t>CAC. Fwd: Proceso de verificación de condiciones técnicas del Cuerpo de Bomberos Voluntarios de Cajicá - Cundinamarca. </t>
  </si>
  <si>
    <t>20203800051792  </t>
  </si>
  <si>
    <t>20202000013201</t>
  </si>
  <si>
    <t>Norte de Santander</t>
  </si>
  <si>
    <t>DELEGACIÓN DEPARTAMENTAL DE NORTE DE SANTANDER  </t>
  </si>
  <si>
    <t>CAC. Fwd: solicitud apoyo para la creación del cuerpo de bomberos NORTE DE SANTANDER. </t>
  </si>
  <si>
    <t>20203800051802  </t>
  </si>
  <si>
    <t>Cauca</t>
  </si>
  <si>
    <t>CUERPO DE BOMBEROS VOLUNTARIOS DE POPAYAN</t>
  </si>
  <si>
    <t>RD DOCUMENOS DOCTORA VIVIANA </t>
  </si>
  <si>
    <t>Maicol Villarreal Ospina</t>
  </si>
  <si>
    <t>20203800051822  </t>
  </si>
  <si>
    <t xml:space="preserve">20202000012901 </t>
  </si>
  <si>
    <t>DEPARTAMENTO NACIONAL DE PLANEACION BOGOTA  </t>
  </si>
  <si>
    <t>CAC. (20205461592231_702) Envío de notificación radicado 20205461592231 (EMAIL CERTIFICADO de notificaciones_sgdorfeo@dnp.gov.co)  </t>
  </si>
  <si>
    <t>20203800051832  </t>
  </si>
  <si>
    <t>CUERPO DE BOMBEROS SAN ANDRES DE CUERQUIA - ANTIOQUIA  </t>
  </si>
  <si>
    <t>CAC. (sin asunto), Contratación y desembolso de sobretasa bomberil 2020.  </t>
  </si>
  <si>
    <t>20203800051922  </t>
  </si>
  <si>
    <t>20202050081711</t>
  </si>
  <si>
    <t>EMPAQUETADURAS Y EMPAQUES  </t>
  </si>
  <si>
    <t>CAC. SOLICITUD LISTADO CUERPOS DE SOCORRO.  </t>
  </si>
  <si>
    <t>Luis Alberto Valencia Pulido</t>
  </si>
  <si>
    <t>Área Cenrtral de Referencia Bomberil</t>
  </si>
  <si>
    <t>20203800051952  </t>
  </si>
  <si>
    <t>CONSULTA </t>
  </si>
  <si>
    <t>Putumayo</t>
  </si>
  <si>
    <t>CUERPO DE BOMBEROS VOLUNTARIOS SIBUNDOY  </t>
  </si>
  <si>
    <t>CAC. legalización vehículo.  </t>
  </si>
  <si>
    <t xml:space="preserve"> Carlos Armando López Barrera</t>
  </si>
  <si>
    <t>Oficina Asesora Juridica</t>
  </si>
  <si>
    <t>Direccion General</t>
  </si>
  <si>
    <t>20203800052002  </t>
  </si>
  <si>
    <t>20211200000663</t>
  </si>
  <si>
    <t>JOSE ARJONA  </t>
  </si>
  <si>
    <t>CAC. SALUDOS, INCONFORMIDAD POR LAS RESPUESTAS A MIS DERRECHOS DE PETICION. </t>
  </si>
  <si>
    <t xml:space="preserve"> VIVIANA ANDRADE TOVAR</t>
  </si>
  <si>
    <t>PLANEACIÓN ESTRATEGICA </t>
  </si>
  <si>
    <t>20203800052012  </t>
  </si>
  <si>
    <t>20203000013021</t>
  </si>
  <si>
    <t>CUERPO DE BOMBEROS VOLUNTARIOS MAGANGUE - BOLIVAR  </t>
  </si>
  <si>
    <t>CAC. Asamblea Extraordinaria y hojas de vida para revisión por parte de Inspección, vigilancia y control DNBC, Bomberos Magangué y otros 2 documentos.pdf  </t>
  </si>
  <si>
    <t>20203800052022  </t>
  </si>
  <si>
    <t>20212050083051</t>
  </si>
  <si>
    <t>CUERPO DE BOMBEROS VOLUNTARIOS DE SOPO  </t>
  </si>
  <si>
    <t>CAC. DOCUMENTACION BOMBEROS VOLUNTARIOS DE SOPO </t>
  </si>
  <si>
    <t>20203800052032  </t>
  </si>
  <si>
    <t>20202000012601</t>
  </si>
  <si>
    <t>CUERPO DE BOMBEROS VOLUNTARIOS DE CALDAS - ANTIOQUIA  </t>
  </si>
  <si>
    <t>CAC. RV: solicitud  </t>
  </si>
  <si>
    <t>Lina Maria Rojas Gallego </t>
  </si>
  <si>
    <t>SUBDIRECCIÓN ESTRATÉGICA Y DE COORDINACIÓN BOMBERIL </t>
  </si>
  <si>
    <t>20203800052102  </t>
  </si>
  <si>
    <t>20202000012131</t>
  </si>
  <si>
    <t>CAC. DERECHO DE PETICION. </t>
  </si>
  <si>
    <t>20203800052122  </t>
  </si>
  <si>
    <t>20203000013051</t>
  </si>
  <si>
    <t>CAC. REQUIERO INMEDIATA RESPUESTA DERECHO DE PETICION ACTAS REUNIONES PROCESO SELECCION SUBCOMISIONES NACIONALES DE RESCATE.  </t>
  </si>
  <si>
    <t>20203800052132  </t>
  </si>
  <si>
    <t>20203000013061</t>
  </si>
  <si>
    <t>CAC. DERECHO DE PETICION ACLARACION RESPUESTA CONVOCATORIA SELECCION SUBCOMISIONES NACIONALES DE RESCATE </t>
  </si>
  <si>
    <t>20203800052142  </t>
  </si>
  <si>
    <t>20201100013081</t>
  </si>
  <si>
    <t>ALCALDIA SABANETA ANTIOQUIA </t>
  </si>
  <si>
    <t>CAC. SOLICITUD DE VIGILANCI Y CONTROL </t>
  </si>
  <si>
    <t>20203800052172  </t>
  </si>
  <si>
    <t>JUAN CAMILO OCAMPO  </t>
  </si>
  <si>
    <t>CAC. Documentos Faltantes para aval Instructor Sargento Juan Camilo Ocampo </t>
  </si>
  <si>
    <t>20203800052202  </t>
  </si>
  <si>
    <t>20202000012781</t>
  </si>
  <si>
    <t>CUERPO DE BOMBEROS VOLUNTARIOS VILLAGARZON PUTUMAYO </t>
  </si>
  <si>
    <t>CAC. Fwd: Solicitud Bomberos Villagarzón.  </t>
  </si>
  <si>
    <t>20203800052212  </t>
  </si>
  <si>
    <t>La Guajira</t>
  </si>
  <si>
    <t>NILSON JOSé LóPEZ IBARRA </t>
  </si>
  <si>
    <t>CAC. Offline message sent by NILSON José López ibarra  </t>
  </si>
  <si>
    <t>20203800052222  </t>
  </si>
  <si>
    <t>20202050081891</t>
  </si>
  <si>
    <t>DELEGACION DEPARTAMENTAL DE BOMBEROS DE CALDAS  </t>
  </si>
  <si>
    <t>CAC. Carta subdirector.pdf.  </t>
  </si>
  <si>
    <t>VIVIANA ANDRADE TOVAR </t>
  </si>
  <si>
    <t>20203800052252  </t>
  </si>
  <si>
    <t>20201100013071</t>
  </si>
  <si>
    <t>Nariño</t>
  </si>
  <si>
    <t>JOSE ESTUPIÑAN LANDAZURI </t>
  </si>
  <si>
    <t>CAC, Fwd: Consulta. </t>
  </si>
  <si>
    <t>20203800052292  </t>
  </si>
  <si>
    <t>20212050083881</t>
  </si>
  <si>
    <t>CUERPO DE BOMBEROS VOLUNTARIOS DE ARBOLETES  </t>
  </si>
  <si>
    <t>CAC. Fwd: Derecho de petición de interés general.  </t>
  </si>
  <si>
    <t>20203800052302  </t>
  </si>
  <si>
    <t>CUERPO DE BOMBEROS VOLUNTARIOS DE SAN JUAN DE ARAMA  </t>
  </si>
  <si>
    <t>CAC.COPIA DE COMODATO  </t>
  </si>
  <si>
    <t>Carolina Pulido Moyeton</t>
  </si>
  <si>
    <t>GESTIÓN CONTRACTUAL  </t>
  </si>
  <si>
    <t>PETICIÓN DE DOCUMENTOS E INFORMACIÓN </t>
  </si>
  <si>
    <t>20203800052312  </t>
  </si>
  <si>
    <t>Cesar</t>
  </si>
  <si>
    <t>ALCALDIA SAN ALBERTO CESAR </t>
  </si>
  <si>
    <t>CAC.Solitud de información Cuerpo de Bomberos  </t>
  </si>
  <si>
    <t>20203800052322  </t>
  </si>
  <si>
    <t>20202050081691</t>
  </si>
  <si>
    <t>CUERPO DE BOMBEROS VOLUNTARIOS DE VILLA DEL ROSARIO  </t>
  </si>
  <si>
    <t>CAC. Asesoria  </t>
  </si>
  <si>
    <t>Paula Andrea Cortés Mojica</t>
  </si>
  <si>
    <t>20203800052342  </t>
  </si>
  <si>
    <t>20201000013271</t>
  </si>
  <si>
    <t>FRANCISCO ALBERTO ALDANA GUTIéRREZ </t>
  </si>
  <si>
    <t>CAC. Solicitud Apoyo.  </t>
  </si>
  <si>
    <t>20203800052352  </t>
  </si>
  <si>
    <t>20212050083451</t>
  </si>
  <si>
    <t>GOBERNACIÓN DE CHOCO  </t>
  </si>
  <si>
    <t>CAC. Solicitud concepto sobre procedimiento para expedición de personería jurídica a CBV..pdf. </t>
  </si>
  <si>
    <t>20203800052422  </t>
  </si>
  <si>
    <t>20202050082021</t>
  </si>
  <si>
    <t>JOSÉ DEL CARMEN CONDE PULIDO  </t>
  </si>
  <si>
    <t>CAC. Derecho de petición para revisar. </t>
  </si>
  <si>
    <t>20203800052432  </t>
  </si>
  <si>
    <t>PROCURADURIA PROVINCIAL DE GARZÓN HUILA  </t>
  </si>
  <si>
    <t>CAC. RV: Oficio No. 002040 del 30/10/2020. Respuesta Acción preventiva IUS E-2020-569446. Solicitud urgente.  </t>
  </si>
  <si>
    <t>20203800052542  </t>
  </si>
  <si>
    <t>20202050081971</t>
  </si>
  <si>
    <t>Sucre</t>
  </si>
  <si>
    <t>CONTRALORIA MUNICIPAL DE SICELEJO  </t>
  </si>
  <si>
    <t>CAC. Fwd: 4 DIC 2020 - NUEVA DENUNCIA BOMBEROS OFICIAL DE SINCELEJO </t>
  </si>
  <si>
    <t>20203800052562  </t>
  </si>
  <si>
    <t>20212000013631</t>
  </si>
  <si>
    <t>CORREO INSTITUCIONAL</t>
  </si>
  <si>
    <t>ARROZ SONORA  </t>
  </si>
  <si>
    <t>CI. Fwd: Novedad de Inconsistencia de servicio </t>
  </si>
  <si>
    <t>20203800052652  </t>
  </si>
  <si>
    <t>20202050081901</t>
  </si>
  <si>
    <t>CUERPO DE BOMBEROS VOLUNTARIOS DE CHIVATA - BOYACA  </t>
  </si>
  <si>
    <t>CAC. CERTIFICACIÓN UNIDADES ACTIVAS.  </t>
  </si>
  <si>
    <t>20203800052662  </t>
  </si>
  <si>
    <t>20202100012471</t>
  </si>
  <si>
    <t>CUERPO DE BOMBEROS VOLUNTARIOS DE GUAMO  </t>
  </si>
  <si>
    <t>CAC. RESPUESTA RADICADO DNBC N° 20202000003131. </t>
  </si>
  <si>
    <t>20203800052672  </t>
  </si>
  <si>
    <t>20202000012661</t>
  </si>
  <si>
    <t>PEGAUCHO LA UNION PERFECTA  </t>
  </si>
  <si>
    <t>CAC. inquietud certificado de bomberos  </t>
  </si>
  <si>
    <t>20203800052682  </t>
  </si>
  <si>
    <t>CORREO ATENCION AL CIUDADANO</t>
  </si>
  <si>
    <t>CUERPO DE BOMBEROS VOLUNTARIOS CUASPUD-CARLOSAMA  </t>
  </si>
  <si>
    <t>CAC. Fwd: Envio oficio para su debida revision...muchas gracias. </t>
  </si>
  <si>
    <t xml:space="preserve"> Andrea Bibiana Castañeda Durán</t>
  </si>
  <si>
    <t>20203800052692  </t>
  </si>
  <si>
    <t>20202050082031</t>
  </si>
  <si>
    <t>CAC. OFICIO BOMBEROS MAGANGUE  </t>
  </si>
  <si>
    <t>20203800052762  </t>
  </si>
  <si>
    <t>20202050082061</t>
  </si>
  <si>
    <t>COMCE  </t>
  </si>
  <si>
    <t>CAC. Carta al director Benavides. </t>
  </si>
  <si>
    <t>CHARLES WILBER BENAVIDES CASTILLO</t>
  </si>
  <si>
    <t>20203800052792  </t>
  </si>
  <si>
    <t>20201000012511</t>
  </si>
  <si>
    <t>CANAL ESCRITO</t>
  </si>
  <si>
    <t>RADICACION DIRECTA</t>
  </si>
  <si>
    <t>PROCURADURIA GENERAL DE LA NACION  </t>
  </si>
  <si>
    <t>RD EXPEDIENTE IUS E- 2020-464787/ IUC D-2020-1588519 </t>
  </si>
  <si>
    <t xml:space="preserve"> Jorge Edwin Amarillo Alvarado</t>
  </si>
  <si>
    <t>QUEJA </t>
  </si>
  <si>
    <t>20203800052822  </t>
  </si>
  <si>
    <t>RD E-2020-520978 REMISION POR COMPETENCIA </t>
  </si>
  <si>
    <t>20203800052832  </t>
  </si>
  <si>
    <t>20202050082071</t>
  </si>
  <si>
    <t>JUNIOR BERNAL  </t>
  </si>
  <si>
    <t>CAC. Documentos por fallecimiento del señor EUDES BERNAL Valledupar - Cesar. </t>
  </si>
  <si>
    <t>Paula Andrea Cortéz Mojica</t>
  </si>
  <si>
    <t>20203800052872  </t>
  </si>
  <si>
    <t>20211000013501</t>
  </si>
  <si>
    <t>CUERPO DE BOMBEROS VOLUNTARIOS DE EL HOBO - HUILA  </t>
  </si>
  <si>
    <t>CAC. Oficio PMEH-182-2020 TRASLADO DE ASUNTO POR COMPETENCIA - Queja contra el CUERPO DE BOMBEROS DE EL HOBO - HUILA.  </t>
  </si>
  <si>
    <t>20203800052942  </t>
  </si>
  <si>
    <t>20212000013621</t>
  </si>
  <si>
    <t>CAC. Tramites para la creación del cuerpo de Bomberos Voluntarios del Municipio de Riosucio Chocó. </t>
  </si>
  <si>
    <t>20203800052992  </t>
  </si>
  <si>
    <t>20202050081701</t>
  </si>
  <si>
    <t>CAC. Documentos de peticion,  </t>
  </si>
  <si>
    <t>20203800053082  </t>
  </si>
  <si>
    <t>ERNESTO FRANCISO DEL CASTILLO MINOTA  </t>
  </si>
  <si>
    <t>CAC. Póliza de seguro de vida Dornelles Agenor Del castillo Lopez.  </t>
  </si>
  <si>
    <t>20203800053092  </t>
  </si>
  <si>
    <t>20211000013511</t>
  </si>
  <si>
    <t>SURA  </t>
  </si>
  <si>
    <t>CAC. CONSULTA | Alcance Resolución 0256 de 2014  </t>
  </si>
  <si>
    <t xml:space="preserve"> Edgar Alexander Maya Lopez</t>
  </si>
  <si>
    <t>20203800053112  </t>
  </si>
  <si>
    <t>20212050083471</t>
  </si>
  <si>
    <t>JAVIER RAMIREZ FLOREZ </t>
  </si>
  <si>
    <t>CAC. SOLICITUD CONCEPTO SOBRETASA BOMBERIL.  </t>
  </si>
  <si>
    <t>20203800053122  </t>
  </si>
  <si>
    <t xml:space="preserve">20202050082081 </t>
  </si>
  <si>
    <t>CESAR CAAMANO BOHORQUEZ  </t>
  </si>
  <si>
    <t>CAC. REMISION DENUNCIA CARLOS POLANCO GONZALES.  </t>
  </si>
  <si>
    <t>20203800053132  </t>
  </si>
  <si>
    <t>20212000013601</t>
  </si>
  <si>
    <t>ALCALDÍA MUNICIPAL DE LIBANO - TOLIMA  </t>
  </si>
  <si>
    <t>CAC. SOLICITUD.  </t>
  </si>
  <si>
    <t>20203800053162  </t>
  </si>
  <si>
    <t>20202000012971</t>
  </si>
  <si>
    <t>ALCALDIA MUNICIPAL DE SIBATE  </t>
  </si>
  <si>
    <t>RD SLICITUD DE INFORMACION </t>
  </si>
  <si>
    <t>20203800053182  </t>
  </si>
  <si>
    <t>ALCALDÍA MAYOR DE BOGOTA SECRETARIA DE HACIENDA  </t>
  </si>
  <si>
    <t>CAC. Fwd: Remisión por competencia de las preguntas 1 y 2 del derecho de petición allegado mediante radicado N°00110-812-016396,  </t>
  </si>
  <si>
    <t>INFORME POR CONGRESISTA </t>
  </si>
  <si>
    <t>20203800053412  </t>
  </si>
  <si>
    <t>CUERPO OFICIAL DE BOMBEROS DE IBAGUE - TOLIMA  </t>
  </si>
  <si>
    <t>CAC. solicitud taller virtual &amp;amp;quot;requisitos certificado de idoneidad&amp;amp;quot;. </t>
  </si>
  <si>
    <t>20203800053652  </t>
  </si>
  <si>
    <t>20202000013211</t>
  </si>
  <si>
    <t>SECRETARIA DE GOBIERNO DEPARTAMENTAL  </t>
  </si>
  <si>
    <t>CAC. Respuesta Radicado Nro. 20201021-E-016208. </t>
  </si>
  <si>
    <t>20203800053822  </t>
  </si>
  <si>
    <t>20202000013221</t>
  </si>
  <si>
    <t>CAROLINA CASTELLANOS ACUNA  </t>
  </si>
  <si>
    <t>CAC. derecho de petición.  </t>
  </si>
  <si>
    <t>20203800053862  </t>
  </si>
  <si>
    <t>20212000013581</t>
  </si>
  <si>
    <t>CESAR CAAMAñO BOHORQUEZ  </t>
  </si>
  <si>
    <t>CAC. Fwd: Remision denuncia penal carlos polanco.  </t>
  </si>
  <si>
    <t>20203800053872  </t>
  </si>
  <si>
    <t>20212000013611</t>
  </si>
  <si>
    <t>CUERPO DE BOMBEROS LOS FUNDADORES  </t>
  </si>
  <si>
    <t>CAC. Remisión derecho de petición. </t>
  </si>
  <si>
    <t>20203800053952  </t>
  </si>
  <si>
    <t>20202050082121</t>
  </si>
  <si>
    <t>CUERPO DE BOMBEROS VOLUNTARIOS DE LA UNION  </t>
  </si>
  <si>
    <t>CAC. Fwd: CONSULTA JURÍDICA. </t>
  </si>
  <si>
    <t>20203800053962  </t>
  </si>
  <si>
    <t>20202050081941</t>
  </si>
  <si>
    <t>Magdalena</t>
  </si>
  <si>
    <t>CUERPO DE BOMBEROS VOLUNTARIOS DE NUEVA GRANADA - MAGDALENA  </t>
  </si>
  <si>
    <t>CAC. PARA EL CAPITAN SOTO.  </t>
  </si>
  <si>
    <t>20203800053972  </t>
  </si>
  <si>
    <t>20202050082111</t>
  </si>
  <si>
    <t>CARLOS ALDEMAR GARCIA VAZQUEZ  </t>
  </si>
  <si>
    <t>CAC. Homologacion , sci -CT Carlos GArcia.pdf. </t>
  </si>
  <si>
    <t>20203800053982  </t>
  </si>
  <si>
    <t>20202000012891</t>
  </si>
  <si>
    <t>CUERPO DE BOMBEROS VOLUTARIOS CALARCA QUINDIO  </t>
  </si>
  <si>
    <t>CAC. Solicitud Aval Instructores  </t>
  </si>
  <si>
    <t>20203800054102  </t>
  </si>
  <si>
    <t>20202000012871</t>
  </si>
  <si>
    <t>Caquetá</t>
  </si>
  <si>
    <t>DELEGACION DEPARTAMENTAL DE BOMBEROS DEL CAQUETA  </t>
  </si>
  <si>
    <t>Acompañamiento Jurídico</t>
  </si>
  <si>
    <t>CAC. ACOMPAÑAMIENTO JURÍDICO - DELEGACIÓN DEPARTAMENTAL DEL CAQUETA.  </t>
  </si>
  <si>
    <t>20203800054382  </t>
  </si>
  <si>
    <t>USUARIO ANONIMO  </t>
  </si>
  <si>
    <t>CAC. Denuncia No. 138-2020 - Traslado </t>
  </si>
  <si>
    <t>20203800054472  </t>
  </si>
  <si>
    <t>YISELA CUENCA  </t>
  </si>
  <si>
    <t>CAC. QUEJA AL CUERPO DE BOMBEROS VOLUNTARIOS DE CHAPARRAL TOLIMA  </t>
  </si>
  <si>
    <t>20203800054492  </t>
  </si>
  <si>
    <t xml:space="preserve">20212000013591 </t>
  </si>
  <si>
    <t>CAC. DERECHO DE PETICION CT JAIRO SOTO-BOMBEROS VOLUNTARIOS SOPO  </t>
  </si>
  <si>
    <t>20203800054522  </t>
  </si>
  <si>
    <t>20202050082141</t>
  </si>
  <si>
    <t>SECRETARIA DE GOBIERNO DE IBAGUé TOLIMA  </t>
  </si>
  <si>
    <t>CAC. QUEJA BOMBEROS. </t>
  </si>
  <si>
    <t>20203800054572  </t>
  </si>
  <si>
    <t>20212050083061</t>
  </si>
  <si>
    <t>CUERPO DE BOMBEROS VOLUNTARIOS DE OBANDO  </t>
  </si>
  <si>
    <t>CAC. Envío de Documento para Seguro de vida. .... </t>
  </si>
  <si>
    <t>20203800054692  </t>
  </si>
  <si>
    <t>20211000013481</t>
  </si>
  <si>
    <t>EMERSON LUIS SIMANCA  </t>
  </si>
  <si>
    <t>CAC. Derecho de petición. </t>
  </si>
  <si>
    <t>20203800054732  </t>
  </si>
  <si>
    <t>JUAN FERNANDO CASTRO VELEZ  </t>
  </si>
  <si>
    <t>CAC. CORRUPCION CONTRATAR LA ADQUISICIÓN DE KIT MATPEL MÁS EQUIPOS DE RESPIRACIÓN AUTÓNOMA SCBA... </t>
  </si>
  <si>
    <t>Jorge Edwin Amarillo Alvarado</t>
  </si>
  <si>
    <t>20203800054742  </t>
  </si>
  <si>
    <t>JORDANNY JOSHIO CASAÑAS CASAÑAS  </t>
  </si>
  <si>
    <t>CAC. SOLICITUD DE INFORMACIÓN  </t>
  </si>
  <si>
    <t>20203800054752  </t>
  </si>
  <si>
    <t>20212050083071</t>
  </si>
  <si>
    <t>DAWIN DE LEON CANO  </t>
  </si>
  <si>
    <t>CAC. Solicitud de información  </t>
  </si>
  <si>
    <t>20203800054782  </t>
  </si>
  <si>
    <t>20212050083081</t>
  </si>
  <si>
    <t>CUERPO DE BOMBEROS VOLUNTARIOS GUAPI CAUCA  </t>
  </si>
  <si>
    <t>CI. Fwd: Solicitud Certificación Proyecto del Cuerpo de Bomberos Voluntarios de Guapi-Cauca.  </t>
  </si>
  <si>
    <t>20203800054952  </t>
  </si>
  <si>
    <t>20212050083091</t>
  </si>
  <si>
    <t>FONDO ROTATORIO DE LA POLICIA  </t>
  </si>
  <si>
    <t>CAC. Solicitud Respuesta Bomberos DNBC  </t>
  </si>
  <si>
    <t>Ana Milena Cedeño Avile</t>
  </si>
  <si>
    <t>GESTIÓN CONTRACTUAL</t>
  </si>
  <si>
    <t>20203800055082  </t>
  </si>
  <si>
    <t>CAC. DENUNCIA.  </t>
  </si>
  <si>
    <t>20203800055282  </t>
  </si>
  <si>
    <t>20212050083111</t>
  </si>
  <si>
    <t>Casanare</t>
  </si>
  <si>
    <t>HARVEY RAMíREZ  </t>
  </si>
  <si>
    <t>CAC. Situación CUerpo de Bomberos Voluntarios de Trinidad. </t>
  </si>
  <si>
    <t>20203800055312  </t>
  </si>
  <si>
    <t>20202050082101</t>
  </si>
  <si>
    <t>RIPEL  </t>
  </si>
  <si>
    <t>otros</t>
  </si>
  <si>
    <t>RD SOLICITUD PRORROGA CONTRATO 266 </t>
  </si>
  <si>
    <t>JAIRO SOTO GIL</t>
  </si>
  <si>
    <t>20203800055512  </t>
  </si>
  <si>
    <t>HSEQ  </t>
  </si>
  <si>
    <t>CAC. Aclaración aval bomberos Cartagena.  </t>
  </si>
  <si>
    <t xml:space="preserve"> Mauricio Delgado Perdomo</t>
  </si>
  <si>
    <t>20203800055562  </t>
  </si>
  <si>
    <t>CORPORACION AUTONOMA REGIONAL DEL TOLIMA CORTOLIMA  </t>
  </si>
  <si>
    <t>CAC. Comunicación Resolución No. 2384 de 2020. </t>
  </si>
  <si>
    <t>Edgar Hernán Molina Macías</t>
  </si>
  <si>
    <t>GESTIÓN COMUNICACIONES</t>
  </si>
  <si>
    <t>20203800055572</t>
  </si>
  <si>
    <t>JUZGADO NOVENO DE EJECUCIóN DE PENAS Y MEDIDAS DE SEGURIDAD  </t>
  </si>
  <si>
    <t>CAC. 5 de 8.747 RV: TUTELA - FERNANDO QUINTERO VARGAS </t>
  </si>
  <si>
    <t>20203800055662  </t>
  </si>
  <si>
    <t>FRANCISCO JAVIER GAMBOA PEDRAZA </t>
  </si>
  <si>
    <t>20203800055672  </t>
  </si>
  <si>
    <t>20212050083231</t>
  </si>
  <si>
    <t>ALCALDIA DE UBAQUE  </t>
  </si>
  <si>
    <t>CAC. TRASLADO POR COMPETENCIA - UBAQUE - CUNDINAMARCA.  </t>
  </si>
  <si>
    <t>2020|3800055732  </t>
  </si>
  <si>
    <t xml:space="preserve">20212000013541 </t>
  </si>
  <si>
    <t>ALCALDíA FOMEQUE  </t>
  </si>
  <si>
    <t>CAC. TRASLADO POR COMPETENCIA - FOMEQUE - CUNDINAMARCA.  </t>
  </si>
  <si>
    <t>20203800055742  </t>
  </si>
  <si>
    <t>20212000013551</t>
  </si>
  <si>
    <t>ALCALDIA MUNICIPAL DE LA MESA - CUNDINAMARCA  </t>
  </si>
  <si>
    <t>CAC. TRASLADO POR COMPETENCIA - LA MESA - CUNDINAMARCA </t>
  </si>
  <si>
    <t>20203800055752  </t>
  </si>
  <si>
    <t>20212000013561</t>
  </si>
  <si>
    <t>ELISABETH SANCHEZ  </t>
  </si>
  <si>
    <t>CAC. Queja  </t>
  </si>
  <si>
    <t>20203800055872  </t>
  </si>
  <si>
    <t>20212050083121</t>
  </si>
  <si>
    <t>SECRETARIA DISTRITAL DE AMBIENTE  </t>
  </si>
  <si>
    <t>CAC. Solicitud de información de generación y gestión de residuos en el marco del cumplimiento de las metas Plan de Desarrollo 2020-2024. </t>
  </si>
  <si>
    <t>20203800055932  </t>
  </si>
  <si>
    <t>Queja contra CB</t>
  </si>
  <si>
    <t>CAC. Traslado de radicado interno No. 2867 del 11 de diciembre del 2020.  </t>
  </si>
  <si>
    <t>20203800056052  </t>
  </si>
  <si>
    <t>20212050083131</t>
  </si>
  <si>
    <t>CAC. RE: Respuesta Radicado DNBC 20203800055562 Aclaración Aval Bomberos Cartagena  </t>
  </si>
  <si>
    <t>20203800056082  </t>
  </si>
  <si>
    <t>PROCURADURIA PROVINCIAL DE RIONEGRO ANTIOQUIA  </t>
  </si>
  <si>
    <t>CAC. Oficio 144-2020. </t>
  </si>
  <si>
    <t>20203800056092  </t>
  </si>
  <si>
    <t>20212050083141</t>
  </si>
  <si>
    <t>CAC. Oficio 146-2020 </t>
  </si>
  <si>
    <t>20203800056102  </t>
  </si>
  <si>
    <t>20212050083151</t>
  </si>
  <si>
    <t>ALCALDIA MUNICIPAL DE MANIZALES  </t>
  </si>
  <si>
    <t>CAC. SOLICITUD COPIA COMODATO 081/2016.  </t>
  </si>
  <si>
    <t>20203800056152  </t>
  </si>
  <si>
    <t>SAFETY FIRE  </t>
  </si>
  <si>
    <t>CAC. DERECHO DE PETICION- DNBC- SOLICITUD DOCUMENTACION SUBASTA INVERSA ELECTRONICA – SIE N° 005-2020.  </t>
  </si>
  <si>
    <t>20203800056192  </t>
  </si>
  <si>
    <t>CUERPO DE BOMBEROS VOLUNTARIOS DE VALLEDUPAR  </t>
  </si>
  <si>
    <t>CAC. Solicitud de acompañamiento y garantias al proceso de eleccion de Comandante , Subcomandante y demas Dignatarios del Cuerpo de Bomberos Volunatrios de Valledupar. </t>
  </si>
  <si>
    <t>20203800056282  </t>
  </si>
  <si>
    <t>Guaviare</t>
  </si>
  <si>
    <t>CUERPO DE BOMBEROS VOLUNTARIOS DE MIRAFLORES - GUAVIARE  </t>
  </si>
  <si>
    <t>CAC. Solicitud Prorroga. </t>
  </si>
  <si>
    <t>20203800056312  </t>
  </si>
  <si>
    <t>20212000013671</t>
  </si>
  <si>
    <t>Etiquetas de fila</t>
  </si>
  <si>
    <t>Total general</t>
  </si>
  <si>
    <t>Cuenta de Dependencia</t>
  </si>
  <si>
    <t>Cuenta de Estado</t>
  </si>
  <si>
    <t>Cuenta de Tipo de petición</t>
  </si>
  <si>
    <t>Cuenta de Naturaleza jurídica del peticionario</t>
  </si>
  <si>
    <t>Cuenta de Departamento</t>
  </si>
  <si>
    <t>Cuenta de Tema de Consulta</t>
  </si>
  <si>
    <t>%</t>
  </si>
  <si>
    <t>Evolucion PQRSD</t>
  </si>
  <si>
    <t>Total Mes</t>
  </si>
  <si>
    <t>Octubre</t>
  </si>
  <si>
    <t>Noviembre</t>
  </si>
  <si>
    <t>TOTAL</t>
  </si>
  <si>
    <t>Diciembre</t>
  </si>
  <si>
    <t>Promedio de Tiempo de atención</t>
  </si>
  <si>
    <t>CUERPOS DE BOMBEROS DE BOLIVAR  </t>
  </si>
  <si>
    <t>CAC Segunda Instancia Pablo Net Mora Mercado - Clemencia - Bolívar </t>
  </si>
  <si>
    <t>Luis Alberto Valencia Pulido </t>
  </si>
  <si>
    <t>Área Cenrtral de Referencia Bomberil </t>
  </si>
  <si>
    <t>20203800051102  </t>
  </si>
  <si>
    <t>En proceso</t>
  </si>
  <si>
    <t>CUERPO DE BOMBEROS VOLUNTARIOS DE CLEMENCIA BOLIVAR  </t>
  </si>
  <si>
    <t>CAC Remisión solicitud de información en oficio 20202050075171, con radicado EXT-BOL-20-026151.  </t>
  </si>
  <si>
    <t xml:space="preserve"> Melba Vidal</t>
  </si>
  <si>
    <t>20203800051142  </t>
  </si>
  <si>
    <t>CUERPO DE BOMBEROS VOLUNTARIOS DE SANTAFE DE ANTIOQUIA  </t>
  </si>
  <si>
    <t>20203800051172  </t>
  </si>
  <si>
    <t>CUERPO DE BOMBEROS VOLUNTARIOS DE CIRCASIA QUINDIA  </t>
  </si>
  <si>
    <t>CAC RESPUESTA REQUERIMIENTO </t>
  </si>
  <si>
    <t>20203800051242  </t>
  </si>
  <si>
    <t>CUERPO DE BOMBEROS VOLUNTARIOS DE SIBATE  </t>
  </si>
  <si>
    <t>CAC PETICIÓN </t>
  </si>
  <si>
    <t>Melba Vidal</t>
  </si>
  <si>
    <t>20203800051472  </t>
  </si>
  <si>
    <t>CUERPO DE BOMBEROS VOLUNTARIOS DE SIBATE CONSEJO DE OFICIALES  </t>
  </si>
  <si>
    <t>CAC PETICIÓN SIBATE 2 </t>
  </si>
  <si>
    <t>20203800051482  </t>
  </si>
  <si>
    <t>GOBERNACION DEL QUINDIO  </t>
  </si>
  <si>
    <t>CAC. Solicitud Concepto Jurídico.  </t>
  </si>
  <si>
    <t>20203800051962  </t>
  </si>
  <si>
    <t>CUERPO DE BOMBEROS DE OCAÑA  </t>
  </si>
  <si>
    <t>CAC. RV: Oficio Cuerpo de Bomberos Voluntarios Ocaña. </t>
  </si>
  <si>
    <t>20203800051982  </t>
  </si>
  <si>
    <t>CAC. Asamblea Extraordinaria y hojas de vida para revisión por parte de Inspección, vigilancia y control DNBC, Bomberos Magangué.pdf  </t>
  </si>
  <si>
    <t>20203800052162  </t>
  </si>
  <si>
    <t>Atlántico</t>
  </si>
  <si>
    <t>CUERPO DE BOMBEROS VOLUNTARIOS SABANAGRANDE  </t>
  </si>
  <si>
    <t>CAC. Solicitud Respuesta a preguntas Bomberiles  </t>
  </si>
  <si>
    <t>20203800052372  </t>
  </si>
  <si>
    <t>ALCALDIA MAGANGUE BOLIVAR </t>
  </si>
  <si>
    <t>CAC. oficio para conocimiento y sus fines pertinentes. </t>
  </si>
  <si>
    <t>20203800052772  </t>
  </si>
  <si>
    <t>ALCALDÍA LA PALMA CUNDINAMARCA </t>
  </si>
  <si>
    <t>CAC. solicitud de acompañamiento y asesoría  </t>
  </si>
  <si>
    <t>20203800052972  </t>
  </si>
  <si>
    <t>VANESSA VANEGAS  </t>
  </si>
  <si>
    <t>CAC. inspección en una planta de lubricantes. </t>
  </si>
  <si>
    <t>20203800053422  </t>
  </si>
  <si>
    <t>CUERPO DE BOMBEROS VOLUNTARIOS DE GIRARDOTA  </t>
  </si>
  <si>
    <t>CAC. DERECHO DE PETICIÓN.  </t>
  </si>
  <si>
    <t>20203800053642  </t>
  </si>
  <si>
    <t>CUERPO DE BOMBEROS OFICIALES RIOSUCIO - CALDAS  </t>
  </si>
  <si>
    <t>CAC. Solicitud de apoyo para la conformación del Cuerpo de Bomberos Voluntarios de Riosucio Choco.  </t>
  </si>
  <si>
    <t>20203800053852  </t>
  </si>
  <si>
    <t>PARTNERESI JEANETTE DECUBA  </t>
  </si>
  <si>
    <t>CAC. Pedida de Informacion </t>
  </si>
  <si>
    <t>John Jairo Beltran Mahecha</t>
  </si>
  <si>
    <t>FORTALECIMIENTO BOMBERIL</t>
  </si>
  <si>
    <t>20203800054772  </t>
  </si>
  <si>
    <t>EDUARDOÑO  </t>
  </si>
  <si>
    <t>CAC. Radicado E-2020-651906 Oficio 4380. </t>
  </si>
  <si>
    <t>20203800055292  </t>
  </si>
  <si>
    <t>Servicio de mensajería</t>
  </si>
  <si>
    <t>CUERPO DE BOMBEROS VOLUNTARIOS DE EL CARMEN DEL VIBORAL  </t>
  </si>
  <si>
    <t>SM EXPLICACION PROYECTO 2018 </t>
  </si>
  <si>
    <t xml:space="preserve"> Andrés Fernando Muñoz Cabrera</t>
  </si>
  <si>
    <t>20203800055412  </t>
  </si>
  <si>
    <t>CAC. RV: información. </t>
  </si>
  <si>
    <t>CAROLINA ESCARRAGA</t>
  </si>
  <si>
    <t>20203800055762  </t>
  </si>
  <si>
    <t>CUERPO DE BOMBEROS VOLUNTARIOS DE MAICAO - LA GUAJIRA  </t>
  </si>
  <si>
    <t>CAC. REQUERIMIENTO EXIGIDO AL CUERPO DE BOMBEROS MAICAO.  </t>
  </si>
  <si>
    <t>20203800055782  </t>
  </si>
  <si>
    <t>MINISTERIO DE EDUCACION NACIONAL  </t>
  </si>
  <si>
    <t>CAC. Comunicación de respuesta (2020-EE-258462). </t>
  </si>
  <si>
    <t>Miguel Ángel Franco Torres</t>
  </si>
  <si>
    <t>GESTIÓN TESORERIA</t>
  </si>
  <si>
    <t>20203800055912  </t>
  </si>
  <si>
    <t>CUERPO DE BOMBEROS VOLUNTARIOS DE ZIPAQUIRA  </t>
  </si>
  <si>
    <t>RD. Solicitud inclusión mesas técnicas. </t>
  </si>
  <si>
    <t>DIRECCION GENERAL</t>
  </si>
  <si>
    <t>20203800055982  </t>
  </si>
  <si>
    <t>CAC. DISCULPAS POR PRESENTAR DERECHOS DE PETICION SIN SENTIDO, REALMENTE SIENTO PENA AJENA.  </t>
  </si>
  <si>
    <t>Viviana Andrade Tovar</t>
  </si>
  <si>
    <t>20203800056112  </t>
  </si>
  <si>
    <t>Etiquetas fila</t>
  </si>
  <si>
    <t>CANAL OFICIAL DE ENTRADA</t>
  </si>
  <si>
    <t>Canal 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</si>
</sst>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&quot; de &quot;mmmm&quot; de &quot;yyyy;@"/>
    <numFmt numFmtId="165" formatCode="[$-C0A]d\ &quot;de&quot;\ mmmm\ &quot;de&quot;\ yy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/>
    </xf>
    <xf numFmtId="14" fontId="3" fillId="3" borderId="5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14" fontId="2" fillId="3" borderId="5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14" fontId="4" fillId="3" borderId="5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14" fontId="2" fillId="3" borderId="0" xfId="0" applyNumberFormat="1" applyFont="1" applyFill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/>
    </xf>
    <xf numFmtId="0" fontId="5" fillId="4" borderId="5" xfId="0" applyFont="1" applyFill="1" applyBorder="1"/>
    <xf numFmtId="0" fontId="5" fillId="5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0" xfId="0" applyFill="1"/>
    <xf numFmtId="0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/>
    </xf>
    <xf numFmtId="9" fontId="5" fillId="4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vertical="center"/>
    </xf>
    <xf numFmtId="14" fontId="3" fillId="6" borderId="5" xfId="0" applyNumberFormat="1" applyFont="1" applyFill="1" applyBorder="1" applyAlignment="1">
      <alignment vertical="center"/>
    </xf>
    <xf numFmtId="49" fontId="2" fillId="6" borderId="5" xfId="0" applyNumberFormat="1" applyFont="1" applyFill="1" applyBorder="1" applyAlignment="1">
      <alignment vertical="center" wrapText="1"/>
    </xf>
    <xf numFmtId="14" fontId="2" fillId="6" borderId="5" xfId="0" applyNumberFormat="1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/>
    </xf>
    <xf numFmtId="14" fontId="3" fillId="4" borderId="5" xfId="0" applyNumberFormat="1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6" borderId="5" xfId="0" applyFont="1" applyFill="1" applyBorder="1" applyAlignment="1">
      <alignment wrapText="1"/>
    </xf>
    <xf numFmtId="1" fontId="2" fillId="6" borderId="5" xfId="0" applyNumberFormat="1" applyFont="1" applyFill="1" applyBorder="1"/>
    <xf numFmtId="14" fontId="2" fillId="6" borderId="5" xfId="0" applyNumberFormat="1" applyFont="1" applyFill="1" applyBorder="1"/>
    <xf numFmtId="0" fontId="2" fillId="4" borderId="5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14" fontId="2" fillId="6" borderId="5" xfId="0" applyNumberFormat="1" applyFont="1" applyFill="1" applyBorder="1" applyAlignment="1">
      <alignment horizontal="left" vertical="center" wrapText="1"/>
    </xf>
    <xf numFmtId="14" fontId="2" fillId="6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vertical="center"/>
    </xf>
    <xf numFmtId="14" fontId="2" fillId="6" borderId="0" xfId="0" applyNumberFormat="1" applyFont="1" applyFill="1" applyAlignment="1">
      <alignment vertical="center" wrapText="1"/>
    </xf>
    <xf numFmtId="0" fontId="2" fillId="4" borderId="5" xfId="0" applyFont="1" applyFill="1" applyBorder="1" applyAlignment="1">
      <alignment vertical="center"/>
    </xf>
    <xf numFmtId="14" fontId="2" fillId="4" borderId="5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wrapText="1"/>
    </xf>
    <xf numFmtId="0" fontId="5" fillId="5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9" fontId="5" fillId="0" borderId="0" xfId="0" applyNumberFormat="1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" fontId="0" fillId="0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104"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horizontal="center" readingOrder="0"/>
    </dxf>
    <dxf>
      <alignment vertic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horizontal="center" readingOrder="0"/>
    </dxf>
    <dxf>
      <alignment vertical="bottom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wrapText="1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wrapText="1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horizontal="center" readingOrder="0"/>
    </dxf>
    <dxf>
      <alignment vertic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vertical="center" readingOrder="0"/>
    </dxf>
    <dxf>
      <alignment wrapText="1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vertical="center" readingOrder="0"/>
    </dxf>
    <dxf>
      <alignment horizont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DE PETICIONES DICIEMBRE para publicar.xlsx]DINÁMICAS!TablaDinámica2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8758048993875764"/>
          <c:y val="0.26328484981044042"/>
          <c:w val="0.35314020122484702"/>
          <c:h val="0.58856700204141132"/>
        </c:manualLayout>
      </c:layout>
      <c:doughnutChart>
        <c:varyColors val="1"/>
        <c:ser>
          <c:idx val="0"/>
          <c:order val="0"/>
          <c:tx>
            <c:strRef>
              <c:f>DINÁMICAS!$B$9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F9-4063-A960-58E5238D85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9-4063-A960-58E5238D85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F9-4063-A960-58E5238D8558}"/>
              </c:ext>
            </c:extLst>
          </c:dPt>
          <c:cat>
            <c:strRef>
              <c:f>DINÁMICAS!$A$10:$A$13</c:f>
              <c:strCache>
                <c:ptCount val="3"/>
                <c:pt idx="0">
                  <c:v>Cumplida</c:v>
                </c:pt>
                <c:pt idx="1">
                  <c:v>En proceso</c:v>
                </c:pt>
                <c:pt idx="2">
                  <c:v>Extemporanea</c:v>
                </c:pt>
              </c:strCache>
            </c:strRef>
          </c:cat>
          <c:val>
            <c:numRef>
              <c:f>DINÁMICAS!$B$10:$B$13</c:f>
              <c:numCache>
                <c:formatCode>General</c:formatCode>
                <c:ptCount val="3"/>
                <c:pt idx="0">
                  <c:v>101</c:v>
                </c:pt>
                <c:pt idx="1">
                  <c:v>23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B-4836-B4A0-3A5D3E3E8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5231846019246"/>
          <c:y val="0.3812839020122486"/>
          <c:w val="0.2369272913942651"/>
          <c:h val="0.36501334392024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DINÁMICAS!$B$17</c:f>
              <c:strCache>
                <c:ptCount val="1"/>
                <c:pt idx="0">
                  <c:v>Total 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DINÁMICAS!$A$18:$A$20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DINÁMICAS!$B$18:$B$20</c:f>
              <c:numCache>
                <c:formatCode>General</c:formatCode>
                <c:ptCount val="3"/>
                <c:pt idx="0">
                  <c:v>183</c:v>
                </c:pt>
                <c:pt idx="1">
                  <c:v>113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C-42E4-B05E-FBFCD4C7C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554048"/>
        <c:axId val="123559936"/>
      </c:barChart>
      <c:catAx>
        <c:axId val="1235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59936"/>
        <c:crosses val="autoZero"/>
        <c:auto val="1"/>
        <c:lblAlgn val="ctr"/>
        <c:lblOffset val="100"/>
        <c:noMultiLvlLbl val="0"/>
      </c:catAx>
      <c:valAx>
        <c:axId val="12355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5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DE PETICIONES DICIEMBRE para publicar.xlsx]DINÁMICAS!TablaDinámica4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DINÁMICAS!$B$31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DINÁMICAS!$A$32:$A$43</c:f>
              <c:strCache>
                <c:ptCount val="11"/>
                <c:pt idx="0">
                  <c:v>CONSULTA </c:v>
                </c:pt>
                <c:pt idx="1">
                  <c:v>DENUNCIA </c:v>
                </c:pt>
                <c:pt idx="2">
                  <c:v>DERECHOS DE PETICIóN </c:v>
                </c:pt>
                <c:pt idx="3">
                  <c:v>INFORME POR CONGRESISTA </c:v>
                </c:pt>
                <c:pt idx="4">
                  <c:v>INFORMES </c:v>
                </c:pt>
                <c:pt idx="5">
                  <c:v>PETICIÓN DE DOCUMENTOS E INFORMACIÓN </c:v>
                </c:pt>
                <c:pt idx="6">
                  <c:v>PETICION DE INTERES GENERAL </c:v>
                </c:pt>
                <c:pt idx="7">
                  <c:v>PETICION DE INTERES PARTICULAR </c:v>
                </c:pt>
                <c:pt idx="8">
                  <c:v>PETICION ENTRE AUTORIDADES </c:v>
                </c:pt>
                <c:pt idx="9">
                  <c:v>QUEJA </c:v>
                </c:pt>
                <c:pt idx="10">
                  <c:v>SOLICITUD </c:v>
                </c:pt>
              </c:strCache>
            </c:strRef>
          </c:cat>
          <c:val>
            <c:numRef>
              <c:f>DINÁMICAS!$B$32:$B$43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22</c:v>
                </c:pt>
                <c:pt idx="5">
                  <c:v>2</c:v>
                </c:pt>
                <c:pt idx="6">
                  <c:v>39</c:v>
                </c:pt>
                <c:pt idx="7">
                  <c:v>37</c:v>
                </c:pt>
                <c:pt idx="8">
                  <c:v>4</c:v>
                </c:pt>
                <c:pt idx="9">
                  <c:v>3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7-46C8-88EC-80351F472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938304"/>
        <c:axId val="123939840"/>
        <c:axId val="123627712"/>
      </c:bar3DChart>
      <c:catAx>
        <c:axId val="1239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39840"/>
        <c:crosses val="autoZero"/>
        <c:auto val="1"/>
        <c:lblAlgn val="ctr"/>
        <c:lblOffset val="100"/>
        <c:noMultiLvlLbl val="0"/>
      </c:catAx>
      <c:valAx>
        <c:axId val="12393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38304"/>
        <c:crosses val="autoZero"/>
        <c:crossBetween val="between"/>
      </c:valAx>
      <c:serAx>
        <c:axId val="12362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39840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DINÁMICAS!$B$49</c:f>
              <c:strCache>
                <c:ptCount val="1"/>
                <c:pt idx="0">
                  <c:v>CANAL OFICIAL DE ENTRADA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DINÁMICAS!$A$50:$A$51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DINÁMICAS!$B$50:$B$51</c:f>
              <c:numCache>
                <c:formatCode>General</c:formatCode>
                <c:ptCount val="2"/>
                <c:pt idx="0">
                  <c:v>9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1-4EC6-81AC-35E2BB0B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78880"/>
        <c:axId val="123980416"/>
      </c:barChart>
      <c:catAx>
        <c:axId val="12397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80416"/>
        <c:crosses val="autoZero"/>
        <c:auto val="1"/>
        <c:lblAlgn val="ctr"/>
        <c:lblOffset val="100"/>
        <c:noMultiLvlLbl val="0"/>
      </c:catAx>
      <c:valAx>
        <c:axId val="12398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7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DE PETICIONES DICIEMBRE para publicar.xlsx]DINÁMICAS!TablaDinámica9</c:name>
    <c:fmtId val="3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DINÁMICAS!$B$59</c:f>
              <c:strCache>
                <c:ptCount val="1"/>
                <c:pt idx="0">
                  <c:v>Total</c:v>
                </c:pt>
              </c:strCache>
            </c:strRef>
          </c:tx>
          <c:explosion val="25"/>
          <c:cat>
            <c:strRef>
              <c:f>DINÁMICAS!$A$60:$A$65</c:f>
              <c:strCache>
                <c:ptCount val="5"/>
                <c:pt idx="0">
                  <c:v>Cuerpo de Bomberos</c:v>
                </c:pt>
                <c:pt idx="1">
                  <c:v>Entidad Pública</c:v>
                </c:pt>
                <c:pt idx="2">
                  <c:v>Entidad Territorial</c:v>
                </c:pt>
                <c:pt idx="3">
                  <c:v>Persona Jurídica</c:v>
                </c:pt>
                <c:pt idx="4">
                  <c:v>Persona Natural</c:v>
                </c:pt>
              </c:strCache>
            </c:strRef>
          </c:cat>
          <c:val>
            <c:numRef>
              <c:f>DINÁMICAS!$B$60:$B$65</c:f>
              <c:numCache>
                <c:formatCode>General</c:formatCode>
                <c:ptCount val="5"/>
                <c:pt idx="0">
                  <c:v>61</c:v>
                </c:pt>
                <c:pt idx="1">
                  <c:v>14</c:v>
                </c:pt>
                <c:pt idx="2">
                  <c:v>20</c:v>
                </c:pt>
                <c:pt idx="3">
                  <c:v>14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C-43D5-8A86-4F137E44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pivotSource>
    <c:name>[REGISTRO PUBLICO DE PETICIONES DICIEMBRE para publicar.xlsx]DINÁMICAS!TablaDinámica10</c:name>
    <c:fmtId val="0"/>
  </c:pivotSource>
  <c:chart>
    <c:autoTitleDeleted val="1"/>
    <c:pivotFmts>
      <c:pivotFmt>
        <c:idx val="0"/>
        <c:marker>
          <c:symbol val="none"/>
        </c:marker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DINÁMICAS!$B$78</c:f>
              <c:strCache>
                <c:ptCount val="1"/>
                <c:pt idx="0">
                  <c:v>Total</c:v>
                </c:pt>
              </c:strCache>
            </c:strRef>
          </c:tx>
          <c:dLbls>
            <c:delete val="1"/>
          </c:dLbls>
          <c:cat>
            <c:strRef>
              <c:f>DINÁMICAS!$A$79:$A$105</c:f>
              <c:strCache>
                <c:ptCount val="26"/>
                <c:pt idx="0">
                  <c:v>Antioquia</c:v>
                </c:pt>
                <c:pt idx="1">
                  <c:v>Atlántico</c:v>
                </c:pt>
                <c:pt idx="2">
                  <c:v>Bogotá</c:v>
                </c:pt>
                <c:pt idx="3">
                  <c:v>Bolivar</c:v>
                </c:pt>
                <c:pt idx="4">
                  <c:v>Boyacá</c:v>
                </c:pt>
                <c:pt idx="5">
                  <c:v>Caldas</c:v>
                </c:pt>
                <c:pt idx="6">
                  <c:v>Caquetá</c:v>
                </c:pt>
                <c:pt idx="7">
                  <c:v>Casanare</c:v>
                </c:pt>
                <c:pt idx="8">
                  <c:v>Cauca</c:v>
                </c:pt>
                <c:pt idx="9">
                  <c:v>Cesar</c:v>
                </c:pt>
                <c:pt idx="10">
                  <c:v>Chocó</c:v>
                </c:pt>
                <c:pt idx="11">
                  <c:v>Cundinamarca</c:v>
                </c:pt>
                <c:pt idx="12">
                  <c:v>Guaviare</c:v>
                </c:pt>
                <c:pt idx="13">
                  <c:v>Huila</c:v>
                </c:pt>
                <c:pt idx="14">
                  <c:v>La Guajira</c:v>
                </c:pt>
                <c:pt idx="15">
                  <c:v>Magdalena</c:v>
                </c:pt>
                <c:pt idx="16">
                  <c:v>Meta</c:v>
                </c:pt>
                <c:pt idx="17">
                  <c:v>Nariño</c:v>
                </c:pt>
                <c:pt idx="18">
                  <c:v>Norte de Santander</c:v>
                </c:pt>
                <c:pt idx="19">
                  <c:v>Putumayo</c:v>
                </c:pt>
                <c:pt idx="20">
                  <c:v>Quindio</c:v>
                </c:pt>
                <c:pt idx="21">
                  <c:v>Risaralda</c:v>
                </c:pt>
                <c:pt idx="22">
                  <c:v>Santander</c:v>
                </c:pt>
                <c:pt idx="23">
                  <c:v>Sucre</c:v>
                </c:pt>
                <c:pt idx="24">
                  <c:v>Tolima</c:v>
                </c:pt>
                <c:pt idx="25">
                  <c:v>Valle del Cauca</c:v>
                </c:pt>
              </c:strCache>
            </c:strRef>
          </c:cat>
          <c:val>
            <c:numRef>
              <c:f>DINÁMICAS!$B$79:$B$105</c:f>
              <c:numCache>
                <c:formatCode>General</c:formatCode>
                <c:ptCount val="26"/>
                <c:pt idx="0">
                  <c:v>16</c:v>
                </c:pt>
                <c:pt idx="1">
                  <c:v>1</c:v>
                </c:pt>
                <c:pt idx="2">
                  <c:v>22</c:v>
                </c:pt>
                <c:pt idx="3">
                  <c:v>10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2-4793-8EC9-292B0F1590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4097280"/>
        <c:axId val="124098816"/>
      </c:areaChart>
      <c:catAx>
        <c:axId val="12409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4098816"/>
        <c:crosses val="autoZero"/>
        <c:auto val="1"/>
        <c:lblAlgn val="ctr"/>
        <c:lblOffset val="100"/>
        <c:noMultiLvlLbl val="0"/>
      </c:catAx>
      <c:valAx>
        <c:axId val="12409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4097280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DE PETICIONES DICIEMBRE para publicar.xlsx]DINÁMICAS!Tabla dinámica7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DINÁMICAS!$B$108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DINÁMICAS!$A$109:$A$115</c:f>
              <c:strCache>
                <c:ptCount val="6"/>
                <c:pt idx="0">
                  <c:v>Acompañamiento Jurídico</c:v>
                </c:pt>
                <c:pt idx="1">
                  <c:v>Fortalecimiento Bomberil</c:v>
                </c:pt>
                <c:pt idx="2">
                  <c:v>Legislación bomberil</c:v>
                </c:pt>
                <c:pt idx="3">
                  <c:v>Otros</c:v>
                </c:pt>
                <c:pt idx="4">
                  <c:v>Queja contra CB</c:v>
                </c:pt>
                <c:pt idx="5">
                  <c:v>Solicitud de Informacion</c:v>
                </c:pt>
              </c:strCache>
            </c:strRef>
          </c:cat>
          <c:val>
            <c:numRef>
              <c:f>DINÁMICAS!$B$109:$B$115</c:f>
              <c:numCache>
                <c:formatCode>General</c:formatCode>
                <c:ptCount val="6"/>
                <c:pt idx="0">
                  <c:v>31</c:v>
                </c:pt>
                <c:pt idx="1">
                  <c:v>10</c:v>
                </c:pt>
                <c:pt idx="2">
                  <c:v>8</c:v>
                </c:pt>
                <c:pt idx="3">
                  <c:v>26</c:v>
                </c:pt>
                <c:pt idx="4">
                  <c:v>1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F-48A5-961E-9D14748A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209536"/>
        <c:axId val="70211072"/>
        <c:axId val="0"/>
      </c:bar3DChart>
      <c:catAx>
        <c:axId val="70209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70211072"/>
        <c:crosses val="autoZero"/>
        <c:auto val="1"/>
        <c:lblAlgn val="ctr"/>
        <c:lblOffset val="100"/>
        <c:noMultiLvlLbl val="0"/>
      </c:catAx>
      <c:valAx>
        <c:axId val="702110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7020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423862</xdr:colOff>
      <xdr:row>1</xdr:row>
      <xdr:rowOff>66676</xdr:rowOff>
    </xdr:from>
    <xdr:to>
      <xdr:col>9</xdr:col>
      <xdr:colOff>409575</xdr:colOff>
      <xdr:row>11</xdr:row>
      <xdr:rowOff>47626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12</xdr:row>
      <xdr:rowOff>161925</xdr:rowOff>
    </xdr:from>
    <xdr:to>
      <xdr:col>10</xdr:col>
      <xdr:colOff>142875</xdr:colOff>
      <xdr:row>27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842962</xdr:colOff>
      <xdr:row>28</xdr:row>
      <xdr:rowOff>114300</xdr:rowOff>
    </xdr:from>
    <xdr:to>
      <xdr:col>9</xdr:col>
      <xdr:colOff>509587</xdr:colOff>
      <xdr:row>42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781050</xdr:colOff>
      <xdr:row>43</xdr:row>
      <xdr:rowOff>38100</xdr:rowOff>
    </xdr:from>
    <xdr:to>
      <xdr:col>9</xdr:col>
      <xdr:colOff>447675</xdr:colOff>
      <xdr:row>56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190500</xdr:colOff>
      <xdr:row>59</xdr:row>
      <xdr:rowOff>123825</xdr:rowOff>
    </xdr:from>
    <xdr:to>
      <xdr:col>8</xdr:col>
      <xdr:colOff>619125</xdr:colOff>
      <xdr:row>74</xdr:row>
      <xdr:rowOff>9525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257175</xdr:colOff>
      <xdr:row>81</xdr:row>
      <xdr:rowOff>152400</xdr:rowOff>
    </xdr:from>
    <xdr:to>
      <xdr:col>8</xdr:col>
      <xdr:colOff>685800</xdr:colOff>
      <xdr:row>96</xdr:row>
      <xdr:rowOff>38100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233362</xdr:colOff>
      <xdr:row>107</xdr:row>
      <xdr:rowOff>161925</xdr:rowOff>
    </xdr:from>
    <xdr:to>
      <xdr:col>8</xdr:col>
      <xdr:colOff>661987</xdr:colOff>
      <xdr:row>121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1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246.609482175925" createdVersion="6" refreshedVersion="6" minRefreshableVersion="3" recordCount="136">
  <cacheSource type="worksheet">
    <worksheetSource ref="A1:X137" sheet="PQRSD DICIEMBRE1"/>
  </cacheSource>
  <cacheFields count="24">
    <cacheField name="Canal Oficial de Entrada" numFmtId="0">
      <sharedItems count="3">
        <s v="Canal Virtual"/>
        <s v="Canal Escrito"/>
        <s v="CANAL VIRUAL"/>
      </sharedItems>
    </cacheField>
    <cacheField name="Canal de Atención" numFmtId="0">
      <sharedItems count="6">
        <s v="Correo Atencion Ciudadano"/>
        <s v="Radicación Directa"/>
        <s v="CORREO INSTITUCIONAL"/>
        <s v="CORREO ATENCION AL CIUDADANO"/>
        <s v="RADICACION DIRECTA"/>
        <s v="Servicio de mensajería"/>
      </sharedItems>
    </cacheField>
    <cacheField name="Departamento" numFmtId="0">
      <sharedItems count="26">
        <s v="Meta"/>
        <s v="Valle del Cauca"/>
        <s v="Bolivar"/>
        <s v="Chocó"/>
        <s v="Bogotá"/>
        <s v="Boyacá"/>
        <s v="Antioquia"/>
        <s v="Tolima"/>
        <s v="Quindio"/>
        <s v="Caldas"/>
        <s v="Santander"/>
        <s v="Cundinamarca"/>
        <s v="Huila"/>
        <s v="Risaralda"/>
        <s v="Norte de Santander"/>
        <s v="Cauca"/>
        <s v="Putumayo"/>
        <s v="La Guajira"/>
        <s v="Nariño"/>
        <s v="Cesar"/>
        <s v="Atlántico"/>
        <s v="Sucre"/>
        <s v="Magdalena"/>
        <s v="Caquetá"/>
        <s v="Casanare"/>
        <s v="Guaviare"/>
      </sharedItems>
    </cacheField>
    <cacheField name="Peticionario" numFmtId="0">
      <sharedItems/>
    </cacheField>
    <cacheField name="Naturaleza jurídica del peticionario" numFmtId="0">
      <sharedItems count="5">
        <s v="Entidad Pública"/>
        <s v="Cuerpo de Bomberos"/>
        <s v="Persona Natural"/>
        <s v="Entidad Territorial"/>
        <s v="Persona Jurídica"/>
      </sharedItems>
    </cacheField>
    <cacheField name="Tema de Consulta" numFmtId="0">
      <sharedItems count="8">
        <s v="Solicitud de Informacion"/>
        <s v="Legislación bomberil"/>
        <s v="Solicitud de recursos"/>
        <s v="Acompañamiento Jurídico"/>
        <s v="Asesoría Jurídica"/>
        <s v="Fortalecimiento Bomberil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DE COORDINACIÓN BOMBERIL"/>
        <s v="SUBDIRECCIÓN ADMINISTRATIVA Y FINANCIERA"/>
        <s v="Direccion General"/>
      </sharedItems>
    </cacheField>
    <cacheField name="Tipo de petición" numFmtId="0">
      <sharedItems count="11">
        <s v="PETICION ENTRE AUTORIDADES "/>
        <s v="SOLICITUD "/>
        <s v="INFORMES "/>
        <s v="PETICION DE INTERES PARTICULAR "/>
        <s v="PETICION DE INTERES GENERAL "/>
        <s v="DERECHOS DE PETICIóN "/>
        <s v="DENUNCIA "/>
        <s v="CONSULTA "/>
        <s v="PETICIÓN DE DOCUMENTOS E INFORMACIÓN "/>
        <s v="QUEJA "/>
        <s v="INFORME POR CONGRESISTA "/>
      </sharedItems>
    </cacheField>
    <cacheField name="Tiempo de respuesta legal" numFmtId="0">
      <sharedItems containsSemiMixedTypes="0" containsString="0" containsNumber="1" containsInteger="1" minValue="1" maxValue="35"/>
    </cacheField>
    <cacheField name="No Radicado" numFmtId="0">
      <sharedItems/>
    </cacheField>
    <cacheField name="Fecha Radicación" numFmtId="14">
      <sharedItems containsSemiMixedTypes="0" containsNonDate="0" containsDate="1" containsString="0" minDate="2020-12-01T00:00:00" maxDate="2020-12-31T00:00:00"/>
    </cacheField>
    <cacheField name="Número de salida" numFmtId="0">
      <sharedItems containsBlank="1" containsMixedTypes="1" containsNumber="1" containsInteger="1" minValue="20202050081861" maxValue="20202050081861"/>
    </cacheField>
    <cacheField name="Fecha de salida" numFmtId="0">
      <sharedItems containsNonDate="0" containsDate="1" containsString="0" containsBlank="1" minDate="2020-01-21T00:00:00" maxDate="2021-12-30T00:00:00"/>
    </cacheField>
    <cacheField name="Tiempo de atención" numFmtId="0">
      <sharedItems containsString="0" containsBlank="1" containsNumber="1" containsInteger="1" minValue="0" maxValue="36"/>
    </cacheField>
    <cacheField name="Estado" numFmtId="0">
      <sharedItems count="3">
        <s v="Extemporanea"/>
        <s v="Cumplida"/>
        <s v="En proceso"/>
      </sharedItems>
    </cacheField>
    <cacheField name="Observaciones" numFmtId="0">
      <sharedItems containsNonDate="0" containsString="0" containsBlank="1"/>
    </cacheField>
    <cacheField name="FECHA DIGITALIZACIÓN DOCUMENTO DE RESPUESTA" numFmtId="0">
      <sharedItems containsNonDate="0" containsString="0" containsBlank="1"/>
    </cacheField>
    <cacheField name="TIPO DE DOCUMENTO SALIDA" numFmtId="0">
      <sharedItems containsNonDate="0" containsString="0" containsBlank="1"/>
    </cacheField>
    <cacheField name="ENVIAR POR CORREO ELECTRÓNICO" numFmtId="0">
      <sharedItems containsNonDate="0" containsString="0" containsBlank="1"/>
    </cacheField>
    <cacheField name="ENVIAR POR CORREO TERRESTRE #PLANILLA" numFmtId="0">
      <sharedItems containsNonDate="0" containsString="0" containsBlank="1"/>
    </cacheField>
    <cacheField name="OBSERVACIONES ATENCIÓN CIUDADAN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ti" refreshedDate="44249.946727199072" createdVersion="4" refreshedVersion="4" minRefreshableVersion="3" recordCount="136">
  <cacheSource type="worksheet">
    <worksheetSource ref="A1:X137" sheet="PQRSD DICIEMBRE1" r:id="rId2"/>
  </cacheSource>
  <cacheFields count="24">
    <cacheField name="Canal Oficial de Entrada" numFmtId="0">
      <sharedItems/>
    </cacheField>
    <cacheField name="Canal de Atención" numFmtId="0">
      <sharedItems/>
    </cacheField>
    <cacheField name="Departamento" numFmtId="0">
      <sharedItems/>
    </cacheField>
    <cacheField name="Peticionario" numFmtId="0">
      <sharedItems/>
    </cacheField>
    <cacheField name="Naturaleza jurídica del peticionario" numFmtId="0">
      <sharedItems/>
    </cacheField>
    <cacheField name="Tema de Consulta" numFmtId="0">
      <sharedItems count="6">
        <s v="Solicitud de Informacion"/>
        <s v="Legislación bomberil"/>
        <s v="Fortalecimiento Bomberil"/>
        <s v="Acompañamiento Jurídico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/>
    </cacheField>
    <cacheField name="Tipo de petición" numFmtId="0">
      <sharedItems/>
    </cacheField>
    <cacheField name="Tiempo de respuesta legal" numFmtId="0">
      <sharedItems containsSemiMixedTypes="0" containsString="0" containsNumber="1" containsInteger="1" minValue="1" maxValue="35"/>
    </cacheField>
    <cacheField name="No Radicado" numFmtId="0">
      <sharedItems/>
    </cacheField>
    <cacheField name="Fecha Radicación" numFmtId="14">
      <sharedItems containsSemiMixedTypes="0" containsNonDate="0" containsDate="1" containsString="0" minDate="2020-12-01T00:00:00" maxDate="2020-12-31T00:00:00"/>
    </cacheField>
    <cacheField name="Número de salida" numFmtId="0">
      <sharedItems containsBlank="1" containsMixedTypes="1" containsNumber="1" containsInteger="1" minValue="20202050081861" maxValue="20202050081861"/>
    </cacheField>
    <cacheField name="Fecha de salida" numFmtId="0">
      <sharedItems containsNonDate="0" containsDate="1" containsString="0" containsBlank="1" minDate="2020-01-21T00:00:00" maxDate="2021-12-30T00:00:00"/>
    </cacheField>
    <cacheField name="Tiempo de atención" numFmtId="0">
      <sharedItems containsString="0" containsBlank="1" containsNumber="1" containsInteger="1" minValue="0" maxValue="36"/>
    </cacheField>
    <cacheField name="Estado" numFmtId="0">
      <sharedItems/>
    </cacheField>
    <cacheField name="Observaciones" numFmtId="0">
      <sharedItems containsNonDate="0" containsString="0" containsBlank="1"/>
    </cacheField>
    <cacheField name="FECHA DIGITALIZACIÓN DOCUMENTO DE RESPUESTA" numFmtId="0">
      <sharedItems containsNonDate="0" containsString="0" containsBlank="1"/>
    </cacheField>
    <cacheField name="TIPO DE DOCUMENTO SALIDA" numFmtId="0">
      <sharedItems containsNonDate="0" containsString="0" containsBlank="1"/>
    </cacheField>
    <cacheField name="ENVIAR POR CORREO ELECTRÓNICO" numFmtId="0">
      <sharedItems containsNonDate="0" containsString="0" containsBlank="1"/>
    </cacheField>
    <cacheField name="ENVIAR POR CORREO TERRESTRE #PLANILLA" numFmtId="0">
      <sharedItems containsNonDate="0" containsString="0" containsBlank="1"/>
    </cacheField>
    <cacheField name="OBSERVACIONES ATENCIÓN CIUDADAN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x v="0"/>
    <x v="0"/>
    <s v="CONTRALORIA DEPARTAMENTAL DEL META  "/>
    <x v="0"/>
    <x v="0"/>
    <s v="CAC SOLICITUD  "/>
    <s v="Edgar Alexander Maya Lopez "/>
    <s v="FORMULACIÓN Y ACTUALIZACIÓN NORMATIVA Y OPERATIVA "/>
    <x v="0"/>
    <x v="0"/>
    <n v="10"/>
    <s v="20203800051062  "/>
    <d v="2020-12-01T00:00:00"/>
    <s v="20202050081961"/>
    <d v="2020-12-16T00:00:00"/>
    <n v="11"/>
    <x v="0"/>
    <m/>
    <m/>
    <m/>
    <m/>
    <m/>
    <m/>
  </r>
  <r>
    <x v="0"/>
    <x v="0"/>
    <x v="1"/>
    <s v="BENEMERITO CUERPO DE BOMBEROS VOLUNTARIOS TULUA - VALLE  "/>
    <x v="1"/>
    <x v="0"/>
    <s v="CAC SOLICITUD DE INFORMACION "/>
    <s v="Melba Vidal "/>
    <s v="FORMULACIÓN Y ACTUALIZACIÓN NORMATIVA Y OPERATIVA "/>
    <x v="0"/>
    <x v="1"/>
    <n v="20"/>
    <s v="20203800051082  "/>
    <d v="2020-12-01T00:00:00"/>
    <m/>
    <d v="2020-12-15T00:00:00"/>
    <n v="10"/>
    <x v="1"/>
    <m/>
    <m/>
    <m/>
    <m/>
    <m/>
    <m/>
  </r>
  <r>
    <x v="0"/>
    <x v="0"/>
    <x v="2"/>
    <s v="CUERPOS DE BOMBEROS DE BOLIVAR  "/>
    <x v="1"/>
    <x v="1"/>
    <s v="CAC Segunda Instancia Pablo Net Mora Mercado - Clemencia - Bolívar "/>
    <s v="Luis Alberto Valencia Pulido "/>
    <s v="Área Cenrtral de Referencia Bomberil "/>
    <x v="0"/>
    <x v="2"/>
    <n v="35"/>
    <s v="20203800051102  "/>
    <d v="2020-12-01T00:00:00"/>
    <m/>
    <m/>
    <m/>
    <x v="2"/>
    <m/>
    <m/>
    <m/>
    <m/>
    <m/>
    <m/>
  </r>
  <r>
    <x v="0"/>
    <x v="0"/>
    <x v="3"/>
    <s v="CUERPO DE BOMBEROS VOLUNTARIOS DE TADO CHOCO  "/>
    <x v="1"/>
    <x v="1"/>
    <s v="CAC PROPUESTAS E INFORMACION REENVIADA POR EL SEÑOR DELEGADO DEPARTAMENTAL DE BOMBEROS AL MUNICIPIO DE RIO SUCIO "/>
    <s v="EDISON DELGADO"/>
    <s v="FORMULACIÓN Y ACTUALIZACIÓN NORMATIVA Y OPERATIVA  "/>
    <x v="0"/>
    <x v="2"/>
    <n v="35"/>
    <s v="20203800051112  "/>
    <d v="2020-12-01T00:00:00"/>
    <m/>
    <m/>
    <m/>
    <x v="1"/>
    <m/>
    <m/>
    <m/>
    <m/>
    <m/>
    <m/>
  </r>
  <r>
    <x v="0"/>
    <x v="0"/>
    <x v="4"/>
    <s v="Juancho Valdéz  "/>
    <x v="2"/>
    <x v="0"/>
    <s v="CAC ASESORIA "/>
    <s v="Andrea Bibiana Castañeda Durán"/>
    <s v="FORMULACIÓN Y ACTUALIZACIÓN NORMATIVA Y OPERATIVA  "/>
    <x v="0"/>
    <x v="3"/>
    <n v="20"/>
    <s v="20203800051122  "/>
    <d v="2020-12-01T00:00:00"/>
    <s v="20202050081931"/>
    <d v="2020-12-15T00:00:00"/>
    <n v="10"/>
    <x v="1"/>
    <m/>
    <m/>
    <m/>
    <m/>
    <m/>
    <m/>
  </r>
  <r>
    <x v="0"/>
    <x v="0"/>
    <x v="5"/>
    <s v="JUAN PABLO AMARGO GOMEZ "/>
    <x v="0"/>
    <x v="1"/>
    <s v="CAC Envío Documento No. 20202102937 "/>
    <s v="Arbey Hernan Trujillo Mendez"/>
    <s v="SUBDIRECCIÓN ESTRATÉGICA Y DE COORDINACIÓN BOMBERIL"/>
    <x v="0"/>
    <x v="4"/>
    <n v="35"/>
    <s v="20203800051132  "/>
    <d v="2020-12-01T00:00:00"/>
    <s v="20212000013651"/>
    <d v="2021-01-25T00:00:00"/>
    <n v="16"/>
    <x v="1"/>
    <m/>
    <m/>
    <m/>
    <m/>
    <m/>
    <m/>
  </r>
  <r>
    <x v="0"/>
    <x v="0"/>
    <x v="2"/>
    <s v="CUERPO DE BOMBEROS VOLUNTARIOS DE CLEMENCIA BOLIVAR  "/>
    <x v="1"/>
    <x v="1"/>
    <s v="CAC Remisión solicitud de información en oficio 20202050075171, con radicado EXT-BOL-20-026151.  "/>
    <s v=" Melba Vidal"/>
    <s v="FORMULACIÓN Y ACTUALIZACIÓN NORMATIVA Y OPERATIVA  "/>
    <x v="0"/>
    <x v="2"/>
    <n v="35"/>
    <s v="20203800051142  "/>
    <d v="2020-12-01T00:00:00"/>
    <m/>
    <m/>
    <m/>
    <x v="2"/>
    <m/>
    <m/>
    <m/>
    <m/>
    <m/>
    <m/>
  </r>
  <r>
    <x v="0"/>
    <x v="0"/>
    <x v="3"/>
    <s v="CUERPO DE BOMBEROS DE BAHIA SOLANO  "/>
    <x v="1"/>
    <x v="2"/>
    <s v="CAC TRASLADO POR COMPETENCIA - BAHIA SOLANO - CHOCO "/>
    <s v="Cristhian Matiz"/>
    <s v="SUBDIRECCIÓN ESTRATÉGICA Y DE COORDINACIÓN BOMBERIL"/>
    <x v="0"/>
    <x v="3"/>
    <n v="35"/>
    <s v="20203800051152  "/>
    <d v="2020-12-01T00:00:00"/>
    <s v="20202000012961"/>
    <d v="2020-12-21T00:00:00"/>
    <n v="14"/>
    <x v="1"/>
    <m/>
    <m/>
    <m/>
    <m/>
    <m/>
    <m/>
  </r>
  <r>
    <x v="0"/>
    <x v="0"/>
    <x v="6"/>
    <s v="CUERPO DE BOMBEROS VOLUNTARIOS DE SANTAFE DE ANTIOQUIA  "/>
    <x v="1"/>
    <x v="3"/>
    <s v="CAC SOLICITUD "/>
    <s v="Arbey Hernan Trujillo Mendez"/>
    <s v="SUBDIRECCIÓN ESTRATÉGICA Y DE COORDINACIÓN BOMBERIL"/>
    <x v="0"/>
    <x v="4"/>
    <n v="30"/>
    <s v="20203800051172  "/>
    <d v="2020-12-01T00:00:00"/>
    <m/>
    <m/>
    <m/>
    <x v="2"/>
    <m/>
    <m/>
    <m/>
    <m/>
    <m/>
    <m/>
  </r>
  <r>
    <x v="0"/>
    <x v="0"/>
    <x v="7"/>
    <s v="CUERPO DE BOMBEROS VOLUNTARIOS DE PLANADAS - TOLIMA  "/>
    <x v="1"/>
    <x v="3"/>
    <s v="CAC DOCUMENTOS BOMBEROS PLANADAS "/>
    <s v=" Carlos Osorio"/>
    <s v="FORMULACIÓN Y ACTUALIZACIÓN NORMATIVA Y OPERATIVA  "/>
    <x v="0"/>
    <x v="2"/>
    <n v="30"/>
    <s v="20203800051182  "/>
    <d v="2020-12-01T00:00:00"/>
    <s v="20202050081881"/>
    <d v="2020-12-15T00:00:00"/>
    <n v="9"/>
    <x v="1"/>
    <m/>
    <m/>
    <m/>
    <m/>
    <m/>
    <m/>
  </r>
  <r>
    <x v="0"/>
    <x v="0"/>
    <x v="8"/>
    <s v="CUERPO DE BOMBEROS VOLUNTARIOS DE CIRCASIA QUINDIA  "/>
    <x v="1"/>
    <x v="1"/>
    <s v="CAC RESPUESTA REQUERIMIENTO "/>
    <s v="Ronny Estiven Romero Velandia"/>
    <s v="FORMULACIÓN Y ACTUALIZACIÓN NORMATIVA Y OPERATIVA  "/>
    <x v="0"/>
    <x v="2"/>
    <n v="30"/>
    <s v="20203800051242  "/>
    <d v="2020-12-01T00:00:00"/>
    <m/>
    <m/>
    <m/>
    <x v="2"/>
    <m/>
    <m/>
    <m/>
    <m/>
    <m/>
    <m/>
  </r>
  <r>
    <x v="0"/>
    <x v="0"/>
    <x v="7"/>
    <s v="CUERPO DE BOMBEROS VOLUNTARIOS DE PLANADAS - TOLIMA  "/>
    <x v="1"/>
    <x v="1"/>
    <s v="CAC RESPUESTA ENVIADA A LA CONTRALORIA DEPARTAMENTAL  "/>
    <s v="Carlos Osorio"/>
    <s v="FORMULACIÓN Y ACTUALIZACIÓN NORMATIVA Y OPERATIVA  "/>
    <x v="0"/>
    <x v="2"/>
    <n v="30"/>
    <s v="20203800051252  "/>
    <d v="2020-12-01T00:00:00"/>
    <s v="20202050081881"/>
    <d v="2020-12-15T00:00:00"/>
    <n v="10"/>
    <x v="1"/>
    <m/>
    <m/>
    <m/>
    <m/>
    <m/>
    <m/>
  </r>
  <r>
    <x v="0"/>
    <x v="0"/>
    <x v="9"/>
    <s v="CUERPO DE BOMBEROS VOLUNTARIOS DE MANIZALES  "/>
    <x v="1"/>
    <x v="0"/>
    <s v="CAC SOLICITUD "/>
    <s v="Lina Maria Rojas Gallego"/>
    <s v="SUBDIRECCIÓN ESTRATÉGICA Y DE COORDINACIÓN BOMBERIL"/>
    <x v="0"/>
    <x v="1"/>
    <n v="30"/>
    <s v="20203800051272  "/>
    <d v="2020-12-01T00:00:00"/>
    <s v="N/A"/>
    <d v="2020-12-01T00:00:00"/>
    <n v="1"/>
    <x v="1"/>
    <m/>
    <m/>
    <m/>
    <m/>
    <m/>
    <m/>
  </r>
  <r>
    <x v="0"/>
    <x v="0"/>
    <x v="1"/>
    <s v="CUERPO DE BOMBEROS VOLUNTARIOS DE ALCALA  "/>
    <x v="1"/>
    <x v="0"/>
    <s v="CAC SOLICITUD AVAL "/>
    <s v="Lina Maria Rojas Gallego"/>
    <s v="SUBDIRECCIÓN ESTRATÉGICA Y DE COORDINACIÓN BOMBERIL"/>
    <x v="0"/>
    <x v="1"/>
    <n v="35"/>
    <s v="20203800051362  "/>
    <d v="2020-12-01T00:00:00"/>
    <s v="N/A"/>
    <d v="2020-11-30T00:00:00"/>
    <m/>
    <x v="1"/>
    <m/>
    <m/>
    <m/>
    <m/>
    <m/>
    <m/>
  </r>
  <r>
    <x v="0"/>
    <x v="0"/>
    <x v="9"/>
    <s v="CUERPO DE BOMBEROS VOLUNTARIOS DE VILLAMARIA  "/>
    <x v="1"/>
    <x v="0"/>
    <s v="CAC SOLICITUD ACTUALIZACIÓN "/>
    <s v="Lina Maria Rojas Gallego"/>
    <s v="SUBDIRECCIÓN ESTRATÉGICA Y DE COORDINACIÓN BOMBERIL"/>
    <x v="0"/>
    <x v="1"/>
    <n v="35"/>
    <s v="20203800051392  "/>
    <d v="2020-12-01T00:00:00"/>
    <s v="20202000012241"/>
    <d v="2020-12-14T00:00:00"/>
    <n v="13"/>
    <x v="1"/>
    <m/>
    <m/>
    <m/>
    <m/>
    <m/>
    <m/>
  </r>
  <r>
    <x v="0"/>
    <x v="0"/>
    <x v="10"/>
    <s v="CUERPO DE BOMBEROS VOLUNTARIOS DE COROMORO  "/>
    <x v="1"/>
    <x v="0"/>
    <s v="CAC Solicitud Aval para dictar curso Bombero I y II "/>
    <s v="Lina Maria Rojas Gallego"/>
    <s v="SUBDIRECCIÓN ESTRATÉGICA Y DE COORDINACIÓN BOMBERIL"/>
    <x v="0"/>
    <x v="1"/>
    <n v="35"/>
    <s v="20203800051412  "/>
    <d v="2020-12-01T00:00:00"/>
    <s v="20202000012141"/>
    <d v="2020-12-14T00:00:00"/>
    <n v="13"/>
    <x v="1"/>
    <m/>
    <m/>
    <m/>
    <m/>
    <m/>
    <m/>
  </r>
  <r>
    <x v="0"/>
    <x v="0"/>
    <x v="7"/>
    <s v="BENEMERITO CUERPO DE BOMBEROS VOLUNTARIOS DE IBAGUE  "/>
    <x v="1"/>
    <x v="0"/>
    <s v="CAC SOLICITUD CURSO "/>
    <s v="Lina Maria Rojas Gallego"/>
    <s v="SUBDIRECCIÓN ESTRATÉGICA Y DE COORDINACIÓN BOMBERIL"/>
    <x v="0"/>
    <x v="1"/>
    <n v="35"/>
    <s v="20203800051422  "/>
    <d v="2020-12-01T00:00:00"/>
    <s v="20202000012221"/>
    <d v="2020-12-21T00:00:00"/>
    <n v="18"/>
    <x v="1"/>
    <m/>
    <m/>
    <m/>
    <m/>
    <m/>
    <m/>
  </r>
  <r>
    <x v="0"/>
    <x v="0"/>
    <x v="11"/>
    <s v="CUERPO DE BOMBEROS VOLUNTARIOS DE SIBATE  "/>
    <x v="1"/>
    <x v="4"/>
    <s v="CAC PETICIÓN "/>
    <s v="Melba Vidal"/>
    <s v="SUBDIRECCIÓN ESTRATÉGICA Y DE COORDINACIÓN BOMBERIL"/>
    <x v="0"/>
    <x v="4"/>
    <n v="35"/>
    <s v="20203800051472  "/>
    <d v="2020-12-01T00:00:00"/>
    <m/>
    <m/>
    <m/>
    <x v="2"/>
    <m/>
    <m/>
    <m/>
    <m/>
    <m/>
    <m/>
  </r>
  <r>
    <x v="0"/>
    <x v="0"/>
    <x v="11"/>
    <s v="CUERPO DE BOMBEROS VOLUNTARIOS DE SIBATE CONSEJO DE OFICIALES  "/>
    <x v="1"/>
    <x v="4"/>
    <s v="CAC PETICIÓN SIBATE 2 "/>
    <s v="Melba Vidal"/>
    <s v="SUBDIRECCIÓN ESTRATÉGICA Y DE COORDINACIÓN BOMBERIL"/>
    <x v="0"/>
    <x v="3"/>
    <n v="30"/>
    <s v="20203800051482  "/>
    <d v="2020-12-01T00:00:00"/>
    <m/>
    <m/>
    <m/>
    <x v="2"/>
    <m/>
    <m/>
    <m/>
    <m/>
    <m/>
    <m/>
  </r>
  <r>
    <x v="0"/>
    <x v="0"/>
    <x v="6"/>
    <s v="ALCALDIA CALDAS ANTIOQUIA "/>
    <x v="3"/>
    <x v="5"/>
    <s v="CAC TRASLADO PRESENTACIÓN PROYECTO "/>
    <s v="Cristhian Matiz"/>
    <s v="SUBDIRECCIÓN ESTRATÉGICA Y DE COORDINACIÓN BOMBERIL"/>
    <x v="0"/>
    <x v="4"/>
    <n v="30"/>
    <s v="20203800051492  "/>
    <d v="2020-12-01T00:00:00"/>
    <s v="20202000012611"/>
    <d v="2020-12-21T00:00:00"/>
    <n v="16"/>
    <x v="1"/>
    <m/>
    <m/>
    <m/>
    <m/>
    <m/>
    <m/>
  </r>
  <r>
    <x v="1"/>
    <x v="1"/>
    <x v="6"/>
    <s v="VEEDURIA CALDAS  "/>
    <x v="3"/>
    <x v="6"/>
    <s v="RD REMISION POR COMPETENCIA "/>
    <s v=" Arbey Hernan Trujillo Mendez"/>
    <s v="SUBDIRECCIÓN ESTRATÉGICA Y DE COORDINACIÓN BOMBERIL"/>
    <x v="0"/>
    <x v="3"/>
    <n v="30"/>
    <s v="20203800051512  "/>
    <d v="2020-12-02T00:00:00"/>
    <s v="20212000013771"/>
    <d v="2021-01-20T00:00:00"/>
    <n v="31"/>
    <x v="0"/>
    <m/>
    <m/>
    <m/>
    <m/>
    <m/>
    <m/>
  </r>
  <r>
    <x v="0"/>
    <x v="0"/>
    <x v="4"/>
    <s v="CUERPO DE BOMBEROS OFICIALES BOGOTá UAECOB COOPERACIÓN INTERNACIONAL Y ALIANZAS ESTRATÉGICAS "/>
    <x v="1"/>
    <x v="0"/>
    <s v="CAC SOLICITUD "/>
    <s v="Lina Maria Rojas Gallego"/>
    <s v="SUBDIRECCIÓN ESTRATÉGICA Y DE COORDINACIÓN BOMBERIL"/>
    <x v="0"/>
    <x v="1"/>
    <n v="30"/>
    <s v="20203800051522  "/>
    <d v="2020-12-02T00:00:00"/>
    <m/>
    <d v="2020-12-02T00:00:00"/>
    <n v="0"/>
    <x v="1"/>
    <m/>
    <m/>
    <m/>
    <m/>
    <m/>
    <m/>
  </r>
  <r>
    <x v="0"/>
    <x v="0"/>
    <x v="12"/>
    <s v="ASOCIACION NCIONAL DE BOMBEROSASDEBER NEIVA  "/>
    <x v="4"/>
    <x v="0"/>
    <s v="CAC notificación radicado 20205461592231 "/>
    <s v="Edgar Alexander Maya Lopez"/>
    <s v="FORMULACIÓN Y ACTUALIZACIÓN NORMATIVA Y OPERATIVA"/>
    <x v="0"/>
    <x v="5"/>
    <n v="30"/>
    <s v="20203800051532  "/>
    <d v="2020-12-02T00:00:00"/>
    <s v="20202050082161"/>
    <d v="2020-12-29T00:00:00"/>
    <n v="20"/>
    <x v="1"/>
    <m/>
    <m/>
    <m/>
    <m/>
    <m/>
    <m/>
  </r>
  <r>
    <x v="0"/>
    <x v="0"/>
    <x v="4"/>
    <s v="CUERPO DE BOMBEROS OFICIALES BOGOTá UAECOB D.C. "/>
    <x v="1"/>
    <x v="0"/>
    <s v="CAC SOLICITUD DE REGISTROS "/>
    <s v="Lina Maria Rojas Gallego"/>
    <s v="SUBDIRECCIÓN ESTRATÉGICA Y DE COORDINACIÓN BOMBERIL"/>
    <x v="0"/>
    <x v="1"/>
    <n v="20"/>
    <s v="20203800051602  "/>
    <d v="2020-12-02T00:00:00"/>
    <m/>
    <d v="2020-12-02T00:00:00"/>
    <n v="0"/>
    <x v="1"/>
    <m/>
    <m/>
    <m/>
    <m/>
    <m/>
    <m/>
  </r>
  <r>
    <x v="0"/>
    <x v="0"/>
    <x v="1"/>
    <s v="CUERPO DE BOMBEROS VOLUNTARIOS DE CARTAGO  "/>
    <x v="1"/>
    <x v="0"/>
    <s v="CAC SOLICITUD "/>
    <s v="Mauricio Delgado Perdomo"/>
    <s v="SUBDIRECCIÓN ESTRATÉGICA Y DE COORDINACIÓN BOMBERIL"/>
    <x v="0"/>
    <x v="1"/>
    <n v="30"/>
    <s v="20203800051672  "/>
    <d v="2020-12-02T00:00:00"/>
    <m/>
    <d v="2020-12-04T00:00:00"/>
    <n v="2"/>
    <x v="1"/>
    <m/>
    <m/>
    <m/>
    <m/>
    <m/>
    <m/>
  </r>
  <r>
    <x v="0"/>
    <x v="0"/>
    <x v="10"/>
    <s v="CUERPO DE BOMBEROS OCAÑA - NORTE DE SANTANDER  "/>
    <x v="1"/>
    <x v="1"/>
    <s v="CAC SOLCITUD OFICIO "/>
    <s v="Andrea Bibiana Castañeda Durán"/>
    <s v="FORMULACIÓN Y ACTUALIZACIÓN NORMATIVA Y OPERATIVA"/>
    <x v="0"/>
    <x v="4"/>
    <n v="30"/>
    <s v="20203800051682  "/>
    <d v="2020-12-02T00:00:00"/>
    <s v="20202050082001"/>
    <d v="2020-12-22T00:00:00"/>
    <n v="13"/>
    <x v="1"/>
    <m/>
    <m/>
    <m/>
    <m/>
    <m/>
    <m/>
  </r>
  <r>
    <x v="0"/>
    <x v="0"/>
    <x v="1"/>
    <s v="CUERPO DE BOMBEROS VOLUNTARIOS DE BUENAVENTURA  "/>
    <x v="1"/>
    <x v="3"/>
    <s v="CAC SOLICITUD "/>
    <s v="Liz Margaret Álvarez calderon"/>
    <s v="SUBDIRECCIÓN ESTRATÉGICA Y DE COORDINACIÓN BOMBERIL"/>
    <x v="0"/>
    <x v="4"/>
    <n v="30"/>
    <s v="20203800051702  "/>
    <d v="2020-12-02T00:00:00"/>
    <s v="20202000013171"/>
    <d v="2020-12-23T00:00:00"/>
    <n v="14"/>
    <x v="1"/>
    <m/>
    <m/>
    <m/>
    <m/>
    <m/>
    <m/>
  </r>
  <r>
    <x v="0"/>
    <x v="0"/>
    <x v="6"/>
    <s v="CUERPO DE BOMBEROS VOLUNTARIOS DE ENTRERRIOS  "/>
    <x v="1"/>
    <x v="6"/>
    <s v="CAC SOLICITUD "/>
    <s v="VIVIANA ANDRADE TOVAR"/>
    <s v="PLANEACIÓN ESTRATEGICA"/>
    <x v="0"/>
    <x v="4"/>
    <n v="30"/>
    <s v="20203800051712  "/>
    <d v="2020-12-02T00:00:00"/>
    <s v="20201100012731"/>
    <d v="2020-12-16T00:00:00"/>
    <n v="10"/>
    <x v="1"/>
    <m/>
    <m/>
    <m/>
    <m/>
    <m/>
    <m/>
  </r>
  <r>
    <x v="1"/>
    <x v="1"/>
    <x v="13"/>
    <s v="ALVARO WILLIAM LOPEZ OSSA "/>
    <x v="2"/>
    <x v="0"/>
    <s v="RD REMISION DE QUEJA E-2020-538792 "/>
    <s v="Angélica Xiomara Rosado Bayona"/>
    <s v="GESTIÓN ATENCIÓN AL CIUDADANO"/>
    <x v="1"/>
    <x v="6"/>
    <n v="30"/>
    <s v="20203800051772  "/>
    <d v="2020-12-03T00:00:00"/>
    <s v="20203800012761"/>
    <d v="2020-12-15T00:00:00"/>
    <n v="7"/>
    <x v="1"/>
    <m/>
    <m/>
    <m/>
    <m/>
    <m/>
    <m/>
  </r>
  <r>
    <x v="0"/>
    <x v="0"/>
    <x v="11"/>
    <s v="ALCALDÍA MUNICIPAL DE CAJICA - CUNDINAMARCA  "/>
    <x v="3"/>
    <x v="6"/>
    <s v="CAC. Fwd: Proceso de verificación de condiciones técnicas del Cuerpo de Bomberos Voluntarios de Cajicá - Cundinamarca. "/>
    <s v="Liz Margaret Álvarez calderon"/>
    <s v="SUBDIRECCIÓN ESTRATÉGICA Y DE COORDINACIÓN BOMBERIL"/>
    <x v="0"/>
    <x v="1"/>
    <n v="30"/>
    <s v="20203800051792  "/>
    <d v="2020-12-04T00:00:00"/>
    <s v="20202000013201"/>
    <d v="2020-12-23T00:00:00"/>
    <n v="17"/>
    <x v="1"/>
    <m/>
    <m/>
    <m/>
    <m/>
    <m/>
    <m/>
  </r>
  <r>
    <x v="0"/>
    <x v="0"/>
    <x v="14"/>
    <s v="DELEGACIÓN DEPARTAMENTAL DE NORTE DE SANTANDER  "/>
    <x v="1"/>
    <x v="1"/>
    <s v="CAC. Fwd: solicitud apoyo para la creación del cuerpo de bomberos NORTE DE SANTANDER. "/>
    <s v="Andrea Bibiana Castañeda Durán"/>
    <s v="FORMULACIÓN Y ACTUALIZACIÓN NORMATIVA Y OPERATIVA "/>
    <x v="0"/>
    <x v="3"/>
    <n v="35"/>
    <s v="20203800051802  "/>
    <d v="2020-12-04T00:00:00"/>
    <n v="20202050081861"/>
    <d v="2020-12-15T00:00:00"/>
    <n v="10"/>
    <x v="1"/>
    <m/>
    <m/>
    <m/>
    <m/>
    <m/>
    <m/>
  </r>
  <r>
    <x v="1"/>
    <x v="1"/>
    <x v="15"/>
    <s v="CUERPO DE BOMBEROS VOLUNTARIOS DE POPAYAN"/>
    <x v="1"/>
    <x v="0"/>
    <s v="RD DOCUMENOS DOCTORA VIVIANA "/>
    <s v="Maicol Villarreal Ospina"/>
    <s v="SUBDIRECCIÓN ESTRATÉGICA Y DE COORDINACIÓN BOMBERIL"/>
    <x v="0"/>
    <x v="2"/>
    <n v="30"/>
    <s v="20203800051822  "/>
    <d v="2020-12-04T00:00:00"/>
    <s v="20202000012901 "/>
    <d v="2020-12-23T00:00:00"/>
    <n v="12"/>
    <x v="1"/>
    <m/>
    <m/>
    <m/>
    <m/>
    <m/>
    <m/>
  </r>
  <r>
    <x v="0"/>
    <x v="0"/>
    <x v="4"/>
    <s v="DEPARTAMENTO NACIONAL DE PLANEACION BOGOTA  "/>
    <x v="0"/>
    <x v="0"/>
    <s v="CAC. (20205461592231_702) Envío de notificación radicado 20205461592231 (EMAIL CERTIFICADO de notificaciones_sgdorfeo@dnp.gov.co)  "/>
    <s v="Edgar Alexander Maya Lopez"/>
    <s v="FORMULACIÓN Y ACTUALIZACIÓN NORMATIVA Y OPERATIVA "/>
    <x v="0"/>
    <x v="3"/>
    <n v="30"/>
    <s v="20203800051832  "/>
    <d v="2020-12-04T00:00:00"/>
    <s v="20202050082161"/>
    <d v="2021-01-18T00:00:00"/>
    <n v="30"/>
    <x v="1"/>
    <m/>
    <m/>
    <m/>
    <m/>
    <m/>
    <m/>
  </r>
  <r>
    <x v="0"/>
    <x v="0"/>
    <x v="6"/>
    <s v="CUERPO DE BOMBEROS SAN ANDRES DE CUERQUIA - ANTIOQUIA  "/>
    <x v="1"/>
    <x v="4"/>
    <s v="CAC. (sin asunto), Contratación y desembolso de sobretasa bomberil 2020.  "/>
    <s v="Andrea Bibiana Castañeda Durán"/>
    <s v="FORMULACIÓN Y ACTUALIZACIÓN NORMATIVA Y OPERATIVA "/>
    <x v="0"/>
    <x v="2"/>
    <n v="30"/>
    <s v="20203800051922  "/>
    <d v="2020-12-04T00:00:00"/>
    <s v="20202050081711"/>
    <d v="2020-12-14T00:00:00"/>
    <n v="7"/>
    <x v="1"/>
    <m/>
    <m/>
    <m/>
    <m/>
    <m/>
    <m/>
  </r>
  <r>
    <x v="0"/>
    <x v="0"/>
    <x v="4"/>
    <s v="EMPAQUETADURAS Y EMPAQUES  "/>
    <x v="4"/>
    <x v="0"/>
    <s v="CAC. SOLICITUD LISTADO CUERPOS DE SOCORRO.  "/>
    <s v="Luis Alberto Valencia Pulido"/>
    <s v="Área Cenrtral de Referencia Bomberil"/>
    <x v="0"/>
    <x v="3"/>
    <n v="20"/>
    <s v="20203800051952  "/>
    <d v="2020-12-04T00:00:00"/>
    <m/>
    <d v="2020-12-29T00:00:00"/>
    <n v="15"/>
    <x v="1"/>
    <m/>
    <m/>
    <m/>
    <m/>
    <m/>
    <m/>
  </r>
  <r>
    <x v="0"/>
    <x v="0"/>
    <x v="8"/>
    <s v="GOBERNACION DEL QUINDIO  "/>
    <x v="3"/>
    <x v="4"/>
    <s v="CAC. Solicitud Concepto Jurídico.  "/>
    <s v="Melba Vidal"/>
    <s v="FORMULACIÓN Y ACTUALIZACIÓN NORMATIVA Y OPERATIVA"/>
    <x v="0"/>
    <x v="3"/>
    <n v="30"/>
    <s v="20203800051962  "/>
    <d v="2020-12-04T00:00:00"/>
    <m/>
    <m/>
    <m/>
    <x v="2"/>
    <m/>
    <m/>
    <m/>
    <m/>
    <m/>
    <m/>
  </r>
  <r>
    <x v="0"/>
    <x v="0"/>
    <x v="14"/>
    <s v="CUERPO DE BOMBEROS DE OCAÑA  "/>
    <x v="1"/>
    <x v="4"/>
    <s v="CAC. RV: Oficio Cuerpo de Bomberos Voluntarios Ocaña. "/>
    <s v="Melba Vidal"/>
    <s v="FORMULACIÓN Y ACTUALIZACIÓN NORMATIVA Y OPERATIVA"/>
    <x v="0"/>
    <x v="7"/>
    <n v="30"/>
    <s v="20203800051982  "/>
    <d v="2020-12-04T00:00:00"/>
    <m/>
    <m/>
    <m/>
    <x v="2"/>
    <m/>
    <m/>
    <m/>
    <m/>
    <m/>
    <m/>
  </r>
  <r>
    <x v="0"/>
    <x v="0"/>
    <x v="16"/>
    <s v="CUERPO DE BOMBEROS VOLUNTARIOS SIBUNDOY  "/>
    <x v="1"/>
    <x v="6"/>
    <s v="CAC. legalización vehículo.  "/>
    <s v=" Carlos Armando López Barrera"/>
    <s v="Oficina Asesora Juridica"/>
    <x v="2"/>
    <x v="4"/>
    <n v="30"/>
    <s v="20203800052002  "/>
    <d v="2020-12-04T00:00:00"/>
    <s v="20211200000663"/>
    <d v="2021-01-12T00:00:00"/>
    <m/>
    <x v="1"/>
    <m/>
    <m/>
    <m/>
    <m/>
    <m/>
    <m/>
  </r>
  <r>
    <x v="0"/>
    <x v="0"/>
    <x v="0"/>
    <s v="JOSE ARJONA  "/>
    <x v="2"/>
    <x v="4"/>
    <s v="CAC. SALUDOS, INCONFORMIDAD POR LAS RESPUESTAS A MIS DERRECHOS DE PETICION. "/>
    <s v=" VIVIANA ANDRADE TOVAR"/>
    <s v="PLANEACIÓN ESTRATEGICA "/>
    <x v="0"/>
    <x v="3"/>
    <n v="30"/>
    <s v="20203800052012  "/>
    <d v="2020-12-04T00:00:00"/>
    <s v="20203000013021"/>
    <d v="2020-12-22T00:00:00"/>
    <n v="11"/>
    <x v="1"/>
    <m/>
    <m/>
    <m/>
    <m/>
    <m/>
    <m/>
  </r>
  <r>
    <x v="0"/>
    <x v="0"/>
    <x v="2"/>
    <s v="CUERPO DE BOMBEROS VOLUNTARIOS MAGANGUE - BOLIVAR  "/>
    <x v="1"/>
    <x v="4"/>
    <s v="CAC. Asamblea Extraordinaria y hojas de vida para revisión por parte de Inspección, vigilancia y control DNBC, Bomberos Magangué y otros 2 documentos.pdf  "/>
    <s v="Ronny Estiven Romero Velandia"/>
    <s v="FORMULACIÓN Y ACTUALIZACIÓN NORMATIVA Y OPERATIVA"/>
    <x v="0"/>
    <x v="2"/>
    <n v="30"/>
    <s v="20203800052022  "/>
    <d v="2020-12-04T00:00:00"/>
    <s v="20212050083051"/>
    <d v="2021-01-12T00:00:00"/>
    <m/>
    <x v="1"/>
    <m/>
    <m/>
    <m/>
    <m/>
    <m/>
    <m/>
  </r>
  <r>
    <x v="0"/>
    <x v="0"/>
    <x v="11"/>
    <s v="CUERPO DE BOMBEROS VOLUNTARIOS DE SOPO  "/>
    <x v="1"/>
    <x v="5"/>
    <s v="CAC. DOCUMENTACION BOMBEROS VOLUNTARIOS DE SOPO "/>
    <s v="Cristhian Matiz"/>
    <s v="SUBDIRECCIÓN ESTRATÉGICA Y DE COORDINACIÓN BOMBERIL"/>
    <x v="0"/>
    <x v="2"/>
    <n v="30"/>
    <s v="20203800052032  "/>
    <d v="2020-12-04T00:00:00"/>
    <s v="20202000012601"/>
    <d v="2020-12-21T00:00:00"/>
    <n v="10"/>
    <x v="1"/>
    <m/>
    <m/>
    <m/>
    <m/>
    <m/>
    <m/>
  </r>
  <r>
    <x v="0"/>
    <x v="0"/>
    <x v="6"/>
    <s v="CUERPO DE BOMBEROS VOLUNTARIOS DE CALDAS - ANTIOQUIA  "/>
    <x v="1"/>
    <x v="0"/>
    <s v="CAC. RV: solicitud  "/>
    <s v="Lina Maria Rojas Gallego "/>
    <s v="SUBDIRECCIÓN ESTRATÉGICA Y DE COORDINACIÓN BOMBERIL "/>
    <x v="0"/>
    <x v="1"/>
    <n v="30"/>
    <s v="20203800052102  "/>
    <d v="2020-12-04T00:00:00"/>
    <s v="20202000012131"/>
    <d v="2020-12-14T00:00:00"/>
    <n v="5"/>
    <x v="1"/>
    <m/>
    <m/>
    <m/>
    <m/>
    <m/>
    <m/>
  </r>
  <r>
    <x v="0"/>
    <x v="0"/>
    <x v="0"/>
    <s v="JOSE ARJONA  "/>
    <x v="2"/>
    <x v="0"/>
    <s v="CAC. DERECHO DE PETICION. "/>
    <s v="VIVIANA ANDRADE TOVAR"/>
    <s v="PLANEACIÓN ESTRATEGICA "/>
    <x v="0"/>
    <x v="3"/>
    <n v="30"/>
    <s v="20203800052122  "/>
    <d v="2020-12-04T00:00:00"/>
    <s v="20203000013051"/>
    <d v="2020-12-22T00:00:00"/>
    <n v="11"/>
    <x v="1"/>
    <m/>
    <m/>
    <m/>
    <m/>
    <m/>
    <m/>
  </r>
  <r>
    <x v="0"/>
    <x v="0"/>
    <x v="0"/>
    <s v="JOSE ARJONA  "/>
    <x v="2"/>
    <x v="0"/>
    <s v="CAC. REQUIERO INMEDIATA RESPUESTA DERECHO DE PETICION ACTAS REUNIONES PROCESO SELECCION SUBCOMISIONES NACIONALES DE RESCATE.  "/>
    <s v="VIVIANA ANDRADE TOVAR"/>
    <s v="PLANEACIÓN ESTRATEGICA "/>
    <x v="0"/>
    <x v="3"/>
    <n v="30"/>
    <s v="20203800052132  "/>
    <d v="2020-12-04T00:00:00"/>
    <s v="20203000013061"/>
    <d v="2020-12-22T00:00:00"/>
    <n v="11"/>
    <x v="1"/>
    <m/>
    <m/>
    <m/>
    <m/>
    <m/>
    <m/>
  </r>
  <r>
    <x v="0"/>
    <x v="0"/>
    <x v="0"/>
    <s v="JOSE ARJONA  "/>
    <x v="2"/>
    <x v="0"/>
    <s v="CAC. DERECHO DE PETICION ACLARACION RESPUESTA CONVOCATORIA SELECCION SUBCOMISIONES NACIONALES DE RESCATE "/>
    <s v="VIVIANA ANDRADE TOVAR"/>
    <s v="PLANEACIÓN ESTRATEGICA "/>
    <x v="0"/>
    <x v="3"/>
    <n v="30"/>
    <s v="20203800052142  "/>
    <d v="2020-12-04T00:00:00"/>
    <s v="20201100013081"/>
    <d v="2020-12-22T00:00:00"/>
    <n v="11"/>
    <x v="1"/>
    <m/>
    <m/>
    <m/>
    <m/>
    <m/>
    <m/>
  </r>
  <r>
    <x v="0"/>
    <x v="0"/>
    <x v="2"/>
    <s v="CUERPO DE BOMBEROS VOLUNTARIOS MAGANGUE - BOLIVAR  "/>
    <x v="1"/>
    <x v="0"/>
    <s v="CAC. Asamblea Extraordinaria y hojas de vida para revisión por parte de Inspección, vigilancia y control DNBC, Bomberos Magangué.pdf  "/>
    <s v="Melba Vidal"/>
    <s v="FORMULACIÓN Y ACTUALIZACIÓN NORMATIVA Y OPERATIVA"/>
    <x v="0"/>
    <x v="4"/>
    <n v="30"/>
    <s v="20203800052162  "/>
    <d v="2020-12-04T00:00:00"/>
    <m/>
    <m/>
    <m/>
    <x v="2"/>
    <m/>
    <m/>
    <m/>
    <m/>
    <m/>
    <m/>
  </r>
  <r>
    <x v="0"/>
    <x v="0"/>
    <x v="6"/>
    <s v="ALCALDIA SABANETA ANTIOQUIA "/>
    <x v="3"/>
    <x v="4"/>
    <s v="CAC. SOLICITUD DE VIGILANCI Y CONTROL "/>
    <s v="Liz Margaret Álvarez calderon"/>
    <s v="SUBDIRECCIÓN ESTRATÉGICA Y DE COORDINACIÓN BOMBERIL"/>
    <x v="0"/>
    <x v="4"/>
    <n v="30"/>
    <s v="20203800052172  "/>
    <d v="2020-12-04T00:00:00"/>
    <s v="20202000013171"/>
    <d v="2020-12-23T00:00:00"/>
    <n v="15"/>
    <x v="1"/>
    <m/>
    <m/>
    <m/>
    <m/>
    <m/>
    <m/>
  </r>
  <r>
    <x v="0"/>
    <x v="0"/>
    <x v="9"/>
    <s v="JUAN CAMILO OCAMPO  "/>
    <x v="2"/>
    <x v="6"/>
    <s v="CAC. Documentos Faltantes para aval Instructor Sargento Juan Camilo Ocampo "/>
    <s v="Lina Maria Rojas Gallego"/>
    <s v="SUBDIRECCIÓN ESTRATÉGICA Y DE COORDINACIÓN BOMBERIL"/>
    <x v="0"/>
    <x v="1"/>
    <n v="30"/>
    <s v="20203800052202  "/>
    <d v="2020-12-04T00:00:00"/>
    <s v="20202000012781"/>
    <d v="2020-12-22T00:00:00"/>
    <n v="12"/>
    <x v="1"/>
    <m/>
    <m/>
    <m/>
    <m/>
    <m/>
    <m/>
  </r>
  <r>
    <x v="0"/>
    <x v="0"/>
    <x v="16"/>
    <s v="CUERPO DE BOMBEROS VOLUNTARIOS VILLAGARZON PUTUMAYO "/>
    <x v="1"/>
    <x v="0"/>
    <s v="CAC. Fwd: Solicitud Bomberos Villagarzón.  "/>
    <s v="Mauricio Delgado Perdomo"/>
    <s v="SUBDIRECCIÓN ESTRATÉGICA Y DE COORDINACIÓN BOMBERIL"/>
    <x v="0"/>
    <x v="4"/>
    <n v="30"/>
    <s v="20203800052212  "/>
    <d v="2020-12-04T00:00:00"/>
    <m/>
    <d v="2020-12-11T00:00:00"/>
    <n v="4"/>
    <x v="1"/>
    <m/>
    <m/>
    <m/>
    <m/>
    <m/>
    <m/>
  </r>
  <r>
    <x v="0"/>
    <x v="0"/>
    <x v="17"/>
    <s v="NILSON JOSé LóPEZ IBARRA "/>
    <x v="1"/>
    <x v="0"/>
    <s v="CAC. Offline message sent by NILSON José López ibarra  "/>
    <s v="Carlos Osorio"/>
    <s v="FORMULACIÓN Y ACTUALIZACIÓN NORMATIVA Y OPERATIVA"/>
    <x v="0"/>
    <x v="5"/>
    <n v="30"/>
    <s v="20203800052222  "/>
    <d v="2020-12-04T00:00:00"/>
    <s v="20202050081891"/>
    <d v="2020-12-15T00:00:00"/>
    <n v="6"/>
    <x v="1"/>
    <m/>
    <m/>
    <m/>
    <m/>
    <m/>
    <m/>
  </r>
  <r>
    <x v="0"/>
    <x v="0"/>
    <x v="9"/>
    <s v="DELEGACION DEPARTAMENTAL DE BOMBEROS DE CALDAS  "/>
    <x v="1"/>
    <x v="6"/>
    <s v="CAC. Carta subdirector.pdf.  "/>
    <s v="VIVIANA ANDRADE TOVAR "/>
    <s v="PLANEACIÓN ESTRATEGICA "/>
    <x v="0"/>
    <x v="4"/>
    <n v="30"/>
    <s v="20203800052252  "/>
    <d v="2020-12-07T00:00:00"/>
    <s v="20201100013071"/>
    <d v="2020-12-22T00:00:00"/>
    <n v="11"/>
    <x v="1"/>
    <m/>
    <m/>
    <m/>
    <m/>
    <m/>
    <m/>
  </r>
  <r>
    <x v="0"/>
    <x v="0"/>
    <x v="18"/>
    <s v="JOSE ESTUPIÑAN LANDAZURI "/>
    <x v="2"/>
    <x v="4"/>
    <s v="CAC, Fwd: Consulta. "/>
    <s v="Arbey Hernan Trujillo Mendez"/>
    <s v="SUBDIRECCIÓN ESTRATÉGICA Y DE COORDINACIÓN BOMBERIL "/>
    <x v="0"/>
    <x v="7"/>
    <n v="35"/>
    <s v="20203800052292  "/>
    <d v="2020-12-07T00:00:00"/>
    <s v="20212050083881"/>
    <d v="2021-02-02T00:00:00"/>
    <n v="36"/>
    <x v="0"/>
    <m/>
    <m/>
    <m/>
    <m/>
    <m/>
    <m/>
  </r>
  <r>
    <x v="0"/>
    <x v="0"/>
    <x v="6"/>
    <s v="CUERPO DE BOMBEROS VOLUNTARIOS DE ARBOLETES  "/>
    <x v="1"/>
    <x v="6"/>
    <s v="CAC. Fwd: Derecho de petición de interés general.  "/>
    <s v="Ronny Estiven Romero Velandia"/>
    <s v="FORMULACIÓN Y ACTUALIZACIÓN NORMATIVA Y OPERATIVA"/>
    <x v="0"/>
    <x v="4"/>
    <n v="30"/>
    <s v="20203800052302  "/>
    <d v="2020-12-07T00:00:00"/>
    <m/>
    <d v="2020-12-11T00:00:00"/>
    <n v="3"/>
    <x v="1"/>
    <m/>
    <m/>
    <m/>
    <m/>
    <m/>
    <m/>
  </r>
  <r>
    <x v="0"/>
    <x v="0"/>
    <x v="0"/>
    <s v="CUERPO DE BOMBEROS VOLUNTARIOS DE SAN JUAN DE ARAMA  "/>
    <x v="1"/>
    <x v="0"/>
    <s v="CAC.COPIA DE COMODATO  "/>
    <s v="Carolina Pulido Moyeton"/>
    <s v="GESTIÓN CONTRACTUAL  "/>
    <x v="1"/>
    <x v="8"/>
    <n v="20"/>
    <s v="20203800052312  "/>
    <d v="2020-12-07T00:00:00"/>
    <m/>
    <d v="2020-12-15T00:00:00"/>
    <n v="5"/>
    <x v="1"/>
    <m/>
    <m/>
    <m/>
    <m/>
    <m/>
    <m/>
  </r>
  <r>
    <x v="0"/>
    <x v="0"/>
    <x v="19"/>
    <s v="ALCALDIA SAN ALBERTO CESAR "/>
    <x v="3"/>
    <x v="5"/>
    <s v="CAC.Solitud de información Cuerpo de Bomberos  "/>
    <s v="EDISON DELGADO"/>
    <s v="FORMULACIÓN Y ACTUALIZACIÓN NORMATIVA Y OPERATIVA"/>
    <x v="0"/>
    <x v="4"/>
    <n v="30"/>
    <s v="20203800052322  "/>
    <d v="2020-12-07T00:00:00"/>
    <s v="20202050081691"/>
    <d v="2020-12-13T00:00:00"/>
    <n v="3"/>
    <x v="1"/>
    <m/>
    <m/>
    <m/>
    <m/>
    <m/>
    <m/>
  </r>
  <r>
    <x v="0"/>
    <x v="0"/>
    <x v="14"/>
    <s v="CUERPO DE BOMBEROS VOLUNTARIOS DE VILLA DEL ROSARIO  "/>
    <x v="1"/>
    <x v="0"/>
    <s v="CAC. Asesoria  "/>
    <s v="Paula Andrea Cortés Mojica"/>
    <s v="SUBDIRECCIÓN ESTRATÉGICA Y DE COORDINACIÓN BOMBERIL"/>
    <x v="0"/>
    <x v="3"/>
    <n v="20"/>
    <s v="20203800052342  "/>
    <d v="2020-12-07T00:00:00"/>
    <s v="20201000013271"/>
    <d v="2020-12-28T00:00:00"/>
    <n v="13"/>
    <x v="1"/>
    <m/>
    <m/>
    <m/>
    <m/>
    <m/>
    <m/>
  </r>
  <r>
    <x v="0"/>
    <x v="0"/>
    <x v="4"/>
    <s v="FRANCISCO ALBERTO ALDANA GUTIéRREZ "/>
    <x v="2"/>
    <x v="0"/>
    <s v="CAC. Solicitud Apoyo.  "/>
    <s v="Edgar Alexander Maya Lopez"/>
    <s v="FORMULACIÓN Y ACTUALIZACIÓN NORMATIVA Y OPERATIVA"/>
    <x v="0"/>
    <x v="3"/>
    <n v="30"/>
    <s v="20203800052352  "/>
    <d v="2020-12-09T00:00:00"/>
    <s v="20212050083451"/>
    <d v="2021-01-28T00:00:00"/>
    <n v="33"/>
    <x v="0"/>
    <m/>
    <m/>
    <m/>
    <m/>
    <m/>
    <m/>
  </r>
  <r>
    <x v="0"/>
    <x v="0"/>
    <x v="20"/>
    <s v="CUERPO DE BOMBEROS VOLUNTARIOS SABANAGRANDE  "/>
    <x v="1"/>
    <x v="4"/>
    <s v="CAC. Solicitud Respuesta a preguntas Bomberiles  "/>
    <s v="Melba Vidal"/>
    <s v="FORMULACIÓN Y ACTUALIZACIÓN NORMATIVA Y OPERATIVA"/>
    <x v="0"/>
    <x v="4"/>
    <n v="30"/>
    <s v="20203800052372  "/>
    <d v="2020-12-09T00:00:00"/>
    <m/>
    <m/>
    <m/>
    <x v="2"/>
    <m/>
    <m/>
    <m/>
    <m/>
    <m/>
    <m/>
  </r>
  <r>
    <x v="0"/>
    <x v="0"/>
    <x v="3"/>
    <s v="GOBERNACIÓN DE CHOCO  "/>
    <x v="3"/>
    <x v="4"/>
    <s v="CAC. Solicitud concepto sobre procedimiento para expedición de personería jurídica a CBV..pdf. "/>
    <s v="Andrea Bibiana Castañeda Durán"/>
    <s v="FORMULACIÓN Y ACTUALIZACIÓN NORMATIVA Y OPERATIVA"/>
    <x v="0"/>
    <x v="7"/>
    <n v="30"/>
    <s v="20203800052422  "/>
    <d v="2020-12-09T00:00:00"/>
    <s v="20202050082021"/>
    <d v="2020-12-23T00:00:00"/>
    <n v="10"/>
    <x v="1"/>
    <m/>
    <m/>
    <m/>
    <m/>
    <m/>
    <m/>
  </r>
  <r>
    <x v="0"/>
    <x v="0"/>
    <x v="6"/>
    <s v="JOSÉ DEL CARMEN CONDE PULIDO  "/>
    <x v="2"/>
    <x v="6"/>
    <s v="CAC. Derecho de petición para revisar. "/>
    <s v="Ronny Estiven Romero Velandia"/>
    <s v="FORMULACIÓN Y ACTUALIZACIÓN NORMATIVA Y OPERATIVA"/>
    <x v="0"/>
    <x v="4"/>
    <n v="30"/>
    <s v="20203800052432  "/>
    <d v="2020-12-09T00:00:00"/>
    <m/>
    <d v="2020-12-11T00:00:00"/>
    <n v="2"/>
    <x v="1"/>
    <m/>
    <m/>
    <m/>
    <m/>
    <m/>
    <m/>
  </r>
  <r>
    <x v="0"/>
    <x v="0"/>
    <x v="12"/>
    <s v="PROCURADURIA PROVINCIAL DE GARZÓN HUILA  "/>
    <x v="0"/>
    <x v="0"/>
    <s v="CAC. RV: Oficio No. 002040 del 30/10/2020. Respuesta Acción preventiva IUS E-2020-569446. Solicitud urgente.  "/>
    <s v="Andrea Bibiana Castañeda Durán"/>
    <s v="FORMULACIÓN Y ACTUALIZACIÓN NORMATIVA Y OPERATIVA"/>
    <x v="0"/>
    <x v="0"/>
    <n v="10"/>
    <s v="20203800052542  "/>
    <d v="2020-12-10T00:00:00"/>
    <s v="20202050081971"/>
    <d v="2020-12-17T00:00:00"/>
    <n v="5"/>
    <x v="1"/>
    <m/>
    <m/>
    <m/>
    <m/>
    <m/>
    <m/>
  </r>
  <r>
    <x v="0"/>
    <x v="0"/>
    <x v="21"/>
    <s v="CONTRALORIA MUNICIPAL DE SICELEJO  "/>
    <x v="0"/>
    <x v="6"/>
    <s v="CAC. Fwd: 4 DIC 2020 - NUEVA DENUNCIA BOMBEROS OFICIAL DE SINCELEJO "/>
    <s v="Arbey Hernan Trujillo Mendez"/>
    <s v="SUBDIRECCIÓN ESTRATÉGICA Y DE COORDINACIÓN BOMBERIL"/>
    <x v="0"/>
    <x v="4"/>
    <n v="30"/>
    <s v="20203800052562  "/>
    <d v="2020-12-10T00:00:00"/>
    <s v="20212000013631"/>
    <d v="2021-01-25T00:00:00"/>
    <n v="30"/>
    <x v="1"/>
    <m/>
    <m/>
    <m/>
    <m/>
    <m/>
    <m/>
  </r>
  <r>
    <x v="0"/>
    <x v="2"/>
    <x v="7"/>
    <s v="ARROZ SONORA  "/>
    <x v="4"/>
    <x v="6"/>
    <s v="CI. Fwd: Novedad de Inconsistencia de servicio "/>
    <s v="Carlos Osorio"/>
    <s v="FORMULACIÓN Y ACTUALIZACIÓN NORMATIVA Y OPERATIVA"/>
    <x v="0"/>
    <x v="3"/>
    <n v="30"/>
    <s v="20203800052652  "/>
    <d v="2020-12-10T00:00:00"/>
    <s v="20202050081901"/>
    <d v="2020-12-15T00:00:00"/>
    <n v="3"/>
    <x v="1"/>
    <m/>
    <m/>
    <m/>
    <m/>
    <m/>
    <m/>
  </r>
  <r>
    <x v="0"/>
    <x v="0"/>
    <x v="5"/>
    <s v="CUERPO DE BOMBEROS VOLUNTARIOS DE CHIVATA - BOYACA  "/>
    <x v="1"/>
    <x v="0"/>
    <s v="CAC. CERTIFICACIÓN UNIDADES ACTIVAS.  "/>
    <s v="Luis Alberto Valencia Pulido"/>
    <s v="Área Cenrtral de Referencia Bomberil"/>
    <x v="0"/>
    <x v="4"/>
    <n v="20"/>
    <s v="20203800052662  "/>
    <d v="2020-12-10T00:00:00"/>
    <s v="20202100012471"/>
    <d v="2020-12-28T00:00:00"/>
    <n v="11"/>
    <x v="1"/>
    <m/>
    <m/>
    <m/>
    <m/>
    <m/>
    <m/>
  </r>
  <r>
    <x v="0"/>
    <x v="0"/>
    <x v="7"/>
    <s v="CUERPO DE BOMBEROS VOLUNTARIOS DE GUAMO  "/>
    <x v="1"/>
    <x v="0"/>
    <s v="CAC. RESPUESTA RADICADO DNBC N° 20202000003131. "/>
    <s v="Lina Maria Rojas Gallego"/>
    <s v="SUBDIRECCIÓN ESTRATÉGICA Y DE COORDINACIÓN BOMBERIL"/>
    <x v="0"/>
    <x v="2"/>
    <n v="15"/>
    <s v="20203800052672  "/>
    <d v="2020-12-10T00:00:00"/>
    <s v="20202000012661"/>
    <d v="2020-12-21T00:00:00"/>
    <n v="7"/>
    <x v="1"/>
    <m/>
    <m/>
    <m/>
    <m/>
    <m/>
    <m/>
  </r>
  <r>
    <x v="0"/>
    <x v="0"/>
    <x v="6"/>
    <s v="PEGAUCHO LA UNION PERFECTA  "/>
    <x v="4"/>
    <x v="0"/>
    <s v="CAC. inquietud certificado de bomberos  "/>
    <s v="Edgar Alexander Maya Lopez"/>
    <s v="FORMULACIÓN Y ACTUALIZACIÓN NORMATIVA Y OPERATIVA"/>
    <x v="0"/>
    <x v="3"/>
    <n v="20"/>
    <s v="20203800052682  "/>
    <d v="2020-12-10T00:00:00"/>
    <m/>
    <d v="2021-01-27T00:00:00"/>
    <n v="31"/>
    <x v="0"/>
    <m/>
    <m/>
    <m/>
    <m/>
    <m/>
    <m/>
  </r>
  <r>
    <x v="2"/>
    <x v="3"/>
    <x v="18"/>
    <s v="CUERPO DE BOMBEROS VOLUNTARIOS CUASPUD-CARLOSAMA  "/>
    <x v="1"/>
    <x v="4"/>
    <s v="CAC. Fwd: Envio oficio para su debida revision...muchas gracias. "/>
    <s v=" Andrea Bibiana Castañeda Durán"/>
    <s v="FORMULACIÓN Y ACTUALIZACIÓN NORMATIVA Y OPERATIVA "/>
    <x v="0"/>
    <x v="3"/>
    <n v="30"/>
    <s v="20203800052692  "/>
    <d v="2020-12-10T00:00:00"/>
    <s v="20202050082031"/>
    <d v="2020-12-21T00:00:00"/>
    <n v="7"/>
    <x v="1"/>
    <m/>
    <m/>
    <m/>
    <m/>
    <m/>
    <m/>
  </r>
  <r>
    <x v="2"/>
    <x v="3"/>
    <x v="2"/>
    <s v="CUERPO DE BOMBEROS VOLUNTARIOS MAGANGUE - BOLIVAR  "/>
    <x v="1"/>
    <x v="4"/>
    <s v="CAC. OFICIO BOMBEROS MAGANGUE  "/>
    <s v=" Andrea Bibiana Castañeda Durán"/>
    <s v="FORMULACIÓN Y ACTUALIZACIÓN NORMATIVA Y OPERATIVA "/>
    <x v="0"/>
    <x v="4"/>
    <n v="30"/>
    <s v="20203800052762  "/>
    <d v="2020-12-10T00:00:00"/>
    <s v="20202050082061"/>
    <d v="2020-12-30T00:00:00"/>
    <n v="13"/>
    <x v="1"/>
    <m/>
    <m/>
    <m/>
    <m/>
    <m/>
    <m/>
  </r>
  <r>
    <x v="2"/>
    <x v="3"/>
    <x v="2"/>
    <s v="ALCALDIA MAGANGUE BOLIVAR "/>
    <x v="3"/>
    <x v="4"/>
    <s v="CAC. oficio para conocimiento y sus fines pertinentes. "/>
    <s v="Melba Vidal"/>
    <s v="FORMULACIÓN Y ACTUALIZACIÓN NORMATIVA Y OPERATIVA "/>
    <x v="0"/>
    <x v="2"/>
    <n v="30"/>
    <s v="20203800052772  "/>
    <d v="2020-12-10T00:00:00"/>
    <m/>
    <m/>
    <m/>
    <x v="2"/>
    <m/>
    <m/>
    <m/>
    <m/>
    <m/>
    <m/>
  </r>
  <r>
    <x v="2"/>
    <x v="3"/>
    <x v="4"/>
    <s v="COMCE  "/>
    <x v="4"/>
    <x v="6"/>
    <s v="CAC. Carta al director Benavides. "/>
    <s v="CHARLES WILBER BENAVIDES CASTILLO"/>
    <s v="Direccion General"/>
    <x v="2"/>
    <x v="2"/>
    <n v="30"/>
    <s v="20203800052792  "/>
    <d v="2020-12-10T00:00:00"/>
    <s v="20201000012511"/>
    <d v="2021-01-12T00:00:00"/>
    <n v="20"/>
    <x v="1"/>
    <m/>
    <m/>
    <m/>
    <m/>
    <m/>
    <m/>
  </r>
  <r>
    <x v="1"/>
    <x v="4"/>
    <x v="4"/>
    <s v="PROCURADURIA GENERAL DE LA NACION  "/>
    <x v="0"/>
    <x v="6"/>
    <s v="RD EXPEDIENTE IUS E- 2020-464787/ IUC D-2020-1588519 "/>
    <s v=" Jorge Edwin Amarillo Alvarado"/>
    <s v="SUBDIRECCIÓN ADMINISTRATIVA Y FINANCIERA"/>
    <x v="1"/>
    <x v="9"/>
    <n v="10"/>
    <s v="20203800052822  "/>
    <d v="2020-12-11T00:00:00"/>
    <m/>
    <d v="2021-01-20T00:00:00"/>
    <n v="25"/>
    <x v="0"/>
    <m/>
    <m/>
    <m/>
    <m/>
    <m/>
    <m/>
  </r>
  <r>
    <x v="1"/>
    <x v="4"/>
    <x v="4"/>
    <s v="PROCURADURIA GENERAL DE LA NACION  "/>
    <x v="0"/>
    <x v="4"/>
    <s v="RD E-2020-520978 REMISION POR COMPETENCIA "/>
    <s v="Andrea Bibiana Castañeda Durán"/>
    <s v="FORMULACIÓN Y ACTUALIZACIÓN NORMATIVA Y OPERATIVA "/>
    <x v="0"/>
    <x v="4"/>
    <n v="10"/>
    <s v="20203800052832  "/>
    <d v="2020-12-11T00:00:00"/>
    <s v="20202050082071"/>
    <d v="2020-12-30T00:00:00"/>
    <n v="12"/>
    <x v="0"/>
    <m/>
    <m/>
    <m/>
    <m/>
    <m/>
    <m/>
  </r>
  <r>
    <x v="2"/>
    <x v="3"/>
    <x v="19"/>
    <s v="JUNIOR BERNAL  "/>
    <x v="2"/>
    <x v="6"/>
    <s v="CAC. Documentos por fallecimiento del señor EUDES BERNAL Valledupar - Cesar. "/>
    <s v="Paula Andrea Cortéz Mojica"/>
    <s v="SUBDIRECCIÓN ESTRATÉGICA Y DE COORDINACIÓN BOMBERIL"/>
    <x v="0"/>
    <x v="2"/>
    <n v="20"/>
    <s v="20203800052872  "/>
    <d v="2020-12-11T00:00:00"/>
    <s v="20211000013501"/>
    <d v="2021-01-12T00:00:00"/>
    <n v="19"/>
    <x v="1"/>
    <m/>
    <m/>
    <m/>
    <m/>
    <m/>
    <m/>
  </r>
  <r>
    <x v="2"/>
    <x v="3"/>
    <x v="12"/>
    <s v="CUERPO DE BOMBEROS VOLUNTARIOS DE EL HOBO - HUILA  "/>
    <x v="1"/>
    <x v="4"/>
    <s v="CAC. Oficio PMEH-182-2020 TRASLADO DE ASUNTO POR COMPETENCIA - Queja contra el CUERPO DE BOMBEROS DE EL HOBO - HUILA.  "/>
    <s v="Arbey Hernan Trujillo Mendez"/>
    <s v="SUBDIRECCIÓN ESTRATÉGICA Y DE COORDINACIÓN BOMBERIL"/>
    <x v="0"/>
    <x v="3"/>
    <n v="30"/>
    <s v="20203800052942  "/>
    <d v="2020-12-11T00:00:00"/>
    <s v="20212000013621"/>
    <d v="2021-01-25T00:00:00"/>
    <n v="28"/>
    <x v="1"/>
    <m/>
    <m/>
    <m/>
    <m/>
    <m/>
    <m/>
  </r>
  <r>
    <x v="2"/>
    <x v="3"/>
    <x v="11"/>
    <s v="ALCALDÍA LA PALMA CUNDINAMARCA "/>
    <x v="3"/>
    <x v="4"/>
    <s v="CAC. solicitud de acompañamiento y asesoría  "/>
    <s v=" Melba Vidal"/>
    <s v="FORMULACIÓN Y ACTUALIZACIÓN NORMATIVA Y OPERATIVA "/>
    <x v="0"/>
    <x v="3"/>
    <n v="30"/>
    <s v="20203800052972  "/>
    <d v="2020-12-11T00:00:00"/>
    <m/>
    <m/>
    <m/>
    <x v="2"/>
    <m/>
    <m/>
    <m/>
    <m/>
    <m/>
    <m/>
  </r>
  <r>
    <x v="2"/>
    <x v="3"/>
    <x v="3"/>
    <s v="ALCALDIA RIOSUCIO CHOCO "/>
    <x v="3"/>
    <x v="6"/>
    <s v="CAC. Tramites para la creación del cuerpo de Bomberos Voluntarios del Municipio de Riosucio Chocó. "/>
    <s v="EDISON DELGADO"/>
    <s v="FORMULACIÓN Y ACTUALIZACIÓN NORMATIVA Y OPERATIVA "/>
    <x v="0"/>
    <x v="2"/>
    <n v="30"/>
    <s v="20203800052992  "/>
    <d v="2020-12-11T00:00:00"/>
    <s v="20202050081701"/>
    <d v="2020-12-13T00:00:00"/>
    <n v="1"/>
    <x v="1"/>
    <m/>
    <m/>
    <m/>
    <m/>
    <m/>
    <m/>
  </r>
  <r>
    <x v="2"/>
    <x v="3"/>
    <x v="18"/>
    <s v="CUERPO DE BOMBEROS VOLUNTARIOS CUASPUD-CARLOSAMA  "/>
    <x v="1"/>
    <x v="4"/>
    <s v="CAC. Documentos de peticion,  "/>
    <s v=" Andrea Bibiana Castañeda Durán"/>
    <s v="FORMULACIÓN Y ACTUALIZACIÓN NORMATIVA Y OPERATIVA "/>
    <x v="0"/>
    <x v="4"/>
    <n v="30"/>
    <s v="20203800053082  "/>
    <d v="2020-12-14T00:00:00"/>
    <s v="20202050082031"/>
    <d v="2020-12-21T00:00:00"/>
    <n v="6"/>
    <x v="1"/>
    <m/>
    <m/>
    <m/>
    <m/>
    <m/>
    <m/>
  </r>
  <r>
    <x v="2"/>
    <x v="3"/>
    <x v="18"/>
    <s v="ERNESTO FRANCISO DEL CASTILLO MINOTA  "/>
    <x v="2"/>
    <x v="0"/>
    <s v="CAC. Póliza de seguro de vida Dornelles Agenor Del castillo Lopez.  "/>
    <s v="Paula Andrea Cortéz Mojica"/>
    <s v="SUBDIRECCIÓN ESTRATÉGICA Y DE COORDINACIÓN BOMBERIL"/>
    <x v="0"/>
    <x v="1"/>
    <n v="20"/>
    <s v="20203800053092  "/>
    <d v="2020-12-14T00:00:00"/>
    <s v="20211000013511"/>
    <d v="2021-01-13T00:00:00"/>
    <n v="20"/>
    <x v="1"/>
    <m/>
    <m/>
    <m/>
    <m/>
    <m/>
    <m/>
  </r>
  <r>
    <x v="2"/>
    <x v="3"/>
    <x v="6"/>
    <s v="SURA  "/>
    <x v="4"/>
    <x v="0"/>
    <s v="CAC. CONSULTA | Alcance Resolución 0256 de 2014  "/>
    <s v=" Edgar Alexander Maya Lopez"/>
    <s v="FORMULACIÓN Y ACTUALIZACIÓN NORMATIVA Y OPERATIVA"/>
    <x v="0"/>
    <x v="7"/>
    <n v="30"/>
    <s v="20203800053112  "/>
    <d v="2020-12-14T00:00:00"/>
    <s v="20212050083471"/>
    <d v="2021-01-27T00:00:00"/>
    <n v="30"/>
    <x v="1"/>
    <m/>
    <m/>
    <m/>
    <m/>
    <m/>
    <m/>
  </r>
  <r>
    <x v="2"/>
    <x v="3"/>
    <x v="8"/>
    <s v="JAVIER RAMIREZ FLOREZ "/>
    <x v="2"/>
    <x v="4"/>
    <s v="CAC. SOLICITUD CONCEPTO SOBRETASA BOMBERIL.  "/>
    <s v="Andrea Bibiana Castañeda Durán"/>
    <s v="FORMULACIÓN Y ACTUALIZACIÓN NORMATIVA Y OPERATIVA"/>
    <x v="0"/>
    <x v="7"/>
    <n v="30"/>
    <s v="20203800053122  "/>
    <d v="2020-12-14T00:00:00"/>
    <s v="20202050082081 "/>
    <d v="2020-12-30T00:00:00"/>
    <n v="12"/>
    <x v="1"/>
    <m/>
    <m/>
    <m/>
    <m/>
    <m/>
    <m/>
  </r>
  <r>
    <x v="2"/>
    <x v="3"/>
    <x v="2"/>
    <s v="CESAR CAAMANO BOHORQUEZ  "/>
    <x v="2"/>
    <x v="4"/>
    <s v="CAC. REMISION DENUNCIA CARLOS POLANCO GONZALES.  "/>
    <s v="Arbey Hernan Trujillo Mendez"/>
    <s v="SUBDIRECCIÓN ESTRATÉGICA Y DE COORDINACIÓN BOMBERIL"/>
    <x v="0"/>
    <x v="3"/>
    <n v="30"/>
    <s v="20203800053132  "/>
    <d v="2020-12-14T00:00:00"/>
    <s v="20212000013601"/>
    <d v="2021-01-18T00:00:00"/>
    <n v="21"/>
    <x v="1"/>
    <m/>
    <m/>
    <m/>
    <m/>
    <m/>
    <m/>
  </r>
  <r>
    <x v="2"/>
    <x v="3"/>
    <x v="7"/>
    <s v="ALCALDÍA MUNICIPAL DE LIBANO - TOLIMA  "/>
    <x v="3"/>
    <x v="5"/>
    <s v="CAC. SOLICITUD.  "/>
    <s v="Cristhian Matiz"/>
    <s v="SUBDIRECCIÓN ESTRATÉGICA Y DE COORDINACIÓN BOMBERIL"/>
    <x v="0"/>
    <x v="4"/>
    <n v="30"/>
    <s v="20203800053162  "/>
    <d v="2020-12-14T00:00:00"/>
    <s v="20202000012971"/>
    <d v="2020-12-22T00:00:00"/>
    <n v="6"/>
    <x v="1"/>
    <m/>
    <m/>
    <m/>
    <m/>
    <m/>
    <m/>
  </r>
  <r>
    <x v="1"/>
    <x v="4"/>
    <x v="11"/>
    <s v="ALCALDIA MUNICIPAL DE SIBATE  "/>
    <x v="3"/>
    <x v="0"/>
    <s v="RD SLICITUD DE INFORMACION "/>
    <s v="Liz Margaret Álvarez calderon"/>
    <s v="SUBDIRECCIÓN ESTRATÉGICA Y DE COORDINACIÓN BOMBERIL"/>
    <x v="0"/>
    <x v="4"/>
    <n v="30"/>
    <s v="20203800053182  "/>
    <d v="2020-12-14T00:00:00"/>
    <s v="20202000013201"/>
    <d v="2020-12-23T00:00:00"/>
    <n v="7"/>
    <x v="1"/>
    <m/>
    <m/>
    <m/>
    <m/>
    <m/>
    <m/>
  </r>
  <r>
    <x v="2"/>
    <x v="3"/>
    <x v="4"/>
    <s v="ALCALDÍA MAYOR DE BOGOTA SECRETARIA DE HACIENDA  "/>
    <x v="3"/>
    <x v="0"/>
    <s v="CAC. Fwd: Remisión por competencia de las preguntas 1 y 2 del derecho de petición allegado mediante radicado N°00110-812-016396,  "/>
    <s v="Luis Alberto Valencia Pulido"/>
    <s v="Área Cenrtral de Referencia Bomberil"/>
    <x v="0"/>
    <x v="10"/>
    <n v="5"/>
    <s v="20203800053412  "/>
    <d v="2020-12-14T00:00:00"/>
    <m/>
    <d v="2020-12-29T00:00:00"/>
    <n v="10"/>
    <x v="0"/>
    <m/>
    <m/>
    <m/>
    <m/>
    <m/>
    <m/>
  </r>
  <r>
    <x v="2"/>
    <x v="3"/>
    <x v="4"/>
    <s v="VANESSA VANEGAS  "/>
    <x v="2"/>
    <x v="0"/>
    <s v="CAC. inspección en una planta de lubricantes. "/>
    <s v="Edgar Alexander Maya Lopez"/>
    <s v="FORMULACIÓN Y ACTUALIZACIÓN NORMATIVA Y OPERATIVA"/>
    <x v="0"/>
    <x v="3"/>
    <n v="20"/>
    <s v="20203800053422  "/>
    <d v="2020-12-15T00:00:00"/>
    <m/>
    <m/>
    <m/>
    <x v="2"/>
    <m/>
    <m/>
    <m/>
    <m/>
    <m/>
    <m/>
  </r>
  <r>
    <x v="2"/>
    <x v="3"/>
    <x v="6"/>
    <s v="CUERPO DE BOMBEROS VOLUNTARIOS DE GIRARDOTA  "/>
    <x v="1"/>
    <x v="4"/>
    <s v="CAC. DERECHO DE PETICIÓN.  "/>
    <s v="Melba Vidal"/>
    <s v="FORMULACIÓN Y ACTUALIZACIÓN NORMATIVA Y OPERATIVA"/>
    <x v="0"/>
    <x v="3"/>
    <n v="30"/>
    <s v="20203800053642  "/>
    <d v="2020-12-15T00:00:00"/>
    <m/>
    <m/>
    <m/>
    <x v="2"/>
    <m/>
    <m/>
    <m/>
    <m/>
    <m/>
    <m/>
  </r>
  <r>
    <x v="2"/>
    <x v="3"/>
    <x v="7"/>
    <s v="CUERPO OFICIAL DE BOMBEROS DE IBAGUE - TOLIMA  "/>
    <x v="1"/>
    <x v="6"/>
    <s v="CAC. solicitud taller virtual &amp;amp;quot;requisitos certificado de idoneidad&amp;amp;quot;. "/>
    <s v="Liz Margaret Álvarez calderon"/>
    <s v="SUBDIRECCIÓN ESTRATÉGICA Y DE COORDINACIÓN BOMBERIL"/>
    <x v="0"/>
    <x v="3"/>
    <n v="30"/>
    <s v="20203800053652  "/>
    <d v="2020-12-15T00:00:00"/>
    <s v="20202000013211"/>
    <d v="2020-12-23T00:00:00"/>
    <n v="6"/>
    <x v="1"/>
    <m/>
    <m/>
    <m/>
    <m/>
    <m/>
    <m/>
  </r>
  <r>
    <x v="2"/>
    <x v="3"/>
    <x v="16"/>
    <s v="SECRETARIA DE GOBIERNO DEPARTAMENTAL  "/>
    <x v="3"/>
    <x v="6"/>
    <s v="CAC. Respuesta Radicado Nro. 20201021-E-016208. "/>
    <s v="Liz Margaret Álvarez calderon"/>
    <s v="SUBDIRECCIÓN ESTRATÉGICA Y DE COORDINACIÓN BOMBERIL"/>
    <x v="0"/>
    <x v="2"/>
    <n v="30"/>
    <s v="20203800053822  "/>
    <d v="2020-12-15T00:00:00"/>
    <s v="20202000013221"/>
    <d v="2020-12-23T00:00:00"/>
    <n v="6"/>
    <x v="1"/>
    <m/>
    <m/>
    <m/>
    <m/>
    <m/>
    <m/>
  </r>
  <r>
    <x v="2"/>
    <x v="3"/>
    <x v="9"/>
    <s v="CUERPO DE BOMBEROS OFICIALES RIOSUCIO - CALDAS  "/>
    <x v="1"/>
    <x v="5"/>
    <s v="CAC. Solicitud de apoyo para la conformación del Cuerpo de Bomberos Voluntarios de Riosucio Choco.  "/>
    <s v="EDISON DELGADO"/>
    <s v="FORMULACIÓN Y ACTUALIZACIÓN NORMATIVA Y OPERATIVA"/>
    <x v="0"/>
    <x v="4"/>
    <n v="30"/>
    <s v="20203800053852  "/>
    <d v="2020-12-16T00:00:00"/>
    <m/>
    <m/>
    <m/>
    <x v="2"/>
    <m/>
    <m/>
    <m/>
    <m/>
    <m/>
    <m/>
  </r>
  <r>
    <x v="2"/>
    <x v="3"/>
    <x v="2"/>
    <s v="CAROLINA CASTELLANOS ACUNA  "/>
    <x v="2"/>
    <x v="4"/>
    <s v="CAC. derecho de petición.  "/>
    <s v="Arbey Hernan Trujillo Mendez"/>
    <s v="SUBDIRECCIÓN ESTRATÉGICA Y DE COORDINACIÓN BOMBERIL"/>
    <x v="0"/>
    <x v="3"/>
    <n v="30"/>
    <s v="20203800053862  "/>
    <d v="2020-12-16T00:00:00"/>
    <s v="20212000013581"/>
    <d v="2021-01-18T00:00:00"/>
    <n v="3"/>
    <x v="1"/>
    <m/>
    <m/>
    <m/>
    <m/>
    <m/>
    <m/>
  </r>
  <r>
    <x v="2"/>
    <x v="3"/>
    <x v="2"/>
    <s v="CESAR CAAMAñO BOHORQUEZ  "/>
    <x v="2"/>
    <x v="4"/>
    <s v="CAC. Fwd: Remision denuncia penal carlos polanco.  "/>
    <s v="Arbey Hernan Trujillo Mendez"/>
    <s v="SUBDIRECCIÓN ESTRATÉGICA Y DE COORDINACIÓN BOMBERIL"/>
    <x v="0"/>
    <x v="2"/>
    <n v="30"/>
    <s v="20203800053872  "/>
    <d v="2020-12-16T00:00:00"/>
    <s v="20212000013611"/>
    <d v="2021-01-18T00:00:00"/>
    <n v="2"/>
    <x v="1"/>
    <m/>
    <m/>
    <m/>
    <m/>
    <m/>
    <m/>
  </r>
  <r>
    <x v="2"/>
    <x v="3"/>
    <x v="8"/>
    <s v="CUERPO DE BOMBEROS LOS FUNDADORES  "/>
    <x v="1"/>
    <x v="4"/>
    <s v="CAC. Remisión derecho de petición. "/>
    <s v="Andrea Bibiana Castañeda Durán"/>
    <s v="FORMULACIÓN Y ACTUALIZACIÓN NORMATIVA Y OPERATIVA"/>
    <x v="0"/>
    <x v="7"/>
    <n v="30"/>
    <s v="20203800053952  "/>
    <d v="2020-12-16T00:00:00"/>
    <s v="20202050082121"/>
    <d v="2020-12-23T00:00:00"/>
    <n v="5"/>
    <x v="1"/>
    <m/>
    <m/>
    <m/>
    <m/>
    <m/>
    <m/>
  </r>
  <r>
    <x v="2"/>
    <x v="3"/>
    <x v="1"/>
    <s v="CUERPO DE BOMBEROS VOLUNTARIOS DE LA UNION  "/>
    <x v="1"/>
    <x v="4"/>
    <s v="CAC. Fwd: CONSULTA JURÍDICA. "/>
    <s v="Ronny Estiven Romero Velandia"/>
    <s v="FORMULACIÓN Y ACTUALIZACIÓN NORMATIVA Y OPERATIVA"/>
    <x v="0"/>
    <x v="4"/>
    <n v="30"/>
    <s v="20203800053962  "/>
    <d v="2020-12-16T00:00:00"/>
    <s v="20202050081941"/>
    <d v="2020-12-19T00:00:00"/>
    <n v="3"/>
    <x v="1"/>
    <m/>
    <m/>
    <m/>
    <m/>
    <m/>
    <m/>
  </r>
  <r>
    <x v="2"/>
    <x v="3"/>
    <x v="22"/>
    <s v="CUERPO DE BOMBEROS VOLUNTARIOS DE NUEVA GRANADA - MAGDALENA  "/>
    <x v="1"/>
    <x v="4"/>
    <s v="CAC. PARA EL CAPITAN SOTO.  "/>
    <s v="Andrea Bibiana Castañeda Durán"/>
    <s v="FORMULACIÓN Y ACTUALIZACIÓN NORMATIVA Y OPERATIVA"/>
    <x v="0"/>
    <x v="4"/>
    <n v="30"/>
    <s v="20203800053972  "/>
    <d v="2020-12-16T00:00:00"/>
    <s v="20202050082111"/>
    <d v="2021-01-08T00:00:00"/>
    <n v="15"/>
    <x v="1"/>
    <m/>
    <m/>
    <m/>
    <m/>
    <m/>
    <m/>
  </r>
  <r>
    <x v="2"/>
    <x v="3"/>
    <x v="14"/>
    <s v="CARLOS ALDEMAR GARCIA VAZQUEZ  "/>
    <x v="2"/>
    <x v="0"/>
    <s v="CAC. Homologacion , sci -CT Carlos GArcia.pdf. "/>
    <s v="Lina Maria Rojas Gallego"/>
    <s v="SUBDIRECCIÓN ESTRATÉGICA Y DE COORDINACIÓN BOMBERIL"/>
    <x v="0"/>
    <x v="1"/>
    <n v="30"/>
    <s v="20203800053982  "/>
    <d v="2020-12-16T00:00:00"/>
    <s v="20202000012891"/>
    <d v="2020-12-29T00:00:00"/>
    <n v="7"/>
    <x v="1"/>
    <m/>
    <m/>
    <m/>
    <m/>
    <m/>
    <m/>
  </r>
  <r>
    <x v="2"/>
    <x v="3"/>
    <x v="8"/>
    <s v="CUERPO DE BOMBEROS VOLUTARIOS CALARCA QUINDIO  "/>
    <x v="1"/>
    <x v="0"/>
    <s v="CAC. Solicitud Aval Instructores  "/>
    <s v="Lina Maria Rojas Gallego"/>
    <s v="SUBDIRECCIÓN ESTRATÉGICA Y DE COORDINACIÓN BOMBERIL"/>
    <x v="0"/>
    <x v="1"/>
    <n v="30"/>
    <s v="20203800054102  "/>
    <d v="2020-12-16T00:00:00"/>
    <s v="20202000012871"/>
    <d v="2020-12-29T00:00:00"/>
    <n v="7"/>
    <x v="1"/>
    <m/>
    <m/>
    <m/>
    <m/>
    <m/>
    <m/>
  </r>
  <r>
    <x v="2"/>
    <x v="3"/>
    <x v="23"/>
    <s v="DELEGACION DEPARTAMENTAL DE BOMBEROS DEL CAQUETA  "/>
    <x v="1"/>
    <x v="3"/>
    <s v="CAC. ACOMPAÑAMIENTO JURÍDICO - DELEGACIÓN DEPARTAMENTAL DEL CAQUETA.  "/>
    <s v="Ronny Estiven Romero Velandia"/>
    <s v="FORMULACIÓN Y ACTUALIZACIÓN NORMATIVA Y OPERATIVA"/>
    <x v="0"/>
    <x v="4"/>
    <n v="30"/>
    <s v="20203800054382  "/>
    <d v="2020-12-17T00:00:00"/>
    <m/>
    <m/>
    <n v="4"/>
    <x v="1"/>
    <m/>
    <m/>
    <m/>
    <m/>
    <m/>
    <m/>
  </r>
  <r>
    <x v="2"/>
    <x v="3"/>
    <x v="15"/>
    <s v="USUARIO ANONIMO  "/>
    <x v="2"/>
    <x v="6"/>
    <s v="CAC. Denuncia No. 138-2020 - Traslado "/>
    <s v="Liz Margaret Álvarez calderon"/>
    <s v="SUBDIRECCIÓN ESTRATÉGICA Y DE COORDINACIÓN BOMBERIL"/>
    <x v="0"/>
    <x v="3"/>
    <n v="30"/>
    <s v="20203800054472  "/>
    <d v="2020-12-17T00:00:00"/>
    <s v="20202000013171"/>
    <d v="2020-12-23T00:00:00"/>
    <n v="4"/>
    <x v="1"/>
    <m/>
    <m/>
    <m/>
    <m/>
    <m/>
    <m/>
  </r>
  <r>
    <x v="2"/>
    <x v="3"/>
    <x v="7"/>
    <s v="YISELA CUENCA  "/>
    <x v="2"/>
    <x v="6"/>
    <s v="CAC. QUEJA AL CUERPO DE BOMBEROS VOLUNTARIOS DE CHAPARRAL TOLIMA  "/>
    <s v="Arbey Hernan Trujillo Mendez"/>
    <s v="SUBDIRECCIÓN ESTRATÉGICA Y DE COORDINACIÓN BOMBERIL"/>
    <x v="0"/>
    <x v="3"/>
    <n v="30"/>
    <s v="20203800054492  "/>
    <d v="2020-12-17T00:00:00"/>
    <s v="20212000013591 "/>
    <d v="2021-01-18T00:00:00"/>
    <n v="19"/>
    <x v="1"/>
    <m/>
    <m/>
    <m/>
    <m/>
    <m/>
    <m/>
  </r>
  <r>
    <x v="2"/>
    <x v="3"/>
    <x v="11"/>
    <s v="CUERPO DE BOMBEROS VOLUNTARIOS DE SOPO  "/>
    <x v="1"/>
    <x v="0"/>
    <s v="CAC. DERECHO DE PETICION CT JAIRO SOTO-BOMBEROS VOLUNTARIOS SOPO  "/>
    <s v="Andrea Bibiana Castañeda Durán"/>
    <s v="FORMULACIÓN Y ACTUALIZACIÓN NORMATIVA Y OPERATIVA"/>
    <x v="0"/>
    <x v="5"/>
    <n v="30"/>
    <s v="20203800054522  "/>
    <d v="2020-12-18T00:00:00"/>
    <s v="20202050082141"/>
    <d v="2021-01-08T00:00:00"/>
    <n v="15"/>
    <x v="1"/>
    <m/>
    <m/>
    <m/>
    <m/>
    <m/>
    <m/>
  </r>
  <r>
    <x v="2"/>
    <x v="3"/>
    <x v="7"/>
    <s v="SECRETARIA DE GOBIERNO DE IBAGUé TOLIMA  "/>
    <x v="3"/>
    <x v="4"/>
    <s v="CAC. QUEJA BOMBEROS. "/>
    <s v="Ronny Estiven Romero Velandia"/>
    <s v="FORMULACIÓN Y ACTUALIZACIÓN NORMATIVA Y OPERATIVA"/>
    <x v="0"/>
    <x v="2"/>
    <n v="30"/>
    <s v="20203800054572  "/>
    <d v="2020-12-18T00:00:00"/>
    <s v="20212050083061"/>
    <d v="2021-01-12T00:00:00"/>
    <n v="14"/>
    <x v="1"/>
    <m/>
    <m/>
    <m/>
    <m/>
    <m/>
    <m/>
  </r>
  <r>
    <x v="2"/>
    <x v="3"/>
    <x v="1"/>
    <s v="CUERPO DE BOMBEROS VOLUNTARIOS DE OBANDO  "/>
    <x v="1"/>
    <x v="6"/>
    <s v="CAC. Envío de Documento para Seguro de vida. .... "/>
    <s v="Paula Andrea Cortéz Mojica"/>
    <s v="SUBDIRECCIÓN ESTRATÉGICA Y DE COORDINACIÓN BOMBERIL"/>
    <x v="0"/>
    <x v="2"/>
    <n v="30"/>
    <s v="20203800054692  "/>
    <d v="2020-12-21T00:00:00"/>
    <s v="20211000013481"/>
    <d v="2021-01-06T00:00:00"/>
    <n v="11"/>
    <x v="1"/>
    <m/>
    <m/>
    <m/>
    <m/>
    <m/>
    <m/>
  </r>
  <r>
    <x v="2"/>
    <x v="3"/>
    <x v="4"/>
    <s v="EMERSON LUIS SIMANCA  "/>
    <x v="2"/>
    <x v="0"/>
    <s v="CAC. Derecho de petición. "/>
    <s v="Edgar Alexander Maya Lopez"/>
    <s v="FORMULACIÓN Y ACTUALIZACIÓN NORMATIVA Y OPERATIVA"/>
    <x v="0"/>
    <x v="4"/>
    <n v="30"/>
    <s v="20203800054732  "/>
    <d v="2020-12-21T00:00:00"/>
    <m/>
    <d v="2020-12-21T00:00:00"/>
    <n v="0"/>
    <x v="1"/>
    <m/>
    <m/>
    <m/>
    <m/>
    <m/>
    <m/>
  </r>
  <r>
    <x v="2"/>
    <x v="3"/>
    <x v="4"/>
    <s v="JUAN FERNANDO CASTRO VELEZ  "/>
    <x v="4"/>
    <x v="0"/>
    <s v="CAC. CORRUPCION CONTRATAR LA ADQUISICIÓN DE KIT MATPEL MÁS EQUIPOS DE RESPIRACIÓN AUTÓNOMA SCBA... "/>
    <s v="Jorge Edwin Amarillo Alvarado"/>
    <s v="SUBDIRECCIÓN ADMINISTRATIVA Y FINANCIERA"/>
    <x v="1"/>
    <x v="9"/>
    <n v="30"/>
    <s v="20203800054742  "/>
    <d v="2020-12-21T00:00:00"/>
    <m/>
    <d v="2020-12-21T00:00:00"/>
    <n v="1"/>
    <x v="1"/>
    <m/>
    <m/>
    <m/>
    <m/>
    <m/>
    <m/>
  </r>
  <r>
    <x v="2"/>
    <x v="3"/>
    <x v="16"/>
    <s v="JORDANNY JOSHIO CASAÑAS CASAÑAS  "/>
    <x v="2"/>
    <x v="0"/>
    <s v="CAC. SOLICITUD DE INFORMACIÓN  "/>
    <s v="Ronny Estiven Romero Velandia"/>
    <s v="FORMULACIÓN Y ACTUALIZACIÓN NORMATIVA Y OPERATIVA"/>
    <x v="0"/>
    <x v="4"/>
    <n v="30"/>
    <s v="20203800054752  "/>
    <d v="2020-12-21T00:00:00"/>
    <s v="20212050083071"/>
    <d v="2021-01-12T00:00:00"/>
    <n v="13"/>
    <x v="1"/>
    <m/>
    <m/>
    <m/>
    <m/>
    <m/>
    <m/>
  </r>
  <r>
    <x v="2"/>
    <x v="3"/>
    <x v="6"/>
    <s v="PARTNERESI JEANETTE DECUBA  "/>
    <x v="4"/>
    <x v="0"/>
    <s v="CAC. Pedida de Informacion "/>
    <s v="John Jairo Beltran Mahecha"/>
    <s v="FORTALECIMIENTO BOMBERIL"/>
    <x v="0"/>
    <x v="3"/>
    <n v="30"/>
    <s v="20203800054772  "/>
    <d v="2020-12-21T00:00:00"/>
    <m/>
    <m/>
    <m/>
    <x v="2"/>
    <m/>
    <m/>
    <m/>
    <m/>
    <m/>
    <m/>
  </r>
  <r>
    <x v="2"/>
    <x v="3"/>
    <x v="22"/>
    <s v="DAWIN DE LEON CANO  "/>
    <x v="3"/>
    <x v="0"/>
    <s v="CAC. Solicitud de información  "/>
    <s v="Ronny Estiven Romero Velandia"/>
    <s v="FORMULACIÓN Y ACTUALIZACIÓN NORMATIVA Y OPERATIVA"/>
    <x v="0"/>
    <x v="3"/>
    <n v="30"/>
    <s v="20203800054782  "/>
    <d v="2020-12-21T00:00:00"/>
    <s v="20212050083081"/>
    <d v="2021-01-12T00:00:00"/>
    <n v="13"/>
    <x v="1"/>
    <m/>
    <m/>
    <m/>
    <m/>
    <m/>
    <m/>
  </r>
  <r>
    <x v="2"/>
    <x v="2"/>
    <x v="15"/>
    <s v="CUERPO DE BOMBEROS VOLUNTARIOS GUAPI CAUCA  "/>
    <x v="1"/>
    <x v="0"/>
    <s v="CI. Fwd: Solicitud Certificación Proyecto del Cuerpo de Bomberos Voluntarios de Guapi-Cauca.  "/>
    <s v="Ronny Estiven Romero Velandia"/>
    <s v="FORMULACIÓN Y ACTUALIZACIÓN NORMATIVA Y OPERATIVA"/>
    <x v="0"/>
    <x v="4"/>
    <n v="30"/>
    <s v="20203800054952  "/>
    <d v="2020-12-21T00:00:00"/>
    <s v="20212050083091"/>
    <d v="2021-01-12T00:00:00"/>
    <n v="12"/>
    <x v="1"/>
    <m/>
    <m/>
    <m/>
    <m/>
    <m/>
    <m/>
  </r>
  <r>
    <x v="2"/>
    <x v="3"/>
    <x v="4"/>
    <s v="FONDO ROTATORIO DE LA POLICIA  "/>
    <x v="0"/>
    <x v="0"/>
    <s v="CAC. Solicitud Respuesta Bomberos DNBC  "/>
    <s v="Ana Milena Cedeño Avile"/>
    <s v="GESTIÓN CONTRACTUAL"/>
    <x v="1"/>
    <x v="0"/>
    <n v="10"/>
    <s v="20203800055082  "/>
    <d v="2020-12-22T00:00:00"/>
    <m/>
    <m/>
    <n v="19"/>
    <x v="0"/>
    <m/>
    <m/>
    <m/>
    <m/>
    <m/>
    <m/>
  </r>
  <r>
    <x v="2"/>
    <x v="3"/>
    <x v="12"/>
    <s v="USUARIO ANONIMO  "/>
    <x v="2"/>
    <x v="6"/>
    <s v="CAC. DENUNCIA.  "/>
    <s v="Ronny Estiven Romero Velandia"/>
    <s v="FORMULACIÓN Y ACTUALIZACIÓN NORMATIVA Y OPERATIVA"/>
    <x v="0"/>
    <x v="3"/>
    <n v="30"/>
    <s v="20203800055282  "/>
    <d v="2020-12-23T00:00:00"/>
    <s v="20212050083111"/>
    <d v="2021-01-13T00:00:00"/>
    <n v="12"/>
    <x v="1"/>
    <m/>
    <m/>
    <m/>
    <m/>
    <m/>
    <m/>
  </r>
  <r>
    <x v="2"/>
    <x v="3"/>
    <x v="4"/>
    <s v="EDUARDOÑO  "/>
    <x v="4"/>
    <x v="0"/>
    <s v="CAC. Radicado E-2020-651906 Oficio 4380. "/>
    <s v="Ana Milena Cedeño Avile"/>
    <s v="GESTIÓN CONTRACTUAL"/>
    <x v="1"/>
    <x v="0"/>
    <n v="10"/>
    <s v="20203800055292  "/>
    <d v="2020-12-23T00:00:00"/>
    <m/>
    <m/>
    <m/>
    <x v="2"/>
    <m/>
    <m/>
    <m/>
    <m/>
    <m/>
    <m/>
  </r>
  <r>
    <x v="2"/>
    <x v="3"/>
    <x v="24"/>
    <s v="HARVEY RAMíREZ  "/>
    <x v="1"/>
    <x v="0"/>
    <s v="CAC. Situación CUerpo de Bomberos Voluntarios de Trinidad. "/>
    <s v="Ronny Estiven Romero Velandia"/>
    <s v="FORMULACIÓN Y ACTUALIZACIÓN NORMATIVA Y OPERATIVA"/>
    <x v="0"/>
    <x v="4"/>
    <n v="30"/>
    <s v="20203800055312  "/>
    <d v="2020-12-23T00:00:00"/>
    <s v="20202050082101"/>
    <d v="2020-12-27T00:00:00"/>
    <n v="3"/>
    <x v="1"/>
    <m/>
    <m/>
    <m/>
    <m/>
    <m/>
    <m/>
  </r>
  <r>
    <x v="1"/>
    <x v="5"/>
    <x v="6"/>
    <s v="CUERPO DE BOMBEROS VOLUNTARIOS DE EL CARMEN DEL VIBORAL  "/>
    <x v="1"/>
    <x v="0"/>
    <s v="SM EXPLICACION PROYECTO 2018 "/>
    <s v=" Andrés Fernando Muñoz Cabrera"/>
    <s v="Área Cenrtral de Referencia Bomberil"/>
    <x v="0"/>
    <x v="4"/>
    <n v="30"/>
    <s v="20203800055412  "/>
    <d v="2020-12-23T00:00:00"/>
    <m/>
    <m/>
    <m/>
    <x v="2"/>
    <m/>
    <m/>
    <m/>
    <m/>
    <m/>
    <m/>
  </r>
  <r>
    <x v="1"/>
    <x v="4"/>
    <x v="4"/>
    <s v="RIPEL  "/>
    <x v="4"/>
    <x v="6"/>
    <s v="RD SOLICITUD PRORROGA CONTRATO 266 "/>
    <s v="JAIRO SOTO GIL"/>
    <s v="SUBDIRECCIÓN ESTRATÉGICA Y DE COORDINACIÓN BOMBERIL"/>
    <x v="0"/>
    <x v="3"/>
    <n v="30"/>
    <s v="20203800055512  "/>
    <d v="2020-12-23T00:00:00"/>
    <m/>
    <d v="2021-01-19T00:00:00"/>
    <n v="16"/>
    <x v="1"/>
    <m/>
    <m/>
    <m/>
    <m/>
    <m/>
    <m/>
  </r>
  <r>
    <x v="2"/>
    <x v="3"/>
    <x v="4"/>
    <s v="HSEQ  "/>
    <x v="4"/>
    <x v="0"/>
    <s v="CAC. Aclaración aval bomberos Cartagena.  "/>
    <s v=" Mauricio Delgado Perdomo"/>
    <s v="SUBDIRECCIÓN ESTRATÉGICA Y DE COORDINACIÓN BOMBERIL"/>
    <x v="0"/>
    <x v="2"/>
    <n v="30"/>
    <s v="20203800055562  "/>
    <d v="2020-12-23T00:00:00"/>
    <m/>
    <d v="2021-12-29T00:00:00"/>
    <n v="3"/>
    <x v="1"/>
    <m/>
    <m/>
    <m/>
    <m/>
    <m/>
    <m/>
  </r>
  <r>
    <x v="2"/>
    <x v="3"/>
    <x v="7"/>
    <s v="CORPORACION AUTONOMA REGIONAL DEL TOLIMA CORTOLIMA  "/>
    <x v="4"/>
    <x v="6"/>
    <s v="CAC. Comunicación Resolución No. 2384 de 2020. "/>
    <s v="Edgar Hernán Molina Macías"/>
    <s v="GESTIÓN COMUNICACIONES"/>
    <x v="1"/>
    <x v="4"/>
    <n v="30"/>
    <s v="20203800055572"/>
    <d v="2020-12-23T00:00:00"/>
    <m/>
    <d v="2021-02-01T00:00:00"/>
    <n v="25"/>
    <x v="1"/>
    <m/>
    <m/>
    <m/>
    <m/>
    <m/>
    <m/>
  </r>
  <r>
    <x v="2"/>
    <x v="3"/>
    <x v="4"/>
    <s v="JUZGADO NOVENO DE EJECUCIóN DE PENAS Y MEDIDAS DE SEGURIDAD  "/>
    <x v="0"/>
    <x v="0"/>
    <s v="CAC. 5 de 8.747 RV: TUTELA - FERNANDO QUINTERO VARGAS "/>
    <s v="Andrea Bibiana Castañeda Durán"/>
    <s v="FORMULACIÓN Y ACTUALIZACIÓN NORMATIVA Y OPERATIVA"/>
    <x v="0"/>
    <x v="2"/>
    <n v="1"/>
    <s v="20203800055662  "/>
    <d v="2020-12-28T00:00:00"/>
    <m/>
    <d v="2020-12-30T00:00:00"/>
    <n v="2"/>
    <x v="0"/>
    <m/>
    <m/>
    <m/>
    <m/>
    <m/>
    <m/>
  </r>
  <r>
    <x v="2"/>
    <x v="3"/>
    <x v="4"/>
    <s v="FRANCISCO JAVIER GAMBOA PEDRAZA "/>
    <x v="2"/>
    <x v="0"/>
    <s v="CAC. Derecho de petición. "/>
    <s v="Edgar Alexander Maya Lopez"/>
    <s v="FORMULACIÓN Y ACTUALIZACIÓN NORMATIVA Y OPERATIVA"/>
    <x v="0"/>
    <x v="3"/>
    <n v="30"/>
    <s v="20203800055672  "/>
    <d v="2020-12-28T00:00:00"/>
    <s v="20212050083231"/>
    <d v="2021-01-25T00:00:00"/>
    <n v="19"/>
    <x v="1"/>
    <m/>
    <m/>
    <m/>
    <m/>
    <m/>
    <m/>
  </r>
  <r>
    <x v="2"/>
    <x v="3"/>
    <x v="11"/>
    <s v="ALCALDIA DE UBAQUE  "/>
    <x v="3"/>
    <x v="5"/>
    <s v="CAC. TRASLADO POR COMPETENCIA - UBAQUE - CUNDINAMARCA.  "/>
    <s v="JAIRO SOTO GIL"/>
    <s v="SUBDIRECCIÓN ESTRATÉGICA Y DE COORDINACIÓN BOMBERIL"/>
    <x v="0"/>
    <x v="4"/>
    <n v="30"/>
    <s v="2020|3800055732  "/>
    <d v="2020-12-28T00:00:00"/>
    <s v="20212000013541 "/>
    <d v="2021-01-14T00:00:00"/>
    <n v="12"/>
    <x v="1"/>
    <m/>
    <m/>
    <m/>
    <m/>
    <m/>
    <m/>
  </r>
  <r>
    <x v="2"/>
    <x v="3"/>
    <x v="11"/>
    <s v="ALCALDíA FOMEQUE  "/>
    <x v="3"/>
    <x v="5"/>
    <s v="CAC. TRASLADO POR COMPETENCIA - FOMEQUE - CUNDINAMARCA.  "/>
    <s v="JAIRO SOTO GIL"/>
    <s v="SUBDIRECCIÓN ESTRATÉGICA Y DE COORDINACIÓN BOMBERIL"/>
    <x v="0"/>
    <x v="4"/>
    <n v="30"/>
    <s v="20203800055742  "/>
    <d v="2020-12-28T00:00:00"/>
    <s v="20212000013551"/>
    <d v="2021-01-14T00:00:00"/>
    <n v="12"/>
    <x v="1"/>
    <m/>
    <m/>
    <m/>
    <m/>
    <m/>
    <m/>
  </r>
  <r>
    <x v="2"/>
    <x v="3"/>
    <x v="11"/>
    <s v="ALCALDIA MUNICIPAL DE LA MESA - CUNDINAMARCA  "/>
    <x v="3"/>
    <x v="5"/>
    <s v="CAC. TRASLADO POR COMPETENCIA - LA MESA - CUNDINAMARCA "/>
    <s v="JAIRO SOTO GIL"/>
    <s v="SUBDIRECCIÓN ESTRATÉGICA Y DE COORDINACIÓN BOMBERIL"/>
    <x v="0"/>
    <x v="4"/>
    <n v="30"/>
    <s v="20203800055752  "/>
    <d v="2020-12-28T00:00:00"/>
    <s v="20212000013561"/>
    <d v="2021-01-14T00:00:00"/>
    <n v="12"/>
    <x v="1"/>
    <m/>
    <m/>
    <m/>
    <m/>
    <m/>
    <m/>
  </r>
  <r>
    <x v="2"/>
    <x v="3"/>
    <x v="4"/>
    <s v="FONDO ROTATORIO DE LA POLICIA  "/>
    <x v="0"/>
    <x v="0"/>
    <s v="CAC. RV: información. "/>
    <s v="CAROLINA ESCARRAGA"/>
    <s v="GESTIÓN CONTRACTUAL"/>
    <x v="1"/>
    <x v="3"/>
    <n v="30"/>
    <s v="20203800055762  "/>
    <d v="2020-12-28T00:00:00"/>
    <m/>
    <m/>
    <m/>
    <x v="2"/>
    <m/>
    <m/>
    <m/>
    <m/>
    <m/>
    <m/>
  </r>
  <r>
    <x v="2"/>
    <x v="3"/>
    <x v="17"/>
    <s v="CUERPO DE BOMBEROS VOLUNTARIOS DE MAICAO - LA GUAJIRA  "/>
    <x v="1"/>
    <x v="0"/>
    <s v="CAC. REQUERIMIENTO EXIGIDO AL CUERPO DE BOMBEROS MAICAO.  "/>
    <s v="Ronny Estiven Romero Velandia"/>
    <s v="FORMULACIÓN Y ACTUALIZACIÓN NORMATIVA Y OPERATIVA"/>
    <x v="0"/>
    <x v="3"/>
    <n v="30"/>
    <s v="20203800055782  "/>
    <d v="2020-12-28T00:00:00"/>
    <m/>
    <m/>
    <m/>
    <x v="2"/>
    <m/>
    <m/>
    <m/>
    <m/>
    <m/>
    <m/>
  </r>
  <r>
    <x v="2"/>
    <x v="3"/>
    <x v="24"/>
    <s v="ELISABETH SANCHEZ  "/>
    <x v="2"/>
    <x v="6"/>
    <s v="CAC. Queja  "/>
    <s v="Ronny Estiven Romero Velandia"/>
    <s v="FORMULACIÓN Y ACTUALIZACIÓN NORMATIVA Y OPERATIVA"/>
    <x v="0"/>
    <x v="9"/>
    <n v="30"/>
    <s v="20203800055872  "/>
    <d v="2020-12-28T00:00:00"/>
    <s v="20212050083121"/>
    <d v="2021-01-13T00:00:00"/>
    <n v="11"/>
    <x v="1"/>
    <m/>
    <m/>
    <m/>
    <m/>
    <m/>
    <m/>
  </r>
  <r>
    <x v="2"/>
    <x v="3"/>
    <x v="4"/>
    <s v="MINISTERIO DE EDUCACION NACIONAL  "/>
    <x v="0"/>
    <x v="0"/>
    <s v="CAC. Comunicación de respuesta (2020-EE-258462). "/>
    <s v="Miguel Ángel Franco Torres"/>
    <s v="GESTIÓN TESORERIA"/>
    <x v="1"/>
    <x v="4"/>
    <n v="30"/>
    <s v="20203800055912  "/>
    <d v="2020-12-28T00:00:00"/>
    <m/>
    <m/>
    <m/>
    <x v="2"/>
    <m/>
    <m/>
    <m/>
    <m/>
    <m/>
    <m/>
  </r>
  <r>
    <x v="2"/>
    <x v="3"/>
    <x v="4"/>
    <s v="SECRETARIA DISTRITAL DE AMBIENTE  "/>
    <x v="0"/>
    <x v="0"/>
    <s v="CAC. Solicitud de información de generación y gestión de residuos en el marco del cumplimiento de las metas Plan de Desarrollo 2020-2024. "/>
    <s v="Jorge Edwin Amarillo Alvarado"/>
    <s v="SUBDIRECCIÓN ADMINISTRATIVA Y FINANCIERA"/>
    <x v="1"/>
    <x v="2"/>
    <n v="30"/>
    <s v="20203800055932  "/>
    <d v="2020-12-28T00:00:00"/>
    <m/>
    <d v="2020-01-21T00:00:00"/>
    <n v="17"/>
    <x v="1"/>
    <m/>
    <m/>
    <m/>
    <m/>
    <m/>
    <m/>
  </r>
  <r>
    <x v="1"/>
    <x v="4"/>
    <x v="11"/>
    <s v="CUERPO DE BOMBEROS VOLUNTARIOS DE ZIPAQUIRA  "/>
    <x v="1"/>
    <x v="6"/>
    <s v="RD. Solicitud inclusión mesas técnicas. "/>
    <s v="VIVIANA ANDRADE TOVAR "/>
    <s v="PLANEACIÓN ESTRATEGICA "/>
    <x v="2"/>
    <x v="4"/>
    <n v="30"/>
    <s v="20203800055982  "/>
    <d v="2020-12-29T00:00:00"/>
    <m/>
    <m/>
    <m/>
    <x v="2"/>
    <m/>
    <m/>
    <m/>
    <m/>
    <m/>
    <m/>
  </r>
  <r>
    <x v="2"/>
    <x v="3"/>
    <x v="24"/>
    <s v="USUARIO ANONIMO  "/>
    <x v="2"/>
    <x v="7"/>
    <s v="CAC. Traslado de radicado interno No. 2867 del 11 de diciembre del 2020.  "/>
    <s v="Ronny Estiven Romero Velandia"/>
    <s v="FORMULACIÓN Y ACTUALIZACIÓN NORMATIVA Y OPERATIVA"/>
    <x v="0"/>
    <x v="3"/>
    <n v="30"/>
    <s v="20203800056052  "/>
    <d v="2020-12-29T00:00:00"/>
    <s v="20212050083131"/>
    <d v="2021-01-13T00:00:00"/>
    <n v="13"/>
    <x v="1"/>
    <m/>
    <m/>
    <m/>
    <m/>
    <m/>
    <m/>
  </r>
  <r>
    <x v="2"/>
    <x v="3"/>
    <x v="2"/>
    <s v="HSEQ  "/>
    <x v="4"/>
    <x v="0"/>
    <s v="CAC. RE: Respuesta Radicado DNBC 20203800055562 Aclaración Aval Bomberos Cartagena  "/>
    <s v="Edgar Alexander Maya Lopez"/>
    <s v="FORMULACIÓN Y ACTUALIZACIÓN NORMATIVA Y OPERATIVA"/>
    <x v="0"/>
    <x v="1"/>
    <n v="30"/>
    <s v="20203800056082  "/>
    <d v="2020-12-29T00:00:00"/>
    <m/>
    <d v="2021-01-21T00:00:00"/>
    <n v="15"/>
    <x v="1"/>
    <m/>
    <m/>
    <m/>
    <m/>
    <m/>
    <m/>
  </r>
  <r>
    <x v="2"/>
    <x v="3"/>
    <x v="6"/>
    <s v="PROCURADURIA PROVINCIAL DE RIONEGRO ANTIOQUIA  "/>
    <x v="0"/>
    <x v="0"/>
    <s v="CAC. Oficio 144-2020. "/>
    <s v="Ronny Estiven Romero Velandia"/>
    <s v="FORMULACIÓN Y ACTUALIZACIÓN NORMATIVA Y OPERATIVA"/>
    <x v="0"/>
    <x v="3"/>
    <n v="5"/>
    <s v="20203800056092  "/>
    <d v="2020-12-29T00:00:00"/>
    <s v="20212050083141"/>
    <d v="2021-01-15T00:00:00"/>
    <n v="11"/>
    <x v="0"/>
    <m/>
    <m/>
    <m/>
    <m/>
    <m/>
    <m/>
  </r>
  <r>
    <x v="2"/>
    <x v="3"/>
    <x v="6"/>
    <s v="PROCURADURIA PROVINCIAL DE RIONEGRO ANTIOQUIA  "/>
    <x v="0"/>
    <x v="0"/>
    <s v="CAC. Oficio 146-2020 "/>
    <s v="Ronny Estiven Romero Velandia"/>
    <s v="FORMULACIÓN Y ACTUALIZACIÓN NORMATIVA Y OPERATIVA"/>
    <x v="0"/>
    <x v="3"/>
    <n v="5"/>
    <s v="20203800056102  "/>
    <d v="2020-12-29T00:00:00"/>
    <s v="20212050083151"/>
    <d v="2021-01-13T00:00:00"/>
    <n v="9"/>
    <x v="0"/>
    <m/>
    <m/>
    <m/>
    <m/>
    <m/>
    <m/>
  </r>
  <r>
    <x v="2"/>
    <x v="3"/>
    <x v="0"/>
    <s v="JOSE ARJONA  "/>
    <x v="2"/>
    <x v="6"/>
    <s v="CAC. DISCULPAS POR PRESENTAR DERECHOS DE PETICION SIN SENTIDO, REALMENTE SIENTO PENA AJENA.  "/>
    <s v="Viviana Andrade Tovar"/>
    <s v="PLANEACIÓN ESTRATEGICA"/>
    <x v="2"/>
    <x v="1"/>
    <n v="30"/>
    <s v="20203800056112  "/>
    <d v="2020-12-29T00:00:00"/>
    <m/>
    <m/>
    <m/>
    <x v="2"/>
    <m/>
    <m/>
    <m/>
    <m/>
    <m/>
    <m/>
  </r>
  <r>
    <x v="2"/>
    <x v="3"/>
    <x v="9"/>
    <s v="ALCALDIA MUNICIPAL DE MANIZALES  "/>
    <x v="3"/>
    <x v="0"/>
    <s v="CAC. SOLICITUD COPIA COMODATO 081/2016.  "/>
    <s v="Ana Milena Cedeño Avile"/>
    <s v="GESTIÓN CONTRACTUAL"/>
    <x v="1"/>
    <x v="8"/>
    <n v="20"/>
    <s v="20203800056152  "/>
    <d v="2020-12-30T00:00:00"/>
    <m/>
    <d v="2021-01-27T00:00:00"/>
    <n v="19"/>
    <x v="1"/>
    <m/>
    <m/>
    <m/>
    <m/>
    <m/>
    <m/>
  </r>
  <r>
    <x v="2"/>
    <x v="3"/>
    <x v="11"/>
    <s v="SAFETY FIRE  "/>
    <x v="4"/>
    <x v="0"/>
    <s v="CAC. DERECHO DE PETICION- DNBC- SOLICITUD DOCUMENTACION SUBASTA INVERSA ELECTRONICA – SIE N° 005-2020.  "/>
    <s v="Ana Milena Cedeño Avile"/>
    <s v="GESTIÓN CONTRACTUAL"/>
    <x v="1"/>
    <x v="7"/>
    <n v="30"/>
    <s v="20203800056192  "/>
    <d v="2020-12-30T00:00:00"/>
    <m/>
    <d v="2021-01-21T00:00:00"/>
    <n v="14"/>
    <x v="1"/>
    <m/>
    <m/>
    <m/>
    <m/>
    <m/>
    <m/>
  </r>
  <r>
    <x v="2"/>
    <x v="3"/>
    <x v="19"/>
    <s v="CUERPO DE BOMBEROS VOLUNTARIOS DE VALLEDUPAR  "/>
    <x v="1"/>
    <x v="5"/>
    <s v="CAC. Solicitud de acompañamiento y garantias al proceso de eleccion de Comandante , Subcomandante y demas Dignatarios del Cuerpo de Bomberos Volunatrios de Valledupar. "/>
    <s v="Ronny Estiven Romero Velandia"/>
    <s v="FORMULACIÓN Y ACTUALIZACIÓN NORMATIVA Y OPERATIVA"/>
    <x v="0"/>
    <x v="3"/>
    <n v="30"/>
    <s v="20203800056282  "/>
    <d v="2020-12-30T00:00:00"/>
    <m/>
    <d v="2021-01-14T00:00:00"/>
    <n v="9"/>
    <x v="1"/>
    <m/>
    <m/>
    <m/>
    <m/>
    <m/>
    <m/>
  </r>
  <r>
    <x v="2"/>
    <x v="3"/>
    <x v="25"/>
    <s v="CUERPO DE BOMBEROS VOLUNTARIOS DE MIRAFLORES - GUAVIARE  "/>
    <x v="1"/>
    <x v="6"/>
    <s v="CAC. Solicitud Prorroga. "/>
    <s v="JAIRO SOTO GIL"/>
    <s v="SUBDIRECCIÓN ESTRATÉGICA Y DE COORDINACIÓN BOMBERIL"/>
    <x v="0"/>
    <x v="4"/>
    <n v="30"/>
    <s v="20203800056312  "/>
    <d v="2020-12-30T00:00:00"/>
    <s v="20212000013671"/>
    <d v="2021-02-08T00:00:00"/>
    <n v="25"/>
    <x v="1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6">
  <r>
    <s v="Canal Virtual"/>
    <s v="Correo Atencion Ciudadano"/>
    <s v="Meta"/>
    <s v="CONTRALORIA DEPARTAMENTAL DEL META  "/>
    <s v="Entidad Pública"/>
    <x v="0"/>
    <s v="CAC SOLICITUD  "/>
    <s v="Edgar Alexander Maya Lopez "/>
    <s v="FORMULACIÓN Y ACTUALIZACIÓN NORMATIVA Y OPERATIVA "/>
    <s v="SUBDIRECCIÓN ESTRATÉGICA Y DE COORDINACIÓN BOMBERIL"/>
    <s v="PETICION ENTRE AUTORIDADES "/>
    <n v="10"/>
    <s v="20203800051062  "/>
    <d v="2020-12-01T00:00:00"/>
    <s v="20202050081961"/>
    <d v="2020-12-16T00:00:00"/>
    <n v="11"/>
    <s v="Extemporanea"/>
    <m/>
    <m/>
    <m/>
    <m/>
    <m/>
    <m/>
  </r>
  <r>
    <s v="Canal Virtual"/>
    <s v="Correo Atencion Ciudadano"/>
    <s v="Valle del Cauca"/>
    <s v="BENEMERITO CUERPO DE BOMBEROS VOLUNTARIOS TULUA - VALLE  "/>
    <s v="Cuerpo de Bomberos"/>
    <x v="0"/>
    <s v="CAC SOLICITUD DE INFORMACION "/>
    <s v="Melba Vidal "/>
    <s v="FORMULACIÓN Y ACTUALIZACIÓN NORMATIVA Y OPERATIVA "/>
    <s v="SUBDIRECCIÓN ESTRATÉGICA Y DE COORDINACIÓN BOMBERIL"/>
    <s v="SOLICITUD "/>
    <n v="20"/>
    <s v="20203800051082  "/>
    <d v="2020-12-01T00:00:00"/>
    <m/>
    <d v="2020-12-15T00:00:00"/>
    <n v="10"/>
    <s v="Cumplida"/>
    <m/>
    <m/>
    <m/>
    <m/>
    <m/>
    <m/>
  </r>
  <r>
    <s v="Canal Virtual"/>
    <s v="Correo Atencion Ciudadano"/>
    <s v="Bolivar"/>
    <s v="CUERPOS DE BOMBEROS DE BOLIVAR  "/>
    <s v="Cuerpo de Bomberos"/>
    <x v="1"/>
    <s v="CAC Segunda Instancia Pablo Net Mora Mercado - Clemencia - Bolívar "/>
    <s v="Luis Alberto Valencia Pulido "/>
    <s v="Área Cenrtral de Referencia Bomberil "/>
    <s v="SUBDIRECCIÓN ESTRATÉGICA Y DE COORDINACIÓN BOMBERIL"/>
    <s v="INFORMES "/>
    <n v="35"/>
    <s v="20203800051102  "/>
    <d v="2020-12-01T00:00:00"/>
    <m/>
    <m/>
    <m/>
    <s v="En proceso"/>
    <m/>
    <m/>
    <m/>
    <m/>
    <m/>
    <m/>
  </r>
  <r>
    <s v="Canal Virtual"/>
    <s v="Correo Atencion Ciudadano"/>
    <s v="Chocó"/>
    <s v="CUERPO DE BOMBEROS VOLUNTARIOS DE TADO CHOCO  "/>
    <s v="Cuerpo de Bomberos"/>
    <x v="1"/>
    <s v="CAC PROPUESTAS E INFORMACION REENVIADA POR EL SEÑOR DELEGADO DEPARTAMENTAL DE BOMBEROS AL MUNICIPIO DE RIO SUCIO "/>
    <s v="EDISON DELGADO"/>
    <s v="FORMULACIÓN Y ACTUALIZACIÓN NORMATIVA Y OPERATIVA  "/>
    <s v="SUBDIRECCIÓN ESTRATÉGICA Y DE COORDINACIÓN BOMBERIL"/>
    <s v="INFORMES "/>
    <n v="35"/>
    <s v="20203800051112  "/>
    <d v="2020-12-01T00:00:00"/>
    <m/>
    <m/>
    <m/>
    <s v="Cumplida"/>
    <m/>
    <m/>
    <m/>
    <m/>
    <m/>
    <m/>
  </r>
  <r>
    <s v="Canal Virtual"/>
    <s v="Correo Atencion Ciudadano"/>
    <s v="Bogotá"/>
    <s v="Juancho Valdéz  "/>
    <s v="Persona Natural"/>
    <x v="0"/>
    <s v="CAC ASESORIA "/>
    <s v="Andrea Bibiana Castañeda Durán"/>
    <s v="FORMULACIÓN Y ACTUALIZACIÓN NORMATIVA Y OPERATIVA  "/>
    <s v="SUBDIRECCIÓN ESTRATÉGICA Y DE COORDINACIÓN BOMBERIL"/>
    <s v="PETICION DE INTERES PARTICULAR "/>
    <n v="20"/>
    <s v="20203800051122  "/>
    <d v="2020-12-01T00:00:00"/>
    <s v="20202050081931"/>
    <d v="2020-12-15T00:00:00"/>
    <n v="10"/>
    <s v="Cumplida"/>
    <m/>
    <m/>
    <m/>
    <m/>
    <m/>
    <m/>
  </r>
  <r>
    <s v="Canal Virtual"/>
    <s v="Correo Atencion Ciudadano"/>
    <s v="Boyacá"/>
    <s v="JUAN PABLO AMARGO GOMEZ "/>
    <s v="Entidad Pública"/>
    <x v="1"/>
    <s v="CAC Envío Documento No. 20202102937 "/>
    <s v="Arbey Hernan Trujillo Mendez"/>
    <s v="SUBDIRECCIÓN ESTRATÉGICA Y DE COORDINACIÓN BOMBERIL"/>
    <s v="SUBDIRECCIÓN ESTRATÉGICA Y DE COORDINACIÓN BOMBERIL"/>
    <s v="PETICION DE INTERES GENERAL "/>
    <n v="35"/>
    <s v="20203800051132  "/>
    <d v="2020-12-01T00:00:00"/>
    <s v="20212000013651"/>
    <d v="2021-01-25T00:00:00"/>
    <n v="16"/>
    <s v="Cumplida"/>
    <m/>
    <m/>
    <m/>
    <m/>
    <m/>
    <m/>
  </r>
  <r>
    <s v="Canal Virtual"/>
    <s v="Correo Atencion Ciudadano"/>
    <s v="Bolivar"/>
    <s v="CUERPO DE BOMBEROS VOLUNTARIOS DE CLEMENCIA BOLIVAR  "/>
    <s v="Cuerpo de Bomberos"/>
    <x v="1"/>
    <s v="CAC Remisión solicitud de información en oficio 20202050075171, con radicado EXT-BOL-20-026151.  "/>
    <s v=" Melba Vidal"/>
    <s v="FORMULACIÓN Y ACTUALIZACIÓN NORMATIVA Y OPERATIVA  "/>
    <s v="SUBDIRECCIÓN ESTRATÉGICA Y DE COORDINACIÓN BOMBERIL"/>
    <s v="INFORMES "/>
    <n v="35"/>
    <s v="20203800051142  "/>
    <d v="2020-12-01T00:00:00"/>
    <m/>
    <m/>
    <m/>
    <s v="En proceso"/>
    <m/>
    <m/>
    <m/>
    <m/>
    <m/>
    <m/>
  </r>
  <r>
    <s v="Canal Virtual"/>
    <s v="Correo Atencion Ciudadano"/>
    <s v="Chocó"/>
    <s v="CUERPO DE BOMBEROS DE BAHIA SOLANO  "/>
    <s v="Cuerpo de Bomberos"/>
    <x v="2"/>
    <s v="CAC TRASLADO POR COMPETENCIA - BAHIA SOLANO - CHOCO "/>
    <s v="Cristhian Matiz"/>
    <s v="SUBDIRECCIÓN ESTRATÉGICA Y DE COORDINACIÓN BOMBERIL"/>
    <s v="SUBDIRECCIÓN ESTRATÉGICA Y DE COORDINACIÓN BOMBERIL"/>
    <s v="PETICION DE INTERES PARTICULAR "/>
    <n v="35"/>
    <s v="20203800051152  "/>
    <d v="2020-12-01T00:00:00"/>
    <s v="20202000012961"/>
    <d v="2020-12-21T00:00:00"/>
    <n v="14"/>
    <s v="Cumplida"/>
    <m/>
    <m/>
    <m/>
    <m/>
    <m/>
    <m/>
  </r>
  <r>
    <s v="Canal Virtual"/>
    <s v="Correo Atencion Ciudadano"/>
    <s v="Antioquia"/>
    <s v="CUERPO DE BOMBEROS VOLUNTARIOS DE SANTAFE DE ANTIOQUIA  "/>
    <s v="Cuerpo de Bomberos"/>
    <x v="3"/>
    <s v="CAC SOLICITUD "/>
    <s v="Arbey Hernan Trujillo Mendez"/>
    <s v="SUBDIRECCIÓN ESTRATÉGICA Y DE COORDINACIÓN BOMBERIL"/>
    <s v="SUBDIRECCIÓN ESTRATÉGICA Y DE COORDINACIÓN BOMBERIL"/>
    <s v="PETICION DE INTERES GENERAL "/>
    <n v="30"/>
    <s v="20203800051172  "/>
    <d v="2020-12-01T00:00:00"/>
    <m/>
    <m/>
    <m/>
    <s v="En proceso"/>
    <m/>
    <m/>
    <m/>
    <m/>
    <m/>
    <m/>
  </r>
  <r>
    <s v="Canal Virtual"/>
    <s v="Correo Atencion Ciudadano"/>
    <s v="Tolima"/>
    <s v="CUERPO DE BOMBEROS VOLUNTARIOS DE PLANADAS - TOLIMA  "/>
    <s v="Cuerpo de Bomberos"/>
    <x v="3"/>
    <s v="CAC DOCUMENTOS BOMBEROS PLANADAS "/>
    <s v=" Carlos Osorio"/>
    <s v="FORMULACIÓN Y ACTUALIZACIÓN NORMATIVA Y OPERATIVA  "/>
    <s v="SUBDIRECCIÓN ESTRATÉGICA Y DE COORDINACIÓN BOMBERIL"/>
    <s v="INFORMES "/>
    <n v="30"/>
    <s v="20203800051182  "/>
    <d v="2020-12-01T00:00:00"/>
    <s v="20202050081881"/>
    <d v="2020-12-15T00:00:00"/>
    <n v="9"/>
    <s v="Cumplida"/>
    <m/>
    <m/>
    <m/>
    <m/>
    <m/>
    <m/>
  </r>
  <r>
    <s v="Canal Virtual"/>
    <s v="Correo Atencion Ciudadano"/>
    <s v="Quindio"/>
    <s v="CUERPO DE BOMBEROS VOLUNTARIOS DE CIRCASIA QUINDIA  "/>
    <s v="Cuerpo de Bomberos"/>
    <x v="1"/>
    <s v="CAC RESPUESTA REQUERIMIENTO "/>
    <s v="Ronny Estiven Romero Velandia"/>
    <s v="FORMULACIÓN Y ACTUALIZACIÓN NORMATIVA Y OPERATIVA  "/>
    <s v="SUBDIRECCIÓN ESTRATÉGICA Y DE COORDINACIÓN BOMBERIL"/>
    <s v="INFORMES "/>
    <n v="30"/>
    <s v="20203800051242  "/>
    <d v="2020-12-01T00:00:00"/>
    <m/>
    <m/>
    <m/>
    <s v="En proceso"/>
    <m/>
    <m/>
    <m/>
    <m/>
    <m/>
    <m/>
  </r>
  <r>
    <s v="Canal Virtual"/>
    <s v="Correo Atencion Ciudadano"/>
    <s v="Tolima"/>
    <s v="CUERPO DE BOMBEROS VOLUNTARIOS DE PLANADAS - TOLIMA  "/>
    <s v="Cuerpo de Bomberos"/>
    <x v="1"/>
    <s v="CAC RESPUESTA ENVIADA A LA CONTRALORIA DEPARTAMENTAL  "/>
    <s v="Carlos Osorio"/>
    <s v="FORMULACIÓN Y ACTUALIZACIÓN NORMATIVA Y OPERATIVA  "/>
    <s v="SUBDIRECCIÓN ESTRATÉGICA Y DE COORDINACIÓN BOMBERIL"/>
    <s v="INFORMES "/>
    <n v="30"/>
    <s v="20203800051252  "/>
    <d v="2020-12-01T00:00:00"/>
    <s v="20202050081881"/>
    <d v="2020-12-15T00:00:00"/>
    <n v="10"/>
    <s v="Cumplida"/>
    <m/>
    <m/>
    <m/>
    <m/>
    <m/>
    <m/>
  </r>
  <r>
    <s v="Canal Virtual"/>
    <s v="Correo Atencion Ciudadano"/>
    <s v="Caldas"/>
    <s v="CUERPO DE BOMBEROS VOLUNTARIOS DE MANIZALES  "/>
    <s v="Cuerpo de Bomberos"/>
    <x v="0"/>
    <s v="CAC SOLICITUD "/>
    <s v="Lina Maria Rojas Gallego"/>
    <s v="SUBDIRECCIÓN ESTRATÉGICA Y DE COORDINACIÓN BOMBERIL"/>
    <s v="SUBDIRECCIÓN ESTRATÉGICA Y DE COORDINACIÓN BOMBERIL"/>
    <s v="SOLICITUD "/>
    <n v="30"/>
    <s v="20203800051272  "/>
    <d v="2020-12-01T00:00:00"/>
    <s v="N/A"/>
    <d v="2020-12-01T00:00:00"/>
    <n v="1"/>
    <s v="Cumplida"/>
    <m/>
    <m/>
    <m/>
    <m/>
    <m/>
    <m/>
  </r>
  <r>
    <s v="Canal Virtual"/>
    <s v="Correo Atencion Ciudadano"/>
    <s v="Valle del Cauca"/>
    <s v="CUERPO DE BOMBEROS VOLUNTARIOS DE ALCALA  "/>
    <s v="Cuerpo de Bomberos"/>
    <x v="0"/>
    <s v="CAC SOLICITUD AVAL "/>
    <s v="Lina Maria Rojas Gallego"/>
    <s v="SUBDIRECCIÓN ESTRATÉGICA Y DE COORDINACIÓN BOMBERIL"/>
    <s v="SUBDIRECCIÓN ESTRATÉGICA Y DE COORDINACIÓN BOMBERIL"/>
    <s v="SOLICITUD "/>
    <n v="35"/>
    <s v="20203800051362  "/>
    <d v="2020-12-01T00:00:00"/>
    <s v="N/A"/>
    <d v="2020-11-30T00:00:00"/>
    <m/>
    <s v="Cumplida"/>
    <m/>
    <m/>
    <m/>
    <m/>
    <m/>
    <m/>
  </r>
  <r>
    <s v="Canal Virtual"/>
    <s v="Correo Atencion Ciudadano"/>
    <s v="Caldas"/>
    <s v="CUERPO DE BOMBEROS VOLUNTARIOS DE VILLAMARIA  "/>
    <s v="Cuerpo de Bomberos"/>
    <x v="0"/>
    <s v="CAC SOLICITUD ACTUALIZACIÓN "/>
    <s v="Lina Maria Rojas Gallego"/>
    <s v="SUBDIRECCIÓN ESTRATÉGICA Y DE COORDINACIÓN BOMBERIL"/>
    <s v="SUBDIRECCIÓN ESTRATÉGICA Y DE COORDINACIÓN BOMBERIL"/>
    <s v="SOLICITUD "/>
    <n v="35"/>
    <s v="20203800051392  "/>
    <d v="2020-12-01T00:00:00"/>
    <s v="20202000012241"/>
    <d v="2020-12-14T00:00:00"/>
    <n v="13"/>
    <s v="Cumplida"/>
    <m/>
    <m/>
    <m/>
    <m/>
    <m/>
    <m/>
  </r>
  <r>
    <s v="Canal Virtual"/>
    <s v="Correo Atencion Ciudadano"/>
    <s v="Santander"/>
    <s v="CUERPO DE BOMBEROS VOLUNTARIOS DE COROMORO  "/>
    <s v="Cuerpo de Bomberos"/>
    <x v="0"/>
    <s v="CAC Solicitud Aval para dictar curso Bombero I y II "/>
    <s v="Lina Maria Rojas Gallego"/>
    <s v="SUBDIRECCIÓN ESTRATÉGICA Y DE COORDINACIÓN BOMBERIL"/>
    <s v="SUBDIRECCIÓN ESTRATÉGICA Y DE COORDINACIÓN BOMBERIL"/>
    <s v="SOLICITUD "/>
    <n v="35"/>
    <s v="20203800051412  "/>
    <d v="2020-12-01T00:00:00"/>
    <s v="20202000012141"/>
    <d v="2020-12-14T00:00:00"/>
    <n v="13"/>
    <s v="Cumplida"/>
    <m/>
    <m/>
    <m/>
    <m/>
    <m/>
    <m/>
  </r>
  <r>
    <s v="Canal Virtual"/>
    <s v="Correo Atencion Ciudadano"/>
    <s v="Tolima"/>
    <s v="BENEMERITO CUERPO DE BOMBEROS VOLUNTARIOS DE IBAGUE  "/>
    <s v="Cuerpo de Bomberos"/>
    <x v="0"/>
    <s v="CAC SOLICITUD CURSO "/>
    <s v="Lina Maria Rojas Gallego"/>
    <s v="SUBDIRECCIÓN ESTRATÉGICA Y DE COORDINACIÓN BOMBERIL"/>
    <s v="SUBDIRECCIÓN ESTRATÉGICA Y DE COORDINACIÓN BOMBERIL"/>
    <s v="SOLICITUD "/>
    <n v="35"/>
    <s v="20203800051422  "/>
    <d v="2020-12-01T00:00:00"/>
    <s v="20202000012221"/>
    <d v="2020-12-21T00:00:00"/>
    <n v="18"/>
    <s v="Cumplida"/>
    <m/>
    <m/>
    <m/>
    <m/>
    <m/>
    <m/>
  </r>
  <r>
    <s v="Canal Virtual"/>
    <s v="Correo Atencion Ciudadano"/>
    <s v="Cundinamarca"/>
    <s v="CUERPO DE BOMBEROS VOLUNTARIOS DE SIBATE  "/>
    <s v="Cuerpo de Bomberos"/>
    <x v="3"/>
    <s v="CAC PETICIÓN "/>
    <s v="Melba Vidal"/>
    <s v="SUBDIRECCIÓN ESTRATÉGICA Y DE COORDINACIÓN BOMBERIL"/>
    <s v="SUBDIRECCIÓN ESTRATÉGICA Y DE COORDINACIÓN BOMBERIL"/>
    <s v="PETICION DE INTERES GENERAL "/>
    <n v="35"/>
    <s v="20203800051472  "/>
    <d v="2020-12-01T00:00:00"/>
    <m/>
    <m/>
    <m/>
    <s v="En proceso"/>
    <m/>
    <m/>
    <m/>
    <m/>
    <m/>
    <m/>
  </r>
  <r>
    <s v="Canal Virtual"/>
    <s v="Correo Atencion Ciudadano"/>
    <s v="Cundinamarca"/>
    <s v="CUERPO DE BOMBEROS VOLUNTARIOS DE SIBATE CONSEJO DE OFICIALES  "/>
    <s v="Cuerpo de Bomberos"/>
    <x v="3"/>
    <s v="CAC PETICIÓN SIBATE 2 "/>
    <s v="Melba Vidal"/>
    <s v="SUBDIRECCIÓN ESTRATÉGICA Y DE COORDINACIÓN BOMBERIL"/>
    <s v="SUBDIRECCIÓN ESTRATÉGICA Y DE COORDINACIÓN BOMBERIL"/>
    <s v="PETICION DE INTERES PARTICULAR "/>
    <n v="30"/>
    <s v="20203800051482  "/>
    <d v="2020-12-01T00:00:00"/>
    <m/>
    <m/>
    <m/>
    <s v="En proceso"/>
    <m/>
    <m/>
    <m/>
    <m/>
    <m/>
    <m/>
  </r>
  <r>
    <s v="Canal Virtual"/>
    <s v="Correo Atencion Ciudadano"/>
    <s v="Antioquia"/>
    <s v="ALCALDIA CALDAS ANTIOQUIA "/>
    <s v="Entidad Territorial"/>
    <x v="2"/>
    <s v="CAC TRASLADO PRESENTACIÓN PROYECTO "/>
    <s v="Cristhian Matiz"/>
    <s v="SUBDIRECCIÓN ESTRATÉGICA Y DE COORDINACIÓN BOMBERIL"/>
    <s v="SUBDIRECCIÓN ESTRATÉGICA Y DE COORDINACIÓN BOMBERIL"/>
    <s v="PETICION DE INTERES GENERAL "/>
    <n v="30"/>
    <s v="20203800051492  "/>
    <d v="2020-12-01T00:00:00"/>
    <s v="20202000012611"/>
    <d v="2020-12-21T00:00:00"/>
    <n v="16"/>
    <s v="Cumplida"/>
    <m/>
    <m/>
    <m/>
    <m/>
    <m/>
    <m/>
  </r>
  <r>
    <s v="Canal Escrito"/>
    <s v="Radicación Directa"/>
    <s v="Antioquia"/>
    <s v="VEEDURIA CALDAS  "/>
    <s v="Entidad Territorial"/>
    <x v="4"/>
    <s v="RD REMISION POR COMPETENCIA "/>
    <s v=" Arbey Hernan Trujillo Mendez"/>
    <s v="SUBDIRECCIÓN ESTRATÉGICA Y DE COORDINACIÓN BOMBERIL"/>
    <s v="SUBDIRECCIÓN ESTRATÉGICA Y DE COORDINACIÓN BOMBERIL"/>
    <s v="PETICION DE INTERES PARTICULAR "/>
    <n v="30"/>
    <s v="20203800051512  "/>
    <d v="2020-12-02T00:00:00"/>
    <s v="20212000013771"/>
    <d v="2021-01-20T00:00:00"/>
    <n v="31"/>
    <s v="Extemporanea"/>
    <m/>
    <m/>
    <m/>
    <m/>
    <m/>
    <m/>
  </r>
  <r>
    <s v="Canal Virtual"/>
    <s v="Correo Atencion Ciudadano"/>
    <s v="Bogotá"/>
    <s v="CUERPO DE BOMBEROS OFICIALES BOGOTá UAECOB COOPERACIÓN INTERNACIONAL Y ALIANZAS ESTRATÉGICAS "/>
    <s v="Cuerpo de Bomberos"/>
    <x v="0"/>
    <s v="CAC SOLICITUD "/>
    <s v="Lina Maria Rojas Gallego"/>
    <s v="SUBDIRECCIÓN ESTRATÉGICA Y DE COORDINACIÓN BOMBERIL"/>
    <s v="SUBDIRECCIÓN ESTRATÉGICA Y DE COORDINACIÓN BOMBERIL"/>
    <s v="SOLICITUD "/>
    <n v="30"/>
    <s v="20203800051522  "/>
    <d v="2020-12-02T00:00:00"/>
    <m/>
    <d v="2020-12-02T00:00:00"/>
    <n v="0"/>
    <s v="Cumplida"/>
    <m/>
    <m/>
    <m/>
    <m/>
    <m/>
    <m/>
  </r>
  <r>
    <s v="Canal Virtual"/>
    <s v="Correo Atencion Ciudadano"/>
    <s v="Huila"/>
    <s v="ASOCIACION NCIONAL DE BOMBEROSASDEBER NEIVA  "/>
    <s v="Persona Jurídica"/>
    <x v="0"/>
    <s v="CAC notificación radicado 20205461592231 "/>
    <s v="Edgar Alexander Maya Lopez"/>
    <s v="FORMULACIÓN Y ACTUALIZACIÓN NORMATIVA Y OPERATIVA"/>
    <s v="SUBDIRECCIÓN ESTRATÉGICA Y DE COORDINACIÓN BOMBERIL"/>
    <s v="DERECHOS DE PETICIóN "/>
    <n v="30"/>
    <s v="20203800051532  "/>
    <d v="2020-12-02T00:00:00"/>
    <s v="20202050082161"/>
    <d v="2020-12-29T00:00:00"/>
    <n v="20"/>
    <s v="Cumplida"/>
    <m/>
    <m/>
    <m/>
    <m/>
    <m/>
    <m/>
  </r>
  <r>
    <s v="Canal Virtual"/>
    <s v="Correo Atencion Ciudadano"/>
    <s v="Bogotá"/>
    <s v="CUERPO DE BOMBEROS OFICIALES BOGOTá UAECOB D.C. "/>
    <s v="Cuerpo de Bomberos"/>
    <x v="0"/>
    <s v="CAC SOLICITUD DE REGISTROS "/>
    <s v="Lina Maria Rojas Gallego"/>
    <s v="SUBDIRECCIÓN ESTRATÉGICA Y DE COORDINACIÓN BOMBERIL"/>
    <s v="SUBDIRECCIÓN ESTRATÉGICA Y DE COORDINACIÓN BOMBERIL"/>
    <s v="SOLICITUD "/>
    <n v="20"/>
    <s v="20203800051602  "/>
    <d v="2020-12-02T00:00:00"/>
    <m/>
    <d v="2020-12-02T00:00:00"/>
    <n v="0"/>
    <s v="Cumplida"/>
    <m/>
    <m/>
    <m/>
    <m/>
    <m/>
    <m/>
  </r>
  <r>
    <s v="Canal Virtual"/>
    <s v="Correo Atencion Ciudadano"/>
    <s v="Valle del Cauca"/>
    <s v="CUERPO DE BOMBEROS VOLUNTARIOS DE CARTAGO  "/>
    <s v="Cuerpo de Bomberos"/>
    <x v="0"/>
    <s v="CAC SOLICITUD "/>
    <s v="Mauricio Delgado Perdomo"/>
    <s v="SUBDIRECCIÓN ESTRATÉGICA Y DE COORDINACIÓN BOMBERIL"/>
    <s v="SUBDIRECCIÓN ESTRATÉGICA Y DE COORDINACIÓN BOMBERIL"/>
    <s v="SOLICITUD "/>
    <n v="30"/>
    <s v="20203800051672  "/>
    <d v="2020-12-02T00:00:00"/>
    <m/>
    <d v="2020-12-04T00:00:00"/>
    <n v="2"/>
    <s v="Cumplida"/>
    <m/>
    <m/>
    <m/>
    <m/>
    <m/>
    <m/>
  </r>
  <r>
    <s v="Canal Virtual"/>
    <s v="Correo Atencion Ciudadano"/>
    <s v="Santander"/>
    <s v="CUERPO DE BOMBEROS OCAÑA - NORTE DE SANTANDER  "/>
    <s v="Cuerpo de Bomberos"/>
    <x v="1"/>
    <s v="CAC SOLCITUD OFICIO "/>
    <s v="Andrea Bibiana Castañeda Durán"/>
    <s v="FORMULACIÓN Y ACTUALIZACIÓN NORMATIVA Y OPERATIVA"/>
    <s v="SUBDIRECCIÓN ESTRATÉGICA Y DE COORDINACIÓN BOMBERIL"/>
    <s v="PETICION DE INTERES GENERAL "/>
    <n v="30"/>
    <s v="20203800051682  "/>
    <d v="2020-12-02T00:00:00"/>
    <s v="20202050082001"/>
    <d v="2020-12-22T00:00:00"/>
    <n v="13"/>
    <s v="Cumplida"/>
    <m/>
    <m/>
    <m/>
    <m/>
    <m/>
    <m/>
  </r>
  <r>
    <s v="Canal Virtual"/>
    <s v="Correo Atencion Ciudadano"/>
    <s v="Valle del Cauca"/>
    <s v="CUERPO DE BOMBEROS VOLUNTARIOS DE BUENAVENTURA  "/>
    <s v="Cuerpo de Bomberos"/>
    <x v="3"/>
    <s v="CAC SOLICITUD "/>
    <s v="Liz Margaret Álvarez calderon"/>
    <s v="SUBDIRECCIÓN ESTRATÉGICA Y DE COORDINACIÓN BOMBERIL"/>
    <s v="SUBDIRECCIÓN ESTRATÉGICA Y DE COORDINACIÓN BOMBERIL"/>
    <s v="PETICION DE INTERES GENERAL "/>
    <n v="30"/>
    <s v="20203800051702  "/>
    <d v="2020-12-02T00:00:00"/>
    <s v="20202000013171"/>
    <d v="2020-12-23T00:00:00"/>
    <n v="14"/>
    <s v="Cumplida"/>
    <m/>
    <m/>
    <m/>
    <m/>
    <m/>
    <m/>
  </r>
  <r>
    <s v="Canal Virtual"/>
    <s v="Correo Atencion Ciudadano"/>
    <s v="Antioquia"/>
    <s v="CUERPO DE BOMBEROS VOLUNTARIOS DE ENTRERRIOS  "/>
    <s v="Cuerpo de Bomberos"/>
    <x v="4"/>
    <s v="CAC SOLICITUD "/>
    <s v="VIVIANA ANDRADE TOVAR"/>
    <s v="PLANEACIÓN ESTRATEGICA"/>
    <s v="SUBDIRECCIÓN ESTRATÉGICA Y DE COORDINACIÓN BOMBERIL"/>
    <s v="PETICION DE INTERES GENERAL "/>
    <n v="30"/>
    <s v="20203800051712  "/>
    <d v="2020-12-02T00:00:00"/>
    <s v="20201100012731"/>
    <d v="2020-12-16T00:00:00"/>
    <n v="10"/>
    <s v="Cumplida"/>
    <m/>
    <m/>
    <m/>
    <m/>
    <m/>
    <m/>
  </r>
  <r>
    <s v="Canal Escrito"/>
    <s v="Radicación Directa"/>
    <s v="Risaralda"/>
    <s v="ALVARO WILLIAM LOPEZ OSSA "/>
    <s v="Persona Natural"/>
    <x v="0"/>
    <s v="RD REMISION DE QUEJA E-2020-538792 "/>
    <s v="Angélica Xiomara Rosado Bayona"/>
    <s v="GESTIÓN ATENCIÓN AL CIUDADANO"/>
    <s v="SUBDIRECCIÓN ADMINISTRATIVA Y FINANCIERA"/>
    <s v="DENUNCIA "/>
    <n v="30"/>
    <s v="20203800051772  "/>
    <d v="2020-12-03T00:00:00"/>
    <s v="20203800012761"/>
    <d v="2020-12-15T00:00:00"/>
    <n v="7"/>
    <s v="Cumplida"/>
    <m/>
    <m/>
    <m/>
    <m/>
    <m/>
    <m/>
  </r>
  <r>
    <s v="Canal Virtual"/>
    <s v="Correo Atencion Ciudadano"/>
    <s v="Cundinamarca"/>
    <s v="ALCALDÍA MUNICIPAL DE CAJICA - CUNDINAMARCA  "/>
    <s v="Entidad Territorial"/>
    <x v="4"/>
    <s v="CAC. Fwd: Proceso de verificación de condiciones técnicas del Cuerpo de Bomberos Voluntarios de Cajicá - Cundinamarca. "/>
    <s v="Liz Margaret Álvarez calderon"/>
    <s v="SUBDIRECCIÓN ESTRATÉGICA Y DE COORDINACIÓN BOMBERIL"/>
    <s v="SUBDIRECCIÓN ESTRATÉGICA Y DE COORDINACIÓN BOMBERIL"/>
    <s v="SOLICITUD "/>
    <n v="30"/>
    <s v="20203800051792  "/>
    <d v="2020-12-04T00:00:00"/>
    <s v="20202000013201"/>
    <d v="2020-12-23T00:00:00"/>
    <n v="17"/>
    <s v="Cumplida"/>
    <m/>
    <m/>
    <m/>
    <m/>
    <m/>
    <m/>
  </r>
  <r>
    <s v="Canal Virtual"/>
    <s v="Correo Atencion Ciudadano"/>
    <s v="Norte de Santander"/>
    <s v="DELEGACIÓN DEPARTAMENTAL DE NORTE DE SANTANDER  "/>
    <s v="Cuerpo de Bomberos"/>
    <x v="1"/>
    <s v="CAC. Fwd: solicitud apoyo para la creación del cuerpo de bomberos NORTE DE SANTANDER. "/>
    <s v="Andrea Bibiana Castañeda Durán"/>
    <s v="FORMULACIÓN Y ACTUALIZACIÓN NORMATIVA Y OPERATIVA "/>
    <s v="SUBDIRECCIÓN ESTRATÉGICA Y DE COORDINACIÓN BOMBERIL"/>
    <s v="PETICION DE INTERES PARTICULAR "/>
    <n v="35"/>
    <s v="20203800051802  "/>
    <d v="2020-12-04T00:00:00"/>
    <n v="20202050081861"/>
    <d v="2020-12-15T00:00:00"/>
    <n v="10"/>
    <s v="Cumplida"/>
    <m/>
    <m/>
    <m/>
    <m/>
    <m/>
    <m/>
  </r>
  <r>
    <s v="Canal Escrito"/>
    <s v="Radicación Directa"/>
    <s v="Cauca"/>
    <s v="CUERPO DE BOMBEROS VOLUNTARIOS DE POPAYAN"/>
    <s v="Cuerpo de Bomberos"/>
    <x v="0"/>
    <s v="RD DOCUMENOS DOCTORA VIVIANA "/>
    <s v="Maicol Villarreal Ospina"/>
    <s v="SUBDIRECCIÓN ESTRATÉGICA Y DE COORDINACIÓN BOMBERIL"/>
    <s v="SUBDIRECCIÓN ESTRATÉGICA Y DE COORDINACIÓN BOMBERIL"/>
    <s v="INFORMES "/>
    <n v="30"/>
    <s v="20203800051822  "/>
    <d v="2020-12-04T00:00:00"/>
    <s v="20202000012901 "/>
    <d v="2020-12-23T00:00:00"/>
    <n v="12"/>
    <s v="Cumplida"/>
    <m/>
    <m/>
    <m/>
    <m/>
    <m/>
    <m/>
  </r>
  <r>
    <s v="Canal Virtual"/>
    <s v="Correo Atencion Ciudadano"/>
    <s v="Bogotá"/>
    <s v="DEPARTAMENTO NACIONAL DE PLANEACION BOGOTA  "/>
    <s v="Entidad Pública"/>
    <x v="0"/>
    <s v="CAC. (20205461592231_702) Envío de notificación radicado 20205461592231 (EMAIL CERTIFICADO de notificaciones_sgdorfeo@dnp.gov.co)  "/>
    <s v="Edgar Alexander Maya Lopez"/>
    <s v="FORMULACIÓN Y ACTUALIZACIÓN NORMATIVA Y OPERATIVA "/>
    <s v="SUBDIRECCIÓN ESTRATÉGICA Y DE COORDINACIÓN BOMBERIL"/>
    <s v="PETICION DE INTERES PARTICULAR "/>
    <n v="30"/>
    <s v="20203800051832  "/>
    <d v="2020-12-04T00:00:00"/>
    <s v="20202050082161"/>
    <d v="2021-01-18T00:00:00"/>
    <n v="30"/>
    <s v="Cumplida"/>
    <m/>
    <m/>
    <m/>
    <m/>
    <m/>
    <m/>
  </r>
  <r>
    <s v="Canal Virtual"/>
    <s v="Correo Atencion Ciudadano"/>
    <s v="Antioquia"/>
    <s v="CUERPO DE BOMBEROS SAN ANDRES DE CUERQUIA - ANTIOQUIA  "/>
    <s v="Cuerpo de Bomberos"/>
    <x v="3"/>
    <s v="CAC. (sin asunto), Contratación y desembolso de sobretasa bomberil 2020.  "/>
    <s v="Andrea Bibiana Castañeda Durán"/>
    <s v="FORMULACIÓN Y ACTUALIZACIÓN NORMATIVA Y OPERATIVA "/>
    <s v="SUBDIRECCIÓN ESTRATÉGICA Y DE COORDINACIÓN BOMBERIL"/>
    <s v="INFORMES "/>
    <n v="30"/>
    <s v="20203800051922  "/>
    <d v="2020-12-04T00:00:00"/>
    <s v="20202050081711"/>
    <d v="2020-12-14T00:00:00"/>
    <n v="7"/>
    <s v="Cumplida"/>
    <m/>
    <m/>
    <m/>
    <m/>
    <m/>
    <m/>
  </r>
  <r>
    <s v="Canal Virtual"/>
    <s v="Correo Atencion Ciudadano"/>
    <s v="Bogotá"/>
    <s v="EMPAQUETADURAS Y EMPAQUES  "/>
    <s v="Persona Jurídica"/>
    <x v="0"/>
    <s v="CAC. SOLICITUD LISTADO CUERPOS DE SOCORRO.  "/>
    <s v="Luis Alberto Valencia Pulido"/>
    <s v="Área Cenrtral de Referencia Bomberil"/>
    <s v="SUBDIRECCIÓN ESTRATÉGICA Y DE COORDINACIÓN BOMBERIL"/>
    <s v="PETICION DE INTERES PARTICULAR "/>
    <n v="20"/>
    <s v="20203800051952  "/>
    <d v="2020-12-04T00:00:00"/>
    <m/>
    <d v="2020-12-29T00:00:00"/>
    <n v="15"/>
    <s v="Cumplida"/>
    <m/>
    <m/>
    <m/>
    <m/>
    <m/>
    <m/>
  </r>
  <r>
    <s v="Canal Virtual"/>
    <s v="Correo Atencion Ciudadano"/>
    <s v="Quindio"/>
    <s v="GOBERNACION DEL QUINDIO  "/>
    <s v="Entidad Territorial"/>
    <x v="3"/>
    <s v="CAC. Solicitud Concepto Jurídico.  "/>
    <s v="Melba Vidal"/>
    <s v="FORMULACIÓN Y ACTUALIZACIÓN NORMATIVA Y OPERATIVA"/>
    <s v="SUBDIRECCIÓN ESTRATÉGICA Y DE COORDINACIÓN BOMBERIL"/>
    <s v="PETICION DE INTERES PARTICULAR "/>
    <n v="30"/>
    <s v="20203800051962  "/>
    <d v="2020-12-04T00:00:00"/>
    <m/>
    <m/>
    <m/>
    <s v="En proceso"/>
    <m/>
    <m/>
    <m/>
    <m/>
    <m/>
    <m/>
  </r>
  <r>
    <s v="Canal Virtual"/>
    <s v="Correo Atencion Ciudadano"/>
    <s v="Norte de Santander"/>
    <s v="CUERPO DE BOMBEROS DE OCAÑA  "/>
    <s v="Cuerpo de Bomberos"/>
    <x v="3"/>
    <s v="CAC. RV: Oficio Cuerpo de Bomberos Voluntarios Ocaña. "/>
    <s v="Melba Vidal"/>
    <s v="FORMULACIÓN Y ACTUALIZACIÓN NORMATIVA Y OPERATIVA"/>
    <s v="SUBDIRECCIÓN ESTRATÉGICA Y DE COORDINACIÓN BOMBERIL"/>
    <s v="CONSULTA "/>
    <n v="30"/>
    <s v="20203800051982  "/>
    <d v="2020-12-04T00:00:00"/>
    <m/>
    <m/>
    <m/>
    <s v="En proceso"/>
    <m/>
    <m/>
    <m/>
    <m/>
    <m/>
    <m/>
  </r>
  <r>
    <s v="Canal Virtual"/>
    <s v="Correo Atencion Ciudadano"/>
    <s v="Putumayo"/>
    <s v="CUERPO DE BOMBEROS VOLUNTARIOS SIBUNDOY  "/>
    <s v="Cuerpo de Bomberos"/>
    <x v="4"/>
    <s v="CAC. legalización vehículo.  "/>
    <s v=" Carlos Armando López Barrera"/>
    <s v="Oficina Asesora Juridica"/>
    <s v="Direccion General"/>
    <s v="PETICION DE INTERES GENERAL "/>
    <n v="30"/>
    <s v="20203800052002  "/>
    <d v="2020-12-04T00:00:00"/>
    <s v="20211200000663"/>
    <d v="2021-01-12T00:00:00"/>
    <m/>
    <s v="Cumplida"/>
    <m/>
    <m/>
    <m/>
    <m/>
    <m/>
    <m/>
  </r>
  <r>
    <s v="Canal Virtual"/>
    <s v="Correo Atencion Ciudadano"/>
    <s v="Meta"/>
    <s v="JOSE ARJONA  "/>
    <s v="Persona Natural"/>
    <x v="3"/>
    <s v="CAC. SALUDOS, INCONFORMIDAD POR LAS RESPUESTAS A MIS DERRECHOS DE PETICION. "/>
    <s v=" VIVIANA ANDRADE TOVAR"/>
    <s v="PLANEACIÓN ESTRATEGICA "/>
    <s v="SUBDIRECCIÓN ESTRATÉGICA Y DE COORDINACIÓN BOMBERIL"/>
    <s v="PETICION DE INTERES PARTICULAR "/>
    <n v="30"/>
    <s v="20203800052012  "/>
    <d v="2020-12-04T00:00:00"/>
    <s v="20203000013021"/>
    <d v="2020-12-22T00:00:00"/>
    <n v="11"/>
    <s v="Cumplida"/>
    <m/>
    <m/>
    <m/>
    <m/>
    <m/>
    <m/>
  </r>
  <r>
    <s v="Canal Virtual"/>
    <s v="Correo Atencion Ciudadano"/>
    <s v="Bolivar"/>
    <s v="CUERPO DE BOMBEROS VOLUNTARIOS MAGANGUE - BOLIVAR  "/>
    <s v="Cuerpo de Bomberos"/>
    <x v="3"/>
    <s v="CAC. Asamblea Extraordinaria y hojas de vida para revisión por parte de Inspección, vigilancia y control DNBC, Bomberos Magangué y otros 2 documentos.pdf  "/>
    <s v="Ronny Estiven Romero Velandia"/>
    <s v="FORMULACIÓN Y ACTUALIZACIÓN NORMATIVA Y OPERATIVA"/>
    <s v="SUBDIRECCIÓN ESTRATÉGICA Y DE COORDINACIÓN BOMBERIL"/>
    <s v="INFORMES "/>
    <n v="30"/>
    <s v="20203800052022  "/>
    <d v="2020-12-04T00:00:00"/>
    <s v="20212050083051"/>
    <d v="2021-01-12T00:00:00"/>
    <m/>
    <s v="Cumplida"/>
    <m/>
    <m/>
    <m/>
    <m/>
    <m/>
    <m/>
  </r>
  <r>
    <s v="Canal Virtual"/>
    <s v="Correo Atencion Ciudadano"/>
    <s v="Cundinamarca"/>
    <s v="CUERPO DE BOMBEROS VOLUNTARIOS DE SOPO  "/>
    <s v="Cuerpo de Bomberos"/>
    <x v="2"/>
    <s v="CAC. DOCUMENTACION BOMBEROS VOLUNTARIOS DE SOPO "/>
    <s v="Cristhian Matiz"/>
    <s v="SUBDIRECCIÓN ESTRATÉGICA Y DE COORDINACIÓN BOMBERIL"/>
    <s v="SUBDIRECCIÓN ESTRATÉGICA Y DE COORDINACIÓN BOMBERIL"/>
    <s v="INFORMES "/>
    <n v="30"/>
    <s v="20203800052032  "/>
    <d v="2020-12-04T00:00:00"/>
    <s v="20202000012601"/>
    <d v="2020-12-21T00:00:00"/>
    <n v="10"/>
    <s v="Cumplida"/>
    <m/>
    <m/>
    <m/>
    <m/>
    <m/>
    <m/>
  </r>
  <r>
    <s v="Canal Virtual"/>
    <s v="Correo Atencion Ciudadano"/>
    <s v="Antioquia"/>
    <s v="CUERPO DE BOMBEROS VOLUNTARIOS DE CALDAS - ANTIOQUIA  "/>
    <s v="Cuerpo de Bomberos"/>
    <x v="0"/>
    <s v="CAC. RV: solicitud  "/>
    <s v="Lina Maria Rojas Gallego "/>
    <s v="SUBDIRECCIÓN ESTRATÉGICA Y DE COORDINACIÓN BOMBERIL "/>
    <s v="SUBDIRECCIÓN ESTRATÉGICA Y DE COORDINACIÓN BOMBERIL"/>
    <s v="SOLICITUD "/>
    <n v="30"/>
    <s v="20203800052102  "/>
    <d v="2020-12-04T00:00:00"/>
    <s v="20202000012131"/>
    <d v="2020-12-14T00:00:00"/>
    <n v="5"/>
    <s v="Cumplida"/>
    <m/>
    <m/>
    <m/>
    <m/>
    <m/>
    <m/>
  </r>
  <r>
    <s v="Canal Virtual"/>
    <s v="Correo Atencion Ciudadano"/>
    <s v="Meta"/>
    <s v="JOSE ARJONA  "/>
    <s v="Persona Natural"/>
    <x v="0"/>
    <s v="CAC. DERECHO DE PETICION. "/>
    <s v="VIVIANA ANDRADE TOVAR"/>
    <s v="PLANEACIÓN ESTRATEGICA "/>
    <s v="SUBDIRECCIÓN ESTRATÉGICA Y DE COORDINACIÓN BOMBERIL"/>
    <s v="PETICION DE INTERES PARTICULAR "/>
    <n v="30"/>
    <s v="20203800052122  "/>
    <d v="2020-12-04T00:00:00"/>
    <s v="20203000013051"/>
    <d v="2020-12-22T00:00:00"/>
    <n v="11"/>
    <s v="Cumplida"/>
    <m/>
    <m/>
    <m/>
    <m/>
    <m/>
    <m/>
  </r>
  <r>
    <s v="Canal Virtual"/>
    <s v="Correo Atencion Ciudadano"/>
    <s v="Meta"/>
    <s v="JOSE ARJONA  "/>
    <s v="Persona Natural"/>
    <x v="0"/>
    <s v="CAC. REQUIERO INMEDIATA RESPUESTA DERECHO DE PETICION ACTAS REUNIONES PROCESO SELECCION SUBCOMISIONES NACIONALES DE RESCATE.  "/>
    <s v="VIVIANA ANDRADE TOVAR"/>
    <s v="PLANEACIÓN ESTRATEGICA "/>
    <s v="SUBDIRECCIÓN ESTRATÉGICA Y DE COORDINACIÓN BOMBERIL"/>
    <s v="PETICION DE INTERES PARTICULAR "/>
    <n v="30"/>
    <s v="20203800052132  "/>
    <d v="2020-12-04T00:00:00"/>
    <s v="20203000013061"/>
    <d v="2020-12-22T00:00:00"/>
    <n v="11"/>
    <s v="Cumplida"/>
    <m/>
    <m/>
    <m/>
    <m/>
    <m/>
    <m/>
  </r>
  <r>
    <s v="Canal Virtual"/>
    <s v="Correo Atencion Ciudadano"/>
    <s v="Meta"/>
    <s v="JOSE ARJONA  "/>
    <s v="Persona Natural"/>
    <x v="0"/>
    <s v="CAC. DERECHO DE PETICION ACLARACION RESPUESTA CONVOCATORIA SELECCION SUBCOMISIONES NACIONALES DE RESCATE "/>
    <s v="VIVIANA ANDRADE TOVAR"/>
    <s v="PLANEACIÓN ESTRATEGICA "/>
    <s v="SUBDIRECCIÓN ESTRATÉGICA Y DE COORDINACIÓN BOMBERIL"/>
    <s v="PETICION DE INTERES PARTICULAR "/>
    <n v="30"/>
    <s v="20203800052142  "/>
    <d v="2020-12-04T00:00:00"/>
    <s v="20201100013081"/>
    <d v="2020-12-22T00:00:00"/>
    <n v="11"/>
    <s v="Cumplida"/>
    <m/>
    <m/>
    <m/>
    <m/>
    <m/>
    <m/>
  </r>
  <r>
    <s v="Canal Virtual"/>
    <s v="Correo Atencion Ciudadano"/>
    <s v="Bolivar"/>
    <s v="CUERPO DE BOMBEROS VOLUNTARIOS MAGANGUE - BOLIVAR  "/>
    <s v="Cuerpo de Bomberos"/>
    <x v="0"/>
    <s v="CAC. Asamblea Extraordinaria y hojas de vida para revisión por parte de Inspección, vigilancia y control DNBC, Bomberos Magangué.pdf  "/>
    <s v="Melba Vidal"/>
    <s v="FORMULACIÓN Y ACTUALIZACIÓN NORMATIVA Y OPERATIVA"/>
    <s v="SUBDIRECCIÓN ESTRATÉGICA Y DE COORDINACIÓN BOMBERIL"/>
    <s v="PETICION DE INTERES GENERAL "/>
    <n v="30"/>
    <s v="20203800052162  "/>
    <d v="2020-12-04T00:00:00"/>
    <m/>
    <m/>
    <m/>
    <s v="En proceso"/>
    <m/>
    <m/>
    <m/>
    <m/>
    <m/>
    <m/>
  </r>
  <r>
    <s v="Canal Virtual"/>
    <s v="Correo Atencion Ciudadano"/>
    <s v="Antioquia"/>
    <s v="ALCALDIA SABANETA ANTIOQUIA "/>
    <s v="Entidad Territorial"/>
    <x v="3"/>
    <s v="CAC. SOLICITUD DE VIGILANCI Y CONTROL "/>
    <s v="Liz Margaret Álvarez calderon"/>
    <s v="SUBDIRECCIÓN ESTRATÉGICA Y DE COORDINACIÓN BOMBERIL"/>
    <s v="SUBDIRECCIÓN ESTRATÉGICA Y DE COORDINACIÓN BOMBERIL"/>
    <s v="PETICION DE INTERES GENERAL "/>
    <n v="30"/>
    <s v="20203800052172  "/>
    <d v="2020-12-04T00:00:00"/>
    <s v="20202000013171"/>
    <d v="2020-12-23T00:00:00"/>
    <n v="15"/>
    <s v="Cumplida"/>
    <m/>
    <m/>
    <m/>
    <m/>
    <m/>
    <m/>
  </r>
  <r>
    <s v="Canal Virtual"/>
    <s v="Correo Atencion Ciudadano"/>
    <s v="Caldas"/>
    <s v="JUAN CAMILO OCAMPO  "/>
    <s v="Persona Natural"/>
    <x v="4"/>
    <s v="CAC. Documentos Faltantes para aval Instructor Sargento Juan Camilo Ocampo "/>
    <s v="Lina Maria Rojas Gallego"/>
    <s v="SUBDIRECCIÓN ESTRATÉGICA Y DE COORDINACIÓN BOMBERIL"/>
    <s v="SUBDIRECCIÓN ESTRATÉGICA Y DE COORDINACIÓN BOMBERIL"/>
    <s v="SOLICITUD "/>
    <n v="30"/>
    <s v="20203800052202  "/>
    <d v="2020-12-04T00:00:00"/>
    <s v="20202000012781"/>
    <d v="2020-12-22T00:00:00"/>
    <n v="12"/>
    <s v="Cumplida"/>
    <m/>
    <m/>
    <m/>
    <m/>
    <m/>
    <m/>
  </r>
  <r>
    <s v="Canal Virtual"/>
    <s v="Correo Atencion Ciudadano"/>
    <s v="Putumayo"/>
    <s v="CUERPO DE BOMBEROS VOLUNTARIOS VILLAGARZON PUTUMAYO "/>
    <s v="Cuerpo de Bomberos"/>
    <x v="0"/>
    <s v="CAC. Fwd: Solicitud Bomberos Villagarzón.  "/>
    <s v="Mauricio Delgado Perdomo"/>
    <s v="SUBDIRECCIÓN ESTRATÉGICA Y DE COORDINACIÓN BOMBERIL"/>
    <s v="SUBDIRECCIÓN ESTRATÉGICA Y DE COORDINACIÓN BOMBERIL"/>
    <s v="PETICION DE INTERES GENERAL "/>
    <n v="30"/>
    <s v="20203800052212  "/>
    <d v="2020-12-04T00:00:00"/>
    <m/>
    <d v="2020-12-11T00:00:00"/>
    <n v="4"/>
    <s v="Cumplida"/>
    <m/>
    <m/>
    <m/>
    <m/>
    <m/>
    <m/>
  </r>
  <r>
    <s v="Canal Virtual"/>
    <s v="Correo Atencion Ciudadano"/>
    <s v="La Guajira"/>
    <s v="NILSON JOSé LóPEZ IBARRA "/>
    <s v="Cuerpo de Bomberos"/>
    <x v="0"/>
    <s v="CAC. Offline message sent by NILSON José López ibarra  "/>
    <s v="Carlos Osorio"/>
    <s v="FORMULACIÓN Y ACTUALIZACIÓN NORMATIVA Y OPERATIVA"/>
    <s v="SUBDIRECCIÓN ESTRATÉGICA Y DE COORDINACIÓN BOMBERIL"/>
    <s v="DERECHOS DE PETICIóN "/>
    <n v="30"/>
    <s v="20203800052222  "/>
    <d v="2020-12-04T00:00:00"/>
    <s v="20202050081891"/>
    <d v="2020-12-15T00:00:00"/>
    <n v="6"/>
    <s v="Cumplida"/>
    <m/>
    <m/>
    <m/>
    <m/>
    <m/>
    <m/>
  </r>
  <r>
    <s v="Canal Virtual"/>
    <s v="Correo Atencion Ciudadano"/>
    <s v="Caldas"/>
    <s v="DELEGACION DEPARTAMENTAL DE BOMBEROS DE CALDAS  "/>
    <s v="Cuerpo de Bomberos"/>
    <x v="4"/>
    <s v="CAC. Carta subdirector.pdf.  "/>
    <s v="VIVIANA ANDRADE TOVAR "/>
    <s v="PLANEACIÓN ESTRATEGICA "/>
    <s v="SUBDIRECCIÓN ESTRATÉGICA Y DE COORDINACIÓN BOMBERIL"/>
    <s v="PETICION DE INTERES GENERAL "/>
    <n v="30"/>
    <s v="20203800052252  "/>
    <d v="2020-12-07T00:00:00"/>
    <s v="20201100013071"/>
    <d v="2020-12-22T00:00:00"/>
    <n v="11"/>
    <s v="Cumplida"/>
    <m/>
    <m/>
    <m/>
    <m/>
    <m/>
    <m/>
  </r>
  <r>
    <s v="Canal Virtual"/>
    <s v="Correo Atencion Ciudadano"/>
    <s v="Nariño"/>
    <s v="JOSE ESTUPIÑAN LANDAZURI "/>
    <s v="Persona Natural"/>
    <x v="3"/>
    <s v="CAC, Fwd: Consulta. "/>
    <s v="Arbey Hernan Trujillo Mendez"/>
    <s v="SUBDIRECCIÓN ESTRATÉGICA Y DE COORDINACIÓN BOMBERIL "/>
    <s v="SUBDIRECCIÓN ESTRATÉGICA Y DE COORDINACIÓN BOMBERIL"/>
    <s v="CONSULTA "/>
    <n v="35"/>
    <s v="20203800052292  "/>
    <d v="2020-12-07T00:00:00"/>
    <s v="20212050083881"/>
    <d v="2021-02-02T00:00:00"/>
    <n v="36"/>
    <s v="Extemporanea"/>
    <m/>
    <m/>
    <m/>
    <m/>
    <m/>
    <m/>
  </r>
  <r>
    <s v="Canal Virtual"/>
    <s v="Correo Atencion Ciudadano"/>
    <s v="Antioquia"/>
    <s v="CUERPO DE BOMBEROS VOLUNTARIOS DE ARBOLETES  "/>
    <s v="Cuerpo de Bomberos"/>
    <x v="4"/>
    <s v="CAC. Fwd: Derecho de petición de interés general.  "/>
    <s v="Ronny Estiven Romero Velandia"/>
    <s v="FORMULACIÓN Y ACTUALIZACIÓN NORMATIVA Y OPERATIVA"/>
    <s v="SUBDIRECCIÓN ESTRATÉGICA Y DE COORDINACIÓN BOMBERIL"/>
    <s v="PETICION DE INTERES GENERAL "/>
    <n v="30"/>
    <s v="20203800052302  "/>
    <d v="2020-12-07T00:00:00"/>
    <m/>
    <d v="2020-12-11T00:00:00"/>
    <n v="3"/>
    <s v="Cumplida"/>
    <m/>
    <m/>
    <m/>
    <m/>
    <m/>
    <m/>
  </r>
  <r>
    <s v="Canal Virtual"/>
    <s v="Correo Atencion Ciudadano"/>
    <s v="Meta"/>
    <s v="CUERPO DE BOMBEROS VOLUNTARIOS DE SAN JUAN DE ARAMA  "/>
    <s v="Cuerpo de Bomberos"/>
    <x v="0"/>
    <s v="CAC.COPIA DE COMODATO  "/>
    <s v="Carolina Pulido Moyeton"/>
    <s v="GESTIÓN CONTRACTUAL  "/>
    <s v="SUBDIRECCIÓN ADMINISTRATIVA Y FINANCIERA"/>
    <s v="PETICIÓN DE DOCUMENTOS E INFORMACIÓN "/>
    <n v="20"/>
    <s v="20203800052312  "/>
    <d v="2020-12-07T00:00:00"/>
    <m/>
    <d v="2020-12-15T00:00:00"/>
    <n v="5"/>
    <s v="Cumplida"/>
    <m/>
    <m/>
    <m/>
    <m/>
    <m/>
    <m/>
  </r>
  <r>
    <s v="Canal Virtual"/>
    <s v="Correo Atencion Ciudadano"/>
    <s v="Cesar"/>
    <s v="ALCALDIA SAN ALBERTO CESAR "/>
    <s v="Entidad Territorial"/>
    <x v="2"/>
    <s v="CAC.Solitud de información Cuerpo de Bomberos  "/>
    <s v="EDISON DELGADO"/>
    <s v="FORMULACIÓN Y ACTUALIZACIÓN NORMATIVA Y OPERATIVA"/>
    <s v="SUBDIRECCIÓN ESTRATÉGICA Y DE COORDINACIÓN BOMBERIL"/>
    <s v="PETICION DE INTERES GENERAL "/>
    <n v="30"/>
    <s v="20203800052322  "/>
    <d v="2020-12-07T00:00:00"/>
    <s v="20202050081691"/>
    <d v="2020-12-13T00:00:00"/>
    <n v="3"/>
    <s v="Cumplida"/>
    <m/>
    <m/>
    <m/>
    <m/>
    <m/>
    <m/>
  </r>
  <r>
    <s v="Canal Virtual"/>
    <s v="Correo Atencion Ciudadano"/>
    <s v="Norte de Santander"/>
    <s v="CUERPO DE BOMBEROS VOLUNTARIOS DE VILLA DEL ROSARIO  "/>
    <s v="Cuerpo de Bomberos"/>
    <x v="0"/>
    <s v="CAC. Asesoria  "/>
    <s v="Paula Andrea Cortés Mojica"/>
    <s v="SUBDIRECCIÓN ESTRATÉGICA Y DE COORDINACIÓN BOMBERIL"/>
    <s v="SUBDIRECCIÓN ESTRATÉGICA Y DE COORDINACIÓN BOMBERIL"/>
    <s v="PETICION DE INTERES PARTICULAR "/>
    <n v="20"/>
    <s v="20203800052342  "/>
    <d v="2020-12-07T00:00:00"/>
    <s v="20201000013271"/>
    <d v="2020-12-28T00:00:00"/>
    <n v="13"/>
    <s v="Cumplida"/>
    <m/>
    <m/>
    <m/>
    <m/>
    <m/>
    <m/>
  </r>
  <r>
    <s v="Canal Virtual"/>
    <s v="Correo Atencion Ciudadano"/>
    <s v="Bogotá"/>
    <s v="FRANCISCO ALBERTO ALDANA GUTIéRREZ "/>
    <s v="Persona Natural"/>
    <x v="0"/>
    <s v="CAC. Solicitud Apoyo.  "/>
    <s v="Edgar Alexander Maya Lopez"/>
    <s v="FORMULACIÓN Y ACTUALIZACIÓN NORMATIVA Y OPERATIVA"/>
    <s v="SUBDIRECCIÓN ESTRATÉGICA Y DE COORDINACIÓN BOMBERIL"/>
    <s v="PETICION DE INTERES PARTICULAR "/>
    <n v="30"/>
    <s v="20203800052352  "/>
    <d v="2020-12-09T00:00:00"/>
    <s v="20212050083451"/>
    <d v="2021-01-28T00:00:00"/>
    <n v="33"/>
    <s v="Extemporanea"/>
    <m/>
    <m/>
    <m/>
    <m/>
    <m/>
    <m/>
  </r>
  <r>
    <s v="Canal Virtual"/>
    <s v="Correo Atencion Ciudadano"/>
    <s v="Atlántico"/>
    <s v="CUERPO DE BOMBEROS VOLUNTARIOS SABANAGRANDE  "/>
    <s v="Cuerpo de Bomberos"/>
    <x v="3"/>
    <s v="CAC. Solicitud Respuesta a preguntas Bomberiles  "/>
    <s v="Melba Vidal"/>
    <s v="FORMULACIÓN Y ACTUALIZACIÓN NORMATIVA Y OPERATIVA"/>
    <s v="SUBDIRECCIÓN ESTRATÉGICA Y DE COORDINACIÓN BOMBERIL"/>
    <s v="PETICION DE INTERES GENERAL "/>
    <n v="30"/>
    <s v="20203800052372  "/>
    <d v="2020-12-09T00:00:00"/>
    <m/>
    <m/>
    <m/>
    <s v="En proceso"/>
    <m/>
    <m/>
    <m/>
    <m/>
    <m/>
    <m/>
  </r>
  <r>
    <s v="Canal Virtual"/>
    <s v="Correo Atencion Ciudadano"/>
    <s v="Chocó"/>
    <s v="GOBERNACIÓN DE CHOCO  "/>
    <s v="Entidad Territorial"/>
    <x v="3"/>
    <s v="CAC. Solicitud concepto sobre procedimiento para expedición de personería jurídica a CBV..pdf. "/>
    <s v="Andrea Bibiana Castañeda Durán"/>
    <s v="FORMULACIÓN Y ACTUALIZACIÓN NORMATIVA Y OPERATIVA"/>
    <s v="SUBDIRECCIÓN ESTRATÉGICA Y DE COORDINACIÓN BOMBERIL"/>
    <s v="CONSULTA "/>
    <n v="30"/>
    <s v="20203800052422  "/>
    <d v="2020-12-09T00:00:00"/>
    <s v="20202050082021"/>
    <d v="2020-12-23T00:00:00"/>
    <n v="10"/>
    <s v="Cumplida"/>
    <m/>
    <m/>
    <m/>
    <m/>
    <m/>
    <m/>
  </r>
  <r>
    <s v="Canal Virtual"/>
    <s v="Correo Atencion Ciudadano"/>
    <s v="Antioquia"/>
    <s v="JOSÉ DEL CARMEN CONDE PULIDO  "/>
    <s v="Persona Natural"/>
    <x v="4"/>
    <s v="CAC. Derecho de petición para revisar. "/>
    <s v="Ronny Estiven Romero Velandia"/>
    <s v="FORMULACIÓN Y ACTUALIZACIÓN NORMATIVA Y OPERATIVA"/>
    <s v="SUBDIRECCIÓN ESTRATÉGICA Y DE COORDINACIÓN BOMBERIL"/>
    <s v="PETICION DE INTERES GENERAL "/>
    <n v="30"/>
    <s v="20203800052432  "/>
    <d v="2020-12-09T00:00:00"/>
    <m/>
    <d v="2020-12-11T00:00:00"/>
    <n v="2"/>
    <s v="Cumplida"/>
    <m/>
    <m/>
    <m/>
    <m/>
    <m/>
    <m/>
  </r>
  <r>
    <s v="Canal Virtual"/>
    <s v="Correo Atencion Ciudadano"/>
    <s v="Huila"/>
    <s v="PROCURADURIA PROVINCIAL DE GARZÓN HUILA  "/>
    <s v="Entidad Pública"/>
    <x v="0"/>
    <s v="CAC. RV: Oficio No. 002040 del 30/10/2020. Respuesta Acción preventiva IUS E-2020-569446. Solicitud urgente.  "/>
    <s v="Andrea Bibiana Castañeda Durán"/>
    <s v="FORMULACIÓN Y ACTUALIZACIÓN NORMATIVA Y OPERATIVA"/>
    <s v="SUBDIRECCIÓN ESTRATÉGICA Y DE COORDINACIÓN BOMBERIL"/>
    <s v="PETICION ENTRE AUTORIDADES "/>
    <n v="10"/>
    <s v="20203800052542  "/>
    <d v="2020-12-10T00:00:00"/>
    <s v="20202050081971"/>
    <d v="2020-12-17T00:00:00"/>
    <n v="5"/>
    <s v="Cumplida"/>
    <m/>
    <m/>
    <m/>
    <m/>
    <m/>
    <m/>
  </r>
  <r>
    <s v="Canal Virtual"/>
    <s v="Correo Atencion Ciudadano"/>
    <s v="Sucre"/>
    <s v="CONTRALORIA MUNICIPAL DE SICELEJO  "/>
    <s v="Entidad Pública"/>
    <x v="4"/>
    <s v="CAC. Fwd: 4 DIC 2020 - NUEVA DENUNCIA BOMBEROS OFICIAL DE SINCELEJO "/>
    <s v="Arbey Hernan Trujillo Mendez"/>
    <s v="SUBDIRECCIÓN ESTRATÉGICA Y DE COORDINACIÓN BOMBERIL"/>
    <s v="SUBDIRECCIÓN ESTRATÉGICA Y DE COORDINACIÓN BOMBERIL"/>
    <s v="PETICION DE INTERES GENERAL "/>
    <n v="30"/>
    <s v="20203800052562  "/>
    <d v="2020-12-10T00:00:00"/>
    <s v="20212000013631"/>
    <d v="2021-01-25T00:00:00"/>
    <n v="30"/>
    <s v="Cumplida"/>
    <m/>
    <m/>
    <m/>
    <m/>
    <m/>
    <m/>
  </r>
  <r>
    <s v="Canal Virtual"/>
    <s v="CORREO INSTITUCIONAL"/>
    <s v="Tolima"/>
    <s v="ARROZ SONORA  "/>
    <s v="Persona Jurídica"/>
    <x v="4"/>
    <s v="CI. Fwd: Novedad de Inconsistencia de servicio "/>
    <s v="Carlos Osorio"/>
    <s v="FORMULACIÓN Y ACTUALIZACIÓN NORMATIVA Y OPERATIVA"/>
    <s v="SUBDIRECCIÓN ESTRATÉGICA Y DE COORDINACIÓN BOMBERIL"/>
    <s v="PETICION DE INTERES PARTICULAR "/>
    <n v="30"/>
    <s v="20203800052652  "/>
    <d v="2020-12-10T00:00:00"/>
    <s v="20202050081901"/>
    <d v="2020-12-15T00:00:00"/>
    <n v="3"/>
    <s v="Cumplida"/>
    <m/>
    <m/>
    <m/>
    <m/>
    <m/>
    <m/>
  </r>
  <r>
    <s v="Canal Virtual"/>
    <s v="Correo Atencion Ciudadano"/>
    <s v="Boyacá"/>
    <s v="CUERPO DE BOMBEROS VOLUNTARIOS DE CHIVATA - BOYACA  "/>
    <s v="Cuerpo de Bomberos"/>
    <x v="0"/>
    <s v="CAC. CERTIFICACIÓN UNIDADES ACTIVAS.  "/>
    <s v="Luis Alberto Valencia Pulido"/>
    <s v="Área Cenrtral de Referencia Bomberil"/>
    <s v="SUBDIRECCIÓN ESTRATÉGICA Y DE COORDINACIÓN BOMBERIL"/>
    <s v="PETICION DE INTERES GENERAL "/>
    <n v="20"/>
    <s v="20203800052662  "/>
    <d v="2020-12-10T00:00:00"/>
    <s v="20202100012471"/>
    <d v="2020-12-28T00:00:00"/>
    <n v="11"/>
    <s v="Cumplida"/>
    <m/>
    <m/>
    <m/>
    <m/>
    <m/>
    <m/>
  </r>
  <r>
    <s v="Canal Virtual"/>
    <s v="Correo Atencion Ciudadano"/>
    <s v="Tolima"/>
    <s v="CUERPO DE BOMBEROS VOLUNTARIOS DE GUAMO  "/>
    <s v="Cuerpo de Bomberos"/>
    <x v="0"/>
    <s v="CAC. RESPUESTA RADICADO DNBC N° 20202000003131. "/>
    <s v="Lina Maria Rojas Gallego"/>
    <s v="SUBDIRECCIÓN ESTRATÉGICA Y DE COORDINACIÓN BOMBERIL"/>
    <s v="SUBDIRECCIÓN ESTRATÉGICA Y DE COORDINACIÓN BOMBERIL"/>
    <s v="INFORMES "/>
    <n v="15"/>
    <s v="20203800052672  "/>
    <d v="2020-12-10T00:00:00"/>
    <s v="20202000012661"/>
    <d v="2020-12-21T00:00:00"/>
    <n v="7"/>
    <s v="Cumplida"/>
    <m/>
    <m/>
    <m/>
    <m/>
    <m/>
    <m/>
  </r>
  <r>
    <s v="Canal Virtual"/>
    <s v="Correo Atencion Ciudadano"/>
    <s v="Antioquia"/>
    <s v="PEGAUCHO LA UNION PERFECTA  "/>
    <s v="Persona Jurídica"/>
    <x v="0"/>
    <s v="CAC. inquietud certificado de bomberos  "/>
    <s v="Edgar Alexander Maya Lopez"/>
    <s v="FORMULACIÓN Y ACTUALIZACIÓN NORMATIVA Y OPERATIVA"/>
    <s v="SUBDIRECCIÓN ESTRATÉGICA Y DE COORDINACIÓN BOMBERIL"/>
    <s v="PETICION DE INTERES PARTICULAR "/>
    <n v="20"/>
    <s v="20203800052682  "/>
    <d v="2020-12-10T00:00:00"/>
    <m/>
    <d v="2021-01-27T00:00:00"/>
    <n v="31"/>
    <s v="Extemporanea"/>
    <m/>
    <m/>
    <m/>
    <m/>
    <m/>
    <m/>
  </r>
  <r>
    <s v="Canal Virtual"/>
    <s v="CORREO ATENCION AL CIUDADANO"/>
    <s v="Nariño"/>
    <s v="CUERPO DE BOMBEROS VOLUNTARIOS CUASPUD-CARLOSAMA  "/>
    <s v="Cuerpo de Bomberos"/>
    <x v="3"/>
    <s v="CAC. Fwd: Envio oficio para su debida revision...muchas gracias. "/>
    <s v=" Andrea Bibiana Castañeda Durán"/>
    <s v="FORMULACIÓN Y ACTUALIZACIÓN NORMATIVA Y OPERATIVA "/>
    <s v="SUBDIRECCIÓN ESTRATÉGICA Y DE COORDINACIÓN BOMBERIL"/>
    <s v="PETICION DE INTERES PARTICULAR "/>
    <n v="30"/>
    <s v="20203800052692  "/>
    <d v="2020-12-10T00:00:00"/>
    <s v="20202050082031"/>
    <d v="2020-12-21T00:00:00"/>
    <n v="7"/>
    <s v="Cumplida"/>
    <m/>
    <m/>
    <m/>
    <m/>
    <m/>
    <m/>
  </r>
  <r>
    <s v="Canal Virtual"/>
    <s v="CORREO ATENCION AL CIUDADANO"/>
    <s v="Bolivar"/>
    <s v="CUERPO DE BOMBEROS VOLUNTARIOS MAGANGUE - BOLIVAR  "/>
    <s v="Cuerpo de Bomberos"/>
    <x v="3"/>
    <s v="CAC. OFICIO BOMBEROS MAGANGUE  "/>
    <s v=" Andrea Bibiana Castañeda Durán"/>
    <s v="FORMULACIÓN Y ACTUALIZACIÓN NORMATIVA Y OPERATIVA "/>
    <s v="SUBDIRECCIÓN ESTRATÉGICA Y DE COORDINACIÓN BOMBERIL"/>
    <s v="PETICION DE INTERES GENERAL "/>
    <n v="30"/>
    <s v="20203800052762  "/>
    <d v="2020-12-10T00:00:00"/>
    <s v="20202050082061"/>
    <d v="2020-12-30T00:00:00"/>
    <n v="13"/>
    <s v="Cumplida"/>
    <m/>
    <m/>
    <m/>
    <m/>
    <m/>
    <m/>
  </r>
  <r>
    <s v="Canal Virtual"/>
    <s v="CORREO ATENCION AL CIUDADANO"/>
    <s v="Bolivar"/>
    <s v="ALCALDIA MAGANGUE BOLIVAR "/>
    <s v="Entidad Territorial"/>
    <x v="3"/>
    <s v="CAC. oficio para conocimiento y sus fines pertinentes. "/>
    <s v="Melba Vidal"/>
    <s v="FORMULACIÓN Y ACTUALIZACIÓN NORMATIVA Y OPERATIVA "/>
    <s v="SUBDIRECCIÓN ESTRATÉGICA Y DE COORDINACIÓN BOMBERIL"/>
    <s v="INFORMES "/>
    <n v="30"/>
    <s v="20203800052772  "/>
    <d v="2020-12-10T00:00:00"/>
    <m/>
    <m/>
    <m/>
    <s v="En proceso"/>
    <m/>
    <m/>
    <m/>
    <m/>
    <m/>
    <m/>
  </r>
  <r>
    <s v="Canal Virtual"/>
    <s v="CORREO ATENCION AL CIUDADANO"/>
    <s v="Bogotá"/>
    <s v="COMCE  "/>
    <s v="Persona Jurídica"/>
    <x v="4"/>
    <s v="CAC. Carta al director Benavides. "/>
    <s v="CHARLES WILBER BENAVIDES CASTILLO"/>
    <s v="Direccion General"/>
    <s v="Direccion General"/>
    <s v="INFORMES "/>
    <n v="30"/>
    <s v="20203800052792  "/>
    <d v="2020-12-10T00:00:00"/>
    <s v="20201000012511"/>
    <d v="2021-01-12T00:00:00"/>
    <n v="20"/>
    <s v="Cumplida"/>
    <m/>
    <m/>
    <m/>
    <m/>
    <m/>
    <m/>
  </r>
  <r>
    <s v="Canal Escrito"/>
    <s v="RADICACION DIRECTA"/>
    <s v="Bogotá"/>
    <s v="PROCURADURIA GENERAL DE LA NACION  "/>
    <s v="Entidad Pública"/>
    <x v="4"/>
    <s v="RD EXPEDIENTE IUS E- 2020-464787/ IUC D-2020-1588519 "/>
    <s v=" Jorge Edwin Amarillo Alvarado"/>
    <s v="SUBDIRECCIÓN ADMINISTRATIVA Y FINANCIERA"/>
    <s v="SUBDIRECCIÓN ADMINISTRATIVA Y FINANCIERA"/>
    <s v="QUEJA "/>
    <n v="10"/>
    <s v="20203800052822  "/>
    <d v="2020-12-11T00:00:00"/>
    <m/>
    <d v="2021-01-20T00:00:00"/>
    <n v="25"/>
    <s v="Extemporanea"/>
    <m/>
    <m/>
    <m/>
    <m/>
    <m/>
    <m/>
  </r>
  <r>
    <s v="Canal Escrito"/>
    <s v="RADICACION DIRECTA"/>
    <s v="Bogotá"/>
    <s v="PROCURADURIA GENERAL DE LA NACION  "/>
    <s v="Entidad Pública"/>
    <x v="3"/>
    <s v="RD E-2020-520978 REMISION POR COMPETENCIA "/>
    <s v="Andrea Bibiana Castañeda Durán"/>
    <s v="FORMULACIÓN Y ACTUALIZACIÓN NORMATIVA Y OPERATIVA "/>
    <s v="SUBDIRECCIÓN ESTRATÉGICA Y DE COORDINACIÓN BOMBERIL"/>
    <s v="PETICION DE INTERES GENERAL "/>
    <n v="10"/>
    <s v="20203800052832  "/>
    <d v="2020-12-11T00:00:00"/>
    <s v="20202050082071"/>
    <d v="2020-12-30T00:00:00"/>
    <n v="12"/>
    <s v="Extemporanea"/>
    <m/>
    <m/>
    <m/>
    <m/>
    <m/>
    <m/>
  </r>
  <r>
    <s v="Canal Virtual"/>
    <s v="CORREO ATENCION AL CIUDADANO"/>
    <s v="Cesar"/>
    <s v="JUNIOR BERNAL  "/>
    <s v="Persona Natural"/>
    <x v="4"/>
    <s v="CAC. Documentos por fallecimiento del señor EUDES BERNAL Valledupar - Cesar. "/>
    <s v="Paula Andrea Cortéz Mojica"/>
    <s v="SUBDIRECCIÓN ESTRATÉGICA Y DE COORDINACIÓN BOMBERIL"/>
    <s v="SUBDIRECCIÓN ESTRATÉGICA Y DE COORDINACIÓN BOMBERIL"/>
    <s v="INFORMES "/>
    <n v="20"/>
    <s v="20203800052872  "/>
    <d v="2020-12-11T00:00:00"/>
    <s v="20211000013501"/>
    <d v="2021-01-12T00:00:00"/>
    <n v="19"/>
    <s v="Cumplida"/>
    <m/>
    <m/>
    <m/>
    <m/>
    <m/>
    <m/>
  </r>
  <r>
    <s v="Canal Virtual"/>
    <s v="CORREO ATENCION AL CIUDADANO"/>
    <s v="Huila"/>
    <s v="CUERPO DE BOMBEROS VOLUNTARIOS DE EL HOBO - HUILA  "/>
    <s v="Cuerpo de Bomberos"/>
    <x v="3"/>
    <s v="CAC. Oficio PMEH-182-2020 TRASLADO DE ASUNTO POR COMPETENCIA - Queja contra el CUERPO DE BOMBEROS DE EL HOBO - HUILA.  "/>
    <s v="Arbey Hernan Trujillo Mendez"/>
    <s v="SUBDIRECCIÓN ESTRATÉGICA Y DE COORDINACIÓN BOMBERIL"/>
    <s v="SUBDIRECCIÓN ESTRATÉGICA Y DE COORDINACIÓN BOMBERIL"/>
    <s v="PETICION DE INTERES PARTICULAR "/>
    <n v="30"/>
    <s v="20203800052942  "/>
    <d v="2020-12-11T00:00:00"/>
    <s v="20212000013621"/>
    <d v="2021-01-25T00:00:00"/>
    <n v="28"/>
    <s v="Cumplida"/>
    <m/>
    <m/>
    <m/>
    <m/>
    <m/>
    <m/>
  </r>
  <r>
    <s v="Canal Virtual"/>
    <s v="CORREO ATENCION AL CIUDADANO"/>
    <s v="Cundinamarca"/>
    <s v="ALCALDÍA LA PALMA CUNDINAMARCA "/>
    <s v="Entidad Territorial"/>
    <x v="3"/>
    <s v="CAC. solicitud de acompañamiento y asesoría  "/>
    <s v=" Melba Vidal"/>
    <s v="FORMULACIÓN Y ACTUALIZACIÓN NORMATIVA Y OPERATIVA "/>
    <s v="SUBDIRECCIÓN ESTRATÉGICA Y DE COORDINACIÓN BOMBERIL"/>
    <s v="PETICION DE INTERES PARTICULAR "/>
    <n v="30"/>
    <s v="20203800052972  "/>
    <d v="2020-12-11T00:00:00"/>
    <m/>
    <m/>
    <m/>
    <s v="En proceso"/>
    <m/>
    <m/>
    <m/>
    <m/>
    <m/>
    <m/>
  </r>
  <r>
    <s v="Canal Virtual"/>
    <s v="CORREO ATENCION AL CIUDADANO"/>
    <s v="Chocó"/>
    <s v="ALCALDIA RIOSUCIO CHOCO "/>
    <s v="Entidad Territorial"/>
    <x v="4"/>
    <s v="CAC. Tramites para la creación del cuerpo de Bomberos Voluntarios del Municipio de Riosucio Chocó. "/>
    <s v="EDISON DELGADO"/>
    <s v="FORMULACIÓN Y ACTUALIZACIÓN NORMATIVA Y OPERATIVA "/>
    <s v="SUBDIRECCIÓN ESTRATÉGICA Y DE COORDINACIÓN BOMBERIL"/>
    <s v="INFORMES "/>
    <n v="30"/>
    <s v="20203800052992  "/>
    <d v="2020-12-11T00:00:00"/>
    <s v="20202050081701"/>
    <d v="2020-12-13T00:00:00"/>
    <n v="1"/>
    <s v="Cumplida"/>
    <m/>
    <m/>
    <m/>
    <m/>
    <m/>
    <m/>
  </r>
  <r>
    <s v="Canal Virtual"/>
    <s v="CORREO ATENCION AL CIUDADANO"/>
    <s v="Nariño"/>
    <s v="CUERPO DE BOMBEROS VOLUNTARIOS CUASPUD-CARLOSAMA  "/>
    <s v="Cuerpo de Bomberos"/>
    <x v="3"/>
    <s v="CAC. Documentos de peticion,  "/>
    <s v=" Andrea Bibiana Castañeda Durán"/>
    <s v="FORMULACIÓN Y ACTUALIZACIÓN NORMATIVA Y OPERATIVA "/>
    <s v="SUBDIRECCIÓN ESTRATÉGICA Y DE COORDINACIÓN BOMBERIL"/>
    <s v="PETICION DE INTERES GENERAL "/>
    <n v="30"/>
    <s v="20203800053082  "/>
    <d v="2020-12-14T00:00:00"/>
    <s v="20202050082031"/>
    <d v="2020-12-21T00:00:00"/>
    <n v="6"/>
    <s v="Cumplida"/>
    <m/>
    <m/>
    <m/>
    <m/>
    <m/>
    <m/>
  </r>
  <r>
    <s v="Canal Virtual"/>
    <s v="CORREO ATENCION AL CIUDADANO"/>
    <s v="Nariño"/>
    <s v="ERNESTO FRANCISO DEL CASTILLO MINOTA  "/>
    <s v="Persona Natural"/>
    <x v="0"/>
    <s v="CAC. Póliza de seguro de vida Dornelles Agenor Del castillo Lopez.  "/>
    <s v="Paula Andrea Cortéz Mojica"/>
    <s v="SUBDIRECCIÓN ESTRATÉGICA Y DE COORDINACIÓN BOMBERIL"/>
    <s v="SUBDIRECCIÓN ESTRATÉGICA Y DE COORDINACIÓN BOMBERIL"/>
    <s v="SOLICITUD "/>
    <n v="20"/>
    <s v="20203800053092  "/>
    <d v="2020-12-14T00:00:00"/>
    <s v="20211000013511"/>
    <d v="2021-01-13T00:00:00"/>
    <n v="20"/>
    <s v="Cumplida"/>
    <m/>
    <m/>
    <m/>
    <m/>
    <m/>
    <m/>
  </r>
  <r>
    <s v="Canal Virtual"/>
    <s v="CORREO ATENCION AL CIUDADANO"/>
    <s v="Antioquia"/>
    <s v="SURA  "/>
    <s v="Persona Jurídica"/>
    <x v="0"/>
    <s v="CAC. CONSULTA | Alcance Resolución 0256 de 2014  "/>
    <s v=" Edgar Alexander Maya Lopez"/>
    <s v="FORMULACIÓN Y ACTUALIZACIÓN NORMATIVA Y OPERATIVA"/>
    <s v="SUBDIRECCIÓN ESTRATÉGICA Y DE COORDINACIÓN BOMBERIL"/>
    <s v="CONSULTA "/>
    <n v="30"/>
    <s v="20203800053112  "/>
    <d v="2020-12-14T00:00:00"/>
    <s v="20212050083471"/>
    <d v="2021-01-27T00:00:00"/>
    <n v="30"/>
    <s v="Cumplida"/>
    <m/>
    <m/>
    <m/>
    <m/>
    <m/>
    <m/>
  </r>
  <r>
    <s v="Canal Virtual"/>
    <s v="CORREO ATENCION AL CIUDADANO"/>
    <s v="Quindio"/>
    <s v="JAVIER RAMIREZ FLOREZ "/>
    <s v="Persona Natural"/>
    <x v="3"/>
    <s v="CAC. SOLICITUD CONCEPTO SOBRETASA BOMBERIL.  "/>
    <s v="Andrea Bibiana Castañeda Durán"/>
    <s v="FORMULACIÓN Y ACTUALIZACIÓN NORMATIVA Y OPERATIVA"/>
    <s v="SUBDIRECCIÓN ESTRATÉGICA Y DE COORDINACIÓN BOMBERIL"/>
    <s v="CONSULTA "/>
    <n v="30"/>
    <s v="20203800053122  "/>
    <d v="2020-12-14T00:00:00"/>
    <s v="20202050082081 "/>
    <d v="2020-12-30T00:00:00"/>
    <n v="12"/>
    <s v="Cumplida"/>
    <m/>
    <m/>
    <m/>
    <m/>
    <m/>
    <m/>
  </r>
  <r>
    <s v="Canal Virtual"/>
    <s v="CORREO ATENCION AL CIUDADANO"/>
    <s v="Bolivar"/>
    <s v="CESAR CAAMANO BOHORQUEZ  "/>
    <s v="Persona Natural"/>
    <x v="3"/>
    <s v="CAC. REMISION DENUNCIA CARLOS POLANCO GONZALES.  "/>
    <s v="Arbey Hernan Trujillo Mendez"/>
    <s v="SUBDIRECCIÓN ESTRATÉGICA Y DE COORDINACIÓN BOMBERIL"/>
    <s v="SUBDIRECCIÓN ESTRATÉGICA Y DE COORDINACIÓN BOMBERIL"/>
    <s v="PETICION DE INTERES PARTICULAR "/>
    <n v="30"/>
    <s v="20203800053132  "/>
    <d v="2020-12-14T00:00:00"/>
    <s v="20212000013601"/>
    <d v="2021-01-18T00:00:00"/>
    <n v="21"/>
    <s v="Cumplida"/>
    <m/>
    <m/>
    <m/>
    <m/>
    <m/>
    <m/>
  </r>
  <r>
    <s v="Canal Virtual"/>
    <s v="CORREO ATENCION AL CIUDADANO"/>
    <s v="Tolima"/>
    <s v="ALCALDÍA MUNICIPAL DE LIBANO - TOLIMA  "/>
    <s v="Entidad Territorial"/>
    <x v="2"/>
    <s v="CAC. SOLICITUD.  "/>
    <s v="Cristhian Matiz"/>
    <s v="SUBDIRECCIÓN ESTRATÉGICA Y DE COORDINACIÓN BOMBERIL"/>
    <s v="SUBDIRECCIÓN ESTRATÉGICA Y DE COORDINACIÓN BOMBERIL"/>
    <s v="PETICION DE INTERES GENERAL "/>
    <n v="30"/>
    <s v="20203800053162  "/>
    <d v="2020-12-14T00:00:00"/>
    <s v="20202000012971"/>
    <d v="2020-12-22T00:00:00"/>
    <n v="6"/>
    <s v="Cumplida"/>
    <m/>
    <m/>
    <m/>
    <m/>
    <m/>
    <m/>
  </r>
  <r>
    <s v="Canal Escrito"/>
    <s v="RADICACION DIRECTA"/>
    <s v="Cundinamarca"/>
    <s v="ALCALDIA MUNICIPAL DE SIBATE  "/>
    <s v="Entidad Territorial"/>
    <x v="0"/>
    <s v="RD SLICITUD DE INFORMACION "/>
    <s v="Liz Margaret Álvarez calderon"/>
    <s v="SUBDIRECCIÓN ESTRATÉGICA Y DE COORDINACIÓN BOMBERIL"/>
    <s v="SUBDIRECCIÓN ESTRATÉGICA Y DE COORDINACIÓN BOMBERIL"/>
    <s v="PETICION DE INTERES GENERAL "/>
    <n v="30"/>
    <s v="20203800053182  "/>
    <d v="2020-12-14T00:00:00"/>
    <s v="20202000013201"/>
    <d v="2020-12-23T00:00:00"/>
    <n v="7"/>
    <s v="Cumplida"/>
    <m/>
    <m/>
    <m/>
    <m/>
    <m/>
    <m/>
  </r>
  <r>
    <s v="Canal Virtual"/>
    <s v="CORREO ATENCION AL CIUDADANO"/>
    <s v="Bogotá"/>
    <s v="ALCALDÍA MAYOR DE BOGOTA SECRETARIA DE HACIENDA  "/>
    <s v="Entidad Territorial"/>
    <x v="0"/>
    <s v="CAC. Fwd: Remisión por competencia de las preguntas 1 y 2 del derecho de petición allegado mediante radicado N°00110-812-016396,  "/>
    <s v="Luis Alberto Valencia Pulido"/>
    <s v="Área Cenrtral de Referencia Bomberil"/>
    <s v="SUBDIRECCIÓN ESTRATÉGICA Y DE COORDINACIÓN BOMBERIL"/>
    <s v="INFORME POR CONGRESISTA "/>
    <n v="5"/>
    <s v="20203800053412  "/>
    <d v="2020-12-14T00:00:00"/>
    <m/>
    <d v="2020-12-29T00:00:00"/>
    <n v="10"/>
    <s v="Extemporanea"/>
    <m/>
    <m/>
    <m/>
    <m/>
    <m/>
    <m/>
  </r>
  <r>
    <s v="Canal Virtual"/>
    <s v="CORREO ATENCION AL CIUDADANO"/>
    <s v="Bogotá"/>
    <s v="VANESSA VANEGAS  "/>
    <s v="Persona Natural"/>
    <x v="0"/>
    <s v="CAC. inspección en una planta de lubricantes. "/>
    <s v="Edgar Alexander Maya Lopez"/>
    <s v="FORMULACIÓN Y ACTUALIZACIÓN NORMATIVA Y OPERATIVA"/>
    <s v="SUBDIRECCIÓN ESTRATÉGICA Y DE COORDINACIÓN BOMBERIL"/>
    <s v="PETICION DE INTERES PARTICULAR "/>
    <n v="20"/>
    <s v="20203800053422  "/>
    <d v="2020-12-15T00:00:00"/>
    <m/>
    <m/>
    <m/>
    <s v="En proceso"/>
    <m/>
    <m/>
    <m/>
    <m/>
    <m/>
    <m/>
  </r>
  <r>
    <s v="Canal Virtual"/>
    <s v="CORREO ATENCION AL CIUDADANO"/>
    <s v="Antioquia"/>
    <s v="CUERPO DE BOMBEROS VOLUNTARIOS DE GIRARDOTA  "/>
    <s v="Cuerpo de Bomberos"/>
    <x v="3"/>
    <s v="CAC. DERECHO DE PETICIÓN.  "/>
    <s v="Melba Vidal"/>
    <s v="FORMULACIÓN Y ACTUALIZACIÓN NORMATIVA Y OPERATIVA"/>
    <s v="SUBDIRECCIÓN ESTRATÉGICA Y DE COORDINACIÓN BOMBERIL"/>
    <s v="PETICION DE INTERES PARTICULAR "/>
    <n v="30"/>
    <s v="20203800053642  "/>
    <d v="2020-12-15T00:00:00"/>
    <m/>
    <m/>
    <m/>
    <s v="En proceso"/>
    <m/>
    <m/>
    <m/>
    <m/>
    <m/>
    <m/>
  </r>
  <r>
    <s v="Canal Virtual"/>
    <s v="CORREO ATENCION AL CIUDADANO"/>
    <s v="Tolima"/>
    <s v="CUERPO OFICIAL DE BOMBEROS DE IBAGUE - TOLIMA  "/>
    <s v="Cuerpo de Bomberos"/>
    <x v="4"/>
    <s v="CAC. solicitud taller virtual &amp;amp;quot;requisitos certificado de idoneidad&amp;amp;quot;. "/>
    <s v="Liz Margaret Álvarez calderon"/>
    <s v="SUBDIRECCIÓN ESTRATÉGICA Y DE COORDINACIÓN BOMBERIL"/>
    <s v="SUBDIRECCIÓN ESTRATÉGICA Y DE COORDINACIÓN BOMBERIL"/>
    <s v="PETICION DE INTERES PARTICULAR "/>
    <n v="30"/>
    <s v="20203800053652  "/>
    <d v="2020-12-15T00:00:00"/>
    <s v="20202000013211"/>
    <d v="2020-12-23T00:00:00"/>
    <n v="6"/>
    <s v="Cumplida"/>
    <m/>
    <m/>
    <m/>
    <m/>
    <m/>
    <m/>
  </r>
  <r>
    <s v="Canal Virtual"/>
    <s v="CORREO ATENCION AL CIUDADANO"/>
    <s v="Putumayo"/>
    <s v="SECRETARIA DE GOBIERNO DEPARTAMENTAL  "/>
    <s v="Entidad Territorial"/>
    <x v="4"/>
    <s v="CAC. Respuesta Radicado Nro. 20201021-E-016208. "/>
    <s v="Liz Margaret Álvarez calderon"/>
    <s v="SUBDIRECCIÓN ESTRATÉGICA Y DE COORDINACIÓN BOMBERIL"/>
    <s v="SUBDIRECCIÓN ESTRATÉGICA Y DE COORDINACIÓN BOMBERIL"/>
    <s v="INFORMES "/>
    <n v="30"/>
    <s v="20203800053822  "/>
    <d v="2020-12-15T00:00:00"/>
    <s v="20202000013221"/>
    <d v="2020-12-23T00:00:00"/>
    <n v="6"/>
    <s v="Cumplida"/>
    <m/>
    <m/>
    <m/>
    <m/>
    <m/>
    <m/>
  </r>
  <r>
    <s v="Canal Virtual"/>
    <s v="CORREO ATENCION AL CIUDADANO"/>
    <s v="Caldas"/>
    <s v="CUERPO DE BOMBEROS OFICIALES RIOSUCIO - CALDAS  "/>
    <s v="Cuerpo de Bomberos"/>
    <x v="2"/>
    <s v="CAC. Solicitud de apoyo para la conformación del Cuerpo de Bomberos Voluntarios de Riosucio Choco.  "/>
    <s v="EDISON DELGADO"/>
    <s v="FORMULACIÓN Y ACTUALIZACIÓN NORMATIVA Y OPERATIVA"/>
    <s v="SUBDIRECCIÓN ESTRATÉGICA Y DE COORDINACIÓN BOMBERIL"/>
    <s v="PETICION DE INTERES GENERAL "/>
    <n v="30"/>
    <s v="20203800053852  "/>
    <d v="2020-12-16T00:00:00"/>
    <m/>
    <m/>
    <m/>
    <s v="En proceso"/>
    <m/>
    <m/>
    <m/>
    <m/>
    <m/>
    <m/>
  </r>
  <r>
    <s v="Canal Virtual"/>
    <s v="CORREO ATENCION AL CIUDADANO"/>
    <s v="Bolivar"/>
    <s v="CAROLINA CASTELLANOS ACUNA  "/>
    <s v="Persona Natural"/>
    <x v="3"/>
    <s v="CAC. derecho de petición.  "/>
    <s v="Arbey Hernan Trujillo Mendez"/>
    <s v="SUBDIRECCIÓN ESTRATÉGICA Y DE COORDINACIÓN BOMBERIL"/>
    <s v="SUBDIRECCIÓN ESTRATÉGICA Y DE COORDINACIÓN BOMBERIL"/>
    <s v="PETICION DE INTERES PARTICULAR "/>
    <n v="30"/>
    <s v="20203800053862  "/>
    <d v="2020-12-16T00:00:00"/>
    <s v="20212000013581"/>
    <d v="2021-01-18T00:00:00"/>
    <n v="3"/>
    <s v="Cumplida"/>
    <m/>
    <m/>
    <m/>
    <m/>
    <m/>
    <m/>
  </r>
  <r>
    <s v="Canal Virtual"/>
    <s v="CORREO ATENCION AL CIUDADANO"/>
    <s v="Bolivar"/>
    <s v="CESAR CAAMAñO BOHORQUEZ  "/>
    <s v="Persona Natural"/>
    <x v="3"/>
    <s v="CAC. Fwd: Remision denuncia penal carlos polanco.  "/>
    <s v="Arbey Hernan Trujillo Mendez"/>
    <s v="SUBDIRECCIÓN ESTRATÉGICA Y DE COORDINACIÓN BOMBERIL"/>
    <s v="SUBDIRECCIÓN ESTRATÉGICA Y DE COORDINACIÓN BOMBERIL"/>
    <s v="INFORMES "/>
    <n v="30"/>
    <s v="20203800053872  "/>
    <d v="2020-12-16T00:00:00"/>
    <s v="20212000013611"/>
    <d v="2021-01-18T00:00:00"/>
    <n v="2"/>
    <s v="Cumplida"/>
    <m/>
    <m/>
    <m/>
    <m/>
    <m/>
    <m/>
  </r>
  <r>
    <s v="Canal Virtual"/>
    <s v="CORREO ATENCION AL CIUDADANO"/>
    <s v="Quindio"/>
    <s v="CUERPO DE BOMBEROS LOS FUNDADORES  "/>
    <s v="Cuerpo de Bomberos"/>
    <x v="3"/>
    <s v="CAC. Remisión derecho de petición. "/>
    <s v="Andrea Bibiana Castañeda Durán"/>
    <s v="FORMULACIÓN Y ACTUALIZACIÓN NORMATIVA Y OPERATIVA"/>
    <s v="SUBDIRECCIÓN ESTRATÉGICA Y DE COORDINACIÓN BOMBERIL"/>
    <s v="CONSULTA "/>
    <n v="30"/>
    <s v="20203800053952  "/>
    <d v="2020-12-16T00:00:00"/>
    <s v="20202050082121"/>
    <d v="2020-12-23T00:00:00"/>
    <n v="5"/>
    <s v="Cumplida"/>
    <m/>
    <m/>
    <m/>
    <m/>
    <m/>
    <m/>
  </r>
  <r>
    <s v="Canal Virtual"/>
    <s v="CORREO ATENCION AL CIUDADANO"/>
    <s v="Valle del Cauca"/>
    <s v="CUERPO DE BOMBEROS VOLUNTARIOS DE LA UNION  "/>
    <s v="Cuerpo de Bomberos"/>
    <x v="3"/>
    <s v="CAC. Fwd: CONSULTA JURÍDICA. "/>
    <s v="Ronny Estiven Romero Velandia"/>
    <s v="FORMULACIÓN Y ACTUALIZACIÓN NORMATIVA Y OPERATIVA"/>
    <s v="SUBDIRECCIÓN ESTRATÉGICA Y DE COORDINACIÓN BOMBERIL"/>
    <s v="PETICION DE INTERES GENERAL "/>
    <n v="30"/>
    <s v="20203800053962  "/>
    <d v="2020-12-16T00:00:00"/>
    <s v="20202050081941"/>
    <d v="2020-12-19T00:00:00"/>
    <n v="3"/>
    <s v="Cumplida"/>
    <m/>
    <m/>
    <m/>
    <m/>
    <m/>
    <m/>
  </r>
  <r>
    <s v="Canal Virtual"/>
    <s v="CORREO ATENCION AL CIUDADANO"/>
    <s v="Magdalena"/>
    <s v="CUERPO DE BOMBEROS VOLUNTARIOS DE NUEVA GRANADA - MAGDALENA  "/>
    <s v="Cuerpo de Bomberos"/>
    <x v="3"/>
    <s v="CAC. PARA EL CAPITAN SOTO.  "/>
    <s v="Andrea Bibiana Castañeda Durán"/>
    <s v="FORMULACIÓN Y ACTUALIZACIÓN NORMATIVA Y OPERATIVA"/>
    <s v="SUBDIRECCIÓN ESTRATÉGICA Y DE COORDINACIÓN BOMBERIL"/>
    <s v="PETICION DE INTERES GENERAL "/>
    <n v="30"/>
    <s v="20203800053972  "/>
    <d v="2020-12-16T00:00:00"/>
    <s v="20202050082111"/>
    <d v="2021-01-08T00:00:00"/>
    <n v="15"/>
    <s v="Cumplida"/>
    <m/>
    <m/>
    <m/>
    <m/>
    <m/>
    <m/>
  </r>
  <r>
    <s v="Canal Virtual"/>
    <s v="CORREO ATENCION AL CIUDADANO"/>
    <s v="Norte de Santander"/>
    <s v="CARLOS ALDEMAR GARCIA VAZQUEZ  "/>
    <s v="Persona Natural"/>
    <x v="0"/>
    <s v="CAC. Homologacion , sci -CT Carlos GArcia.pdf. "/>
    <s v="Lina Maria Rojas Gallego"/>
    <s v="SUBDIRECCIÓN ESTRATÉGICA Y DE COORDINACIÓN BOMBERIL"/>
    <s v="SUBDIRECCIÓN ESTRATÉGICA Y DE COORDINACIÓN BOMBERIL"/>
    <s v="SOLICITUD "/>
    <n v="30"/>
    <s v="20203800053982  "/>
    <d v="2020-12-16T00:00:00"/>
    <s v="20202000012891"/>
    <d v="2020-12-29T00:00:00"/>
    <n v="7"/>
    <s v="Cumplida"/>
    <m/>
    <m/>
    <m/>
    <m/>
    <m/>
    <m/>
  </r>
  <r>
    <s v="Canal Virtual"/>
    <s v="CORREO ATENCION AL CIUDADANO"/>
    <s v="Quindio"/>
    <s v="CUERPO DE BOMBEROS VOLUTARIOS CALARCA QUINDIO  "/>
    <s v="Cuerpo de Bomberos"/>
    <x v="0"/>
    <s v="CAC. Solicitud Aval Instructores  "/>
    <s v="Lina Maria Rojas Gallego"/>
    <s v="SUBDIRECCIÓN ESTRATÉGICA Y DE COORDINACIÓN BOMBERIL"/>
    <s v="SUBDIRECCIÓN ESTRATÉGICA Y DE COORDINACIÓN BOMBERIL"/>
    <s v="SOLICITUD "/>
    <n v="30"/>
    <s v="20203800054102  "/>
    <d v="2020-12-16T00:00:00"/>
    <s v="20202000012871"/>
    <d v="2020-12-29T00:00:00"/>
    <n v="7"/>
    <s v="Cumplida"/>
    <m/>
    <m/>
    <m/>
    <m/>
    <m/>
    <m/>
  </r>
  <r>
    <s v="Canal Virtual"/>
    <s v="CORREO ATENCION AL CIUDADANO"/>
    <s v="Caquetá"/>
    <s v="DELEGACION DEPARTAMENTAL DE BOMBEROS DEL CAQUETA  "/>
    <s v="Cuerpo de Bomberos"/>
    <x v="3"/>
    <s v="CAC. ACOMPAÑAMIENTO JURÍDICO - DELEGACIÓN DEPARTAMENTAL DEL CAQUETA.  "/>
    <s v="Ronny Estiven Romero Velandia"/>
    <s v="FORMULACIÓN Y ACTUALIZACIÓN NORMATIVA Y OPERATIVA"/>
    <s v="SUBDIRECCIÓN ESTRATÉGICA Y DE COORDINACIÓN BOMBERIL"/>
    <s v="PETICION DE INTERES GENERAL "/>
    <n v="30"/>
    <s v="20203800054382  "/>
    <d v="2020-12-17T00:00:00"/>
    <m/>
    <m/>
    <n v="4"/>
    <s v="Cumplida"/>
    <m/>
    <m/>
    <m/>
    <m/>
    <m/>
    <m/>
  </r>
  <r>
    <s v="Canal Virtual"/>
    <s v="CORREO ATENCION AL CIUDADANO"/>
    <s v="Cauca"/>
    <s v="USUARIO ANONIMO  "/>
    <s v="Persona Natural"/>
    <x v="4"/>
    <s v="CAC. Denuncia No. 138-2020 - Traslado "/>
    <s v="Liz Margaret Álvarez calderon"/>
    <s v="SUBDIRECCIÓN ESTRATÉGICA Y DE COORDINACIÓN BOMBERIL"/>
    <s v="SUBDIRECCIÓN ESTRATÉGICA Y DE COORDINACIÓN BOMBERIL"/>
    <s v="PETICION DE INTERES PARTICULAR "/>
    <n v="30"/>
    <s v="20203800054472  "/>
    <d v="2020-12-17T00:00:00"/>
    <s v="20202000013171"/>
    <d v="2020-12-23T00:00:00"/>
    <n v="4"/>
    <s v="Cumplida"/>
    <m/>
    <m/>
    <m/>
    <m/>
    <m/>
    <m/>
  </r>
  <r>
    <s v="Canal Virtual"/>
    <s v="CORREO ATENCION AL CIUDADANO"/>
    <s v="Tolima"/>
    <s v="YISELA CUENCA  "/>
    <s v="Persona Natural"/>
    <x v="4"/>
    <s v="CAC. QUEJA AL CUERPO DE BOMBEROS VOLUNTARIOS DE CHAPARRAL TOLIMA  "/>
    <s v="Arbey Hernan Trujillo Mendez"/>
    <s v="SUBDIRECCIÓN ESTRATÉGICA Y DE COORDINACIÓN BOMBERIL"/>
    <s v="SUBDIRECCIÓN ESTRATÉGICA Y DE COORDINACIÓN BOMBERIL"/>
    <s v="PETICION DE INTERES PARTICULAR "/>
    <n v="30"/>
    <s v="20203800054492  "/>
    <d v="2020-12-17T00:00:00"/>
    <s v="20212000013591 "/>
    <d v="2021-01-18T00:00:00"/>
    <n v="19"/>
    <s v="Cumplida"/>
    <m/>
    <m/>
    <m/>
    <m/>
    <m/>
    <m/>
  </r>
  <r>
    <s v="Canal Virtual"/>
    <s v="CORREO ATENCION AL CIUDADANO"/>
    <s v="Cundinamarca"/>
    <s v="CUERPO DE BOMBEROS VOLUNTARIOS DE SOPO  "/>
    <s v="Cuerpo de Bomberos"/>
    <x v="0"/>
    <s v="CAC. DERECHO DE PETICION CT JAIRO SOTO-BOMBEROS VOLUNTARIOS SOPO  "/>
    <s v="Andrea Bibiana Castañeda Durán"/>
    <s v="FORMULACIÓN Y ACTUALIZACIÓN NORMATIVA Y OPERATIVA"/>
    <s v="SUBDIRECCIÓN ESTRATÉGICA Y DE COORDINACIÓN BOMBERIL"/>
    <s v="DERECHOS DE PETICIóN "/>
    <n v="30"/>
    <s v="20203800054522  "/>
    <d v="2020-12-18T00:00:00"/>
    <s v="20202050082141"/>
    <d v="2021-01-08T00:00:00"/>
    <n v="15"/>
    <s v="Cumplida"/>
    <m/>
    <m/>
    <m/>
    <m/>
    <m/>
    <m/>
  </r>
  <r>
    <s v="Canal Virtual"/>
    <s v="CORREO ATENCION AL CIUDADANO"/>
    <s v="Tolima"/>
    <s v="SECRETARIA DE GOBIERNO DE IBAGUé TOLIMA  "/>
    <s v="Entidad Territorial"/>
    <x v="3"/>
    <s v="CAC. QUEJA BOMBEROS. "/>
    <s v="Ronny Estiven Romero Velandia"/>
    <s v="FORMULACIÓN Y ACTUALIZACIÓN NORMATIVA Y OPERATIVA"/>
    <s v="SUBDIRECCIÓN ESTRATÉGICA Y DE COORDINACIÓN BOMBERIL"/>
    <s v="INFORMES "/>
    <n v="30"/>
    <s v="20203800054572  "/>
    <d v="2020-12-18T00:00:00"/>
    <s v="20212050083061"/>
    <d v="2021-01-12T00:00:00"/>
    <n v="14"/>
    <s v="Cumplida"/>
    <m/>
    <m/>
    <m/>
    <m/>
    <m/>
    <m/>
  </r>
  <r>
    <s v="Canal Virtual"/>
    <s v="CORREO ATENCION AL CIUDADANO"/>
    <s v="Valle del Cauca"/>
    <s v="CUERPO DE BOMBEROS VOLUNTARIOS DE OBANDO  "/>
    <s v="Cuerpo de Bomberos"/>
    <x v="4"/>
    <s v="CAC. Envío de Documento para Seguro de vida. .... "/>
    <s v="Paula Andrea Cortéz Mojica"/>
    <s v="SUBDIRECCIÓN ESTRATÉGICA Y DE COORDINACIÓN BOMBERIL"/>
    <s v="SUBDIRECCIÓN ESTRATÉGICA Y DE COORDINACIÓN BOMBERIL"/>
    <s v="INFORMES "/>
    <n v="30"/>
    <s v="20203800054692  "/>
    <d v="2020-12-21T00:00:00"/>
    <s v="20211000013481"/>
    <d v="2021-01-06T00:00:00"/>
    <n v="11"/>
    <s v="Cumplida"/>
    <m/>
    <m/>
    <m/>
    <m/>
    <m/>
    <m/>
  </r>
  <r>
    <s v="Canal Virtual"/>
    <s v="CORREO ATENCION AL CIUDADANO"/>
    <s v="Bogotá"/>
    <s v="EMERSON LUIS SIMANCA  "/>
    <s v="Persona Natural"/>
    <x v="0"/>
    <s v="CAC. Derecho de petición. "/>
    <s v="Edgar Alexander Maya Lopez"/>
    <s v="FORMULACIÓN Y ACTUALIZACIÓN NORMATIVA Y OPERATIVA"/>
    <s v="SUBDIRECCIÓN ESTRATÉGICA Y DE COORDINACIÓN BOMBERIL"/>
    <s v="PETICION DE INTERES GENERAL "/>
    <n v="30"/>
    <s v="20203800054732  "/>
    <d v="2020-12-21T00:00:00"/>
    <m/>
    <d v="2020-12-21T00:00:00"/>
    <n v="0"/>
    <s v="Cumplida"/>
    <m/>
    <m/>
    <m/>
    <m/>
    <m/>
    <m/>
  </r>
  <r>
    <s v="Canal Virtual"/>
    <s v="CORREO ATENCION AL CIUDADANO"/>
    <s v="Bogotá"/>
    <s v="JUAN FERNANDO CASTRO VELEZ  "/>
    <s v="Persona Jurídica"/>
    <x v="0"/>
    <s v="CAC. CORRUPCION CONTRATAR LA ADQUISICIÓN DE KIT MATPEL MÁS EQUIPOS DE RESPIRACIÓN AUTÓNOMA SCBA... "/>
    <s v="Jorge Edwin Amarillo Alvarado"/>
    <s v="SUBDIRECCIÓN ADMINISTRATIVA Y FINANCIERA"/>
    <s v="SUBDIRECCIÓN ADMINISTRATIVA Y FINANCIERA"/>
    <s v="QUEJA "/>
    <n v="30"/>
    <s v="20203800054742  "/>
    <d v="2020-12-21T00:00:00"/>
    <m/>
    <d v="2020-12-21T00:00:00"/>
    <n v="1"/>
    <s v="Cumplida"/>
    <m/>
    <m/>
    <m/>
    <m/>
    <m/>
    <m/>
  </r>
  <r>
    <s v="Canal Virtual"/>
    <s v="CORREO ATENCION AL CIUDADANO"/>
    <s v="Putumayo"/>
    <s v="JORDANNY JOSHIO CASAÑAS CASAÑAS  "/>
    <s v="Persona Natural"/>
    <x v="0"/>
    <s v="CAC. SOLICITUD DE INFORMACIÓN  "/>
    <s v="Ronny Estiven Romero Velandia"/>
    <s v="FORMULACIÓN Y ACTUALIZACIÓN NORMATIVA Y OPERATIVA"/>
    <s v="SUBDIRECCIÓN ESTRATÉGICA Y DE COORDINACIÓN BOMBERIL"/>
    <s v="PETICION DE INTERES GENERAL "/>
    <n v="30"/>
    <s v="20203800054752  "/>
    <d v="2020-12-21T00:00:00"/>
    <s v="20212050083071"/>
    <d v="2021-01-12T00:00:00"/>
    <n v="13"/>
    <s v="Cumplida"/>
    <m/>
    <m/>
    <m/>
    <m/>
    <m/>
    <m/>
  </r>
  <r>
    <s v="Canal Virtual"/>
    <s v="CORREO ATENCION AL CIUDADANO"/>
    <s v="Antioquia"/>
    <s v="PARTNERESI JEANETTE DECUBA  "/>
    <s v="Persona Jurídica"/>
    <x v="0"/>
    <s v="CAC. Pedida de Informacion "/>
    <s v="John Jairo Beltran Mahecha"/>
    <s v="FORTALECIMIENTO BOMBERIL"/>
    <s v="SUBDIRECCIÓN ESTRATÉGICA Y DE COORDINACIÓN BOMBERIL"/>
    <s v="PETICION DE INTERES PARTICULAR "/>
    <n v="30"/>
    <s v="20203800054772  "/>
    <d v="2020-12-21T00:00:00"/>
    <m/>
    <m/>
    <m/>
    <s v="En proceso"/>
    <m/>
    <m/>
    <m/>
    <m/>
    <m/>
    <m/>
  </r>
  <r>
    <s v="Canal Virtual"/>
    <s v="CORREO ATENCION AL CIUDADANO"/>
    <s v="Magdalena"/>
    <s v="DAWIN DE LEON CANO  "/>
    <s v="Entidad Territorial"/>
    <x v="0"/>
    <s v="CAC. Solicitud de información  "/>
    <s v="Ronny Estiven Romero Velandia"/>
    <s v="FORMULACIÓN Y ACTUALIZACIÓN NORMATIVA Y OPERATIVA"/>
    <s v="SUBDIRECCIÓN ESTRATÉGICA Y DE COORDINACIÓN BOMBERIL"/>
    <s v="PETICION DE INTERES PARTICULAR "/>
    <n v="30"/>
    <s v="20203800054782  "/>
    <d v="2020-12-21T00:00:00"/>
    <s v="20212050083081"/>
    <d v="2021-01-12T00:00:00"/>
    <n v="13"/>
    <s v="Cumplida"/>
    <m/>
    <m/>
    <m/>
    <m/>
    <m/>
    <m/>
  </r>
  <r>
    <s v="Canal Virtual"/>
    <s v="CORREO INSTITUCIONAL"/>
    <s v="Cauca"/>
    <s v="CUERPO DE BOMBEROS VOLUNTARIOS GUAPI CAUCA  "/>
    <s v="Cuerpo de Bomberos"/>
    <x v="0"/>
    <s v="CI. Fwd: Solicitud Certificación Proyecto del Cuerpo de Bomberos Voluntarios de Guapi-Cauca.  "/>
    <s v="Ronny Estiven Romero Velandia"/>
    <s v="FORMULACIÓN Y ACTUALIZACIÓN NORMATIVA Y OPERATIVA"/>
    <s v="SUBDIRECCIÓN ESTRATÉGICA Y DE COORDINACIÓN BOMBERIL"/>
    <s v="PETICION DE INTERES GENERAL "/>
    <n v="30"/>
    <s v="20203800054952  "/>
    <d v="2020-12-21T00:00:00"/>
    <s v="20212050083091"/>
    <d v="2021-01-12T00:00:00"/>
    <n v="12"/>
    <s v="Cumplida"/>
    <m/>
    <m/>
    <m/>
    <m/>
    <m/>
    <m/>
  </r>
  <r>
    <s v="Canal Virtual"/>
    <s v="CORREO ATENCION AL CIUDADANO"/>
    <s v="Bogotá"/>
    <s v="FONDO ROTATORIO DE LA POLICIA  "/>
    <s v="Entidad Pública"/>
    <x v="0"/>
    <s v="CAC. Solicitud Respuesta Bomberos DNBC  "/>
    <s v="Ana Milena Cedeño Avile"/>
    <s v="GESTIÓN CONTRACTUAL"/>
    <s v="SUBDIRECCIÓN ADMINISTRATIVA Y FINANCIERA"/>
    <s v="PETICION ENTRE AUTORIDADES "/>
    <n v="10"/>
    <s v="20203800055082  "/>
    <d v="2020-12-22T00:00:00"/>
    <m/>
    <m/>
    <n v="19"/>
    <s v="Extemporanea"/>
    <m/>
    <m/>
    <m/>
    <m/>
    <m/>
    <m/>
  </r>
  <r>
    <s v="Canal Virtual"/>
    <s v="CORREO ATENCION AL CIUDADANO"/>
    <s v="Huila"/>
    <s v="USUARIO ANONIMO  "/>
    <s v="Persona Natural"/>
    <x v="4"/>
    <s v="CAC. DENUNCIA.  "/>
    <s v="Ronny Estiven Romero Velandia"/>
    <s v="FORMULACIÓN Y ACTUALIZACIÓN NORMATIVA Y OPERATIVA"/>
    <s v="SUBDIRECCIÓN ESTRATÉGICA Y DE COORDINACIÓN BOMBERIL"/>
    <s v="PETICION DE INTERES PARTICULAR "/>
    <n v="30"/>
    <s v="20203800055282  "/>
    <d v="2020-12-23T00:00:00"/>
    <s v="20212050083111"/>
    <d v="2021-01-13T00:00:00"/>
    <n v="12"/>
    <s v="Cumplida"/>
    <m/>
    <m/>
    <m/>
    <m/>
    <m/>
    <m/>
  </r>
  <r>
    <s v="Canal Virtual"/>
    <s v="CORREO ATENCION AL CIUDADANO"/>
    <s v="Bogotá"/>
    <s v="EDUARDOÑO  "/>
    <s v="Persona Jurídica"/>
    <x v="0"/>
    <s v="CAC. Radicado E-2020-651906 Oficio 4380. "/>
    <s v="Ana Milena Cedeño Avile"/>
    <s v="GESTIÓN CONTRACTUAL"/>
    <s v="SUBDIRECCIÓN ADMINISTRATIVA Y FINANCIERA"/>
    <s v="PETICION ENTRE AUTORIDADES "/>
    <n v="10"/>
    <s v="20203800055292  "/>
    <d v="2020-12-23T00:00:00"/>
    <m/>
    <m/>
    <m/>
    <s v="En proceso"/>
    <m/>
    <m/>
    <m/>
    <m/>
    <m/>
    <m/>
  </r>
  <r>
    <s v="Canal Virtual"/>
    <s v="CORREO ATENCION AL CIUDADANO"/>
    <s v="Casanare"/>
    <s v="HARVEY RAMíREZ  "/>
    <s v="Cuerpo de Bomberos"/>
    <x v="0"/>
    <s v="CAC. Situación CUerpo de Bomberos Voluntarios de Trinidad. "/>
    <s v="Ronny Estiven Romero Velandia"/>
    <s v="FORMULACIÓN Y ACTUALIZACIÓN NORMATIVA Y OPERATIVA"/>
    <s v="SUBDIRECCIÓN ESTRATÉGICA Y DE COORDINACIÓN BOMBERIL"/>
    <s v="PETICION DE INTERES GENERAL "/>
    <n v="30"/>
    <s v="20203800055312  "/>
    <d v="2020-12-23T00:00:00"/>
    <s v="20202050082101"/>
    <d v="2020-12-27T00:00:00"/>
    <n v="3"/>
    <s v="Cumplida"/>
    <m/>
    <m/>
    <m/>
    <m/>
    <m/>
    <m/>
  </r>
  <r>
    <s v="Canal Escrito"/>
    <s v="Servicio de mensajería"/>
    <s v="Antioquia"/>
    <s v="CUERPO DE BOMBEROS VOLUNTARIOS DE EL CARMEN DEL VIBORAL  "/>
    <s v="Cuerpo de Bomberos"/>
    <x v="0"/>
    <s v="SM EXPLICACION PROYECTO 2018 "/>
    <s v=" Andrés Fernando Muñoz Cabrera"/>
    <s v="Área Cenrtral de Referencia Bomberil"/>
    <s v="SUBDIRECCIÓN ESTRATÉGICA Y DE COORDINACIÓN BOMBERIL"/>
    <s v="PETICION DE INTERES GENERAL "/>
    <n v="30"/>
    <s v="20203800055412  "/>
    <d v="2020-12-23T00:00:00"/>
    <m/>
    <m/>
    <m/>
    <s v="En proceso"/>
    <m/>
    <m/>
    <m/>
    <m/>
    <m/>
    <m/>
  </r>
  <r>
    <s v="Canal Escrito"/>
    <s v="RADICACION DIRECTA"/>
    <s v="Bogotá"/>
    <s v="RIPEL  "/>
    <s v="Persona Jurídica"/>
    <x v="4"/>
    <s v="RD SOLICITUD PRORROGA CONTRATO 266 "/>
    <s v="JAIRO SOTO GIL"/>
    <s v="SUBDIRECCIÓN ESTRATÉGICA Y DE COORDINACIÓN BOMBERIL"/>
    <s v="SUBDIRECCIÓN ESTRATÉGICA Y DE COORDINACIÓN BOMBERIL"/>
    <s v="PETICION DE INTERES PARTICULAR "/>
    <n v="30"/>
    <s v="20203800055512  "/>
    <d v="2020-12-23T00:00:00"/>
    <m/>
    <d v="2021-01-19T00:00:00"/>
    <n v="16"/>
    <s v="Cumplida"/>
    <m/>
    <m/>
    <m/>
    <m/>
    <m/>
    <m/>
  </r>
  <r>
    <s v="Canal Virtual"/>
    <s v="CORREO ATENCION AL CIUDADANO"/>
    <s v="Bogotá"/>
    <s v="HSEQ  "/>
    <s v="Persona Jurídica"/>
    <x v="0"/>
    <s v="CAC. Aclaración aval bomberos Cartagena.  "/>
    <s v=" Mauricio Delgado Perdomo"/>
    <s v="SUBDIRECCIÓN ESTRATÉGICA Y DE COORDINACIÓN BOMBERIL"/>
    <s v="SUBDIRECCIÓN ESTRATÉGICA Y DE COORDINACIÓN BOMBERIL"/>
    <s v="INFORMES "/>
    <n v="30"/>
    <s v="20203800055562  "/>
    <d v="2020-12-23T00:00:00"/>
    <m/>
    <d v="2021-12-29T00:00:00"/>
    <n v="3"/>
    <s v="Cumplida"/>
    <m/>
    <m/>
    <m/>
    <m/>
    <m/>
    <m/>
  </r>
  <r>
    <s v="Canal Virtual"/>
    <s v="CORREO ATENCION AL CIUDADANO"/>
    <s v="Tolima"/>
    <s v="CORPORACION AUTONOMA REGIONAL DEL TOLIMA CORTOLIMA  "/>
    <s v="Persona Jurídica"/>
    <x v="4"/>
    <s v="CAC. Comunicación Resolución No. 2384 de 2020. "/>
    <s v="Edgar Hernán Molina Macías"/>
    <s v="GESTIÓN COMUNICACIONES"/>
    <s v="SUBDIRECCIÓN ADMINISTRATIVA Y FINANCIERA"/>
    <s v="PETICION DE INTERES GENERAL "/>
    <n v="30"/>
    <s v="20203800055572"/>
    <d v="2020-12-23T00:00:00"/>
    <m/>
    <d v="2021-02-01T00:00:00"/>
    <n v="25"/>
    <s v="Cumplida"/>
    <m/>
    <m/>
    <m/>
    <m/>
    <m/>
    <m/>
  </r>
  <r>
    <s v="Canal Virtual"/>
    <s v="CORREO ATENCION AL CIUDADANO"/>
    <s v="Bogotá"/>
    <s v="JUZGADO NOVENO DE EJECUCIóN DE PENAS Y MEDIDAS DE SEGURIDAD  "/>
    <s v="Entidad Pública"/>
    <x v="0"/>
    <s v="CAC. 5 de 8.747 RV: TUTELA - FERNANDO QUINTERO VARGAS "/>
    <s v="Andrea Bibiana Castañeda Durán"/>
    <s v="FORMULACIÓN Y ACTUALIZACIÓN NORMATIVA Y OPERATIVA"/>
    <s v="SUBDIRECCIÓN ESTRATÉGICA Y DE COORDINACIÓN BOMBERIL"/>
    <s v="INFORMES "/>
    <n v="1"/>
    <s v="20203800055662  "/>
    <d v="2020-12-28T00:00:00"/>
    <m/>
    <d v="2020-12-30T00:00:00"/>
    <n v="2"/>
    <s v="Extemporanea"/>
    <m/>
    <m/>
    <m/>
    <m/>
    <m/>
    <m/>
  </r>
  <r>
    <s v="Canal Virtual"/>
    <s v="CORREO ATENCION AL CIUDADANO"/>
    <s v="Bogotá"/>
    <s v="FRANCISCO JAVIER GAMBOA PEDRAZA "/>
    <s v="Persona Natural"/>
    <x v="0"/>
    <s v="CAC. Derecho de petición. "/>
    <s v="Edgar Alexander Maya Lopez"/>
    <s v="FORMULACIÓN Y ACTUALIZACIÓN NORMATIVA Y OPERATIVA"/>
    <s v="SUBDIRECCIÓN ESTRATÉGICA Y DE COORDINACIÓN BOMBERIL"/>
    <s v="PETICION DE INTERES PARTICULAR "/>
    <n v="30"/>
    <s v="20203800055672  "/>
    <d v="2020-12-28T00:00:00"/>
    <s v="20212050083231"/>
    <d v="2021-01-25T00:00:00"/>
    <n v="19"/>
    <s v="Cumplida"/>
    <m/>
    <m/>
    <m/>
    <m/>
    <m/>
    <m/>
  </r>
  <r>
    <s v="Canal Virtual"/>
    <s v="CORREO ATENCION AL CIUDADANO"/>
    <s v="Cundinamarca"/>
    <s v="ALCALDIA DE UBAQUE  "/>
    <s v="Entidad Territorial"/>
    <x v="2"/>
    <s v="CAC. TRASLADO POR COMPETENCIA - UBAQUE - CUNDINAMARCA.  "/>
    <s v="JAIRO SOTO GIL"/>
    <s v="SUBDIRECCIÓN ESTRATÉGICA Y DE COORDINACIÓN BOMBERIL"/>
    <s v="SUBDIRECCIÓN ESTRATÉGICA Y DE COORDINACIÓN BOMBERIL"/>
    <s v="PETICION DE INTERES GENERAL "/>
    <n v="30"/>
    <s v="2020|3800055732  "/>
    <d v="2020-12-28T00:00:00"/>
    <s v="20212000013541 "/>
    <d v="2021-01-14T00:00:00"/>
    <n v="12"/>
    <s v="Cumplida"/>
    <m/>
    <m/>
    <m/>
    <m/>
    <m/>
    <m/>
  </r>
  <r>
    <s v="Canal Virtual"/>
    <s v="CORREO ATENCION AL CIUDADANO"/>
    <s v="Cundinamarca"/>
    <s v="ALCALDíA FOMEQUE  "/>
    <s v="Entidad Territorial"/>
    <x v="2"/>
    <s v="CAC. TRASLADO POR COMPETENCIA - FOMEQUE - CUNDINAMARCA.  "/>
    <s v="JAIRO SOTO GIL"/>
    <s v="SUBDIRECCIÓN ESTRATÉGICA Y DE COORDINACIÓN BOMBERIL"/>
    <s v="SUBDIRECCIÓN ESTRATÉGICA Y DE COORDINACIÓN BOMBERIL"/>
    <s v="PETICION DE INTERES GENERAL "/>
    <n v="30"/>
    <s v="20203800055742  "/>
    <d v="2020-12-28T00:00:00"/>
    <s v="20212000013551"/>
    <d v="2021-01-14T00:00:00"/>
    <n v="12"/>
    <s v="Cumplida"/>
    <m/>
    <m/>
    <m/>
    <m/>
    <m/>
    <m/>
  </r>
  <r>
    <s v="Canal Virtual"/>
    <s v="CORREO ATENCION AL CIUDADANO"/>
    <s v="Cundinamarca"/>
    <s v="ALCALDIA MUNICIPAL DE LA MESA - CUNDINAMARCA  "/>
    <s v="Entidad Territorial"/>
    <x v="2"/>
    <s v="CAC. TRASLADO POR COMPETENCIA - LA MESA - CUNDINAMARCA "/>
    <s v="JAIRO SOTO GIL"/>
    <s v="SUBDIRECCIÓN ESTRATÉGICA Y DE COORDINACIÓN BOMBERIL"/>
    <s v="SUBDIRECCIÓN ESTRATÉGICA Y DE COORDINACIÓN BOMBERIL"/>
    <s v="PETICION DE INTERES GENERAL "/>
    <n v="30"/>
    <s v="20203800055752  "/>
    <d v="2020-12-28T00:00:00"/>
    <s v="20212000013561"/>
    <d v="2021-01-14T00:00:00"/>
    <n v="12"/>
    <s v="Cumplida"/>
    <m/>
    <m/>
    <m/>
    <m/>
    <m/>
    <m/>
  </r>
  <r>
    <s v="Canal Virtual"/>
    <s v="CORREO ATENCION AL CIUDADANO"/>
    <s v="Bogotá"/>
    <s v="FONDO ROTATORIO DE LA POLICIA  "/>
    <s v="Entidad Pública"/>
    <x v="0"/>
    <s v="CAC. RV: información. "/>
    <s v="CAROLINA ESCARRAGA"/>
    <s v="GESTIÓN CONTRACTUAL"/>
    <s v="SUBDIRECCIÓN ADMINISTRATIVA Y FINANCIERA"/>
    <s v="PETICION DE INTERES PARTICULAR "/>
    <n v="30"/>
    <s v="20203800055762  "/>
    <d v="2020-12-28T00:00:00"/>
    <m/>
    <m/>
    <m/>
    <s v="En proceso"/>
    <m/>
    <m/>
    <m/>
    <m/>
    <m/>
    <m/>
  </r>
  <r>
    <s v="Canal Virtual"/>
    <s v="CORREO ATENCION AL CIUDADANO"/>
    <s v="La Guajira"/>
    <s v="CUERPO DE BOMBEROS VOLUNTARIOS DE MAICAO - LA GUAJIRA  "/>
    <s v="Cuerpo de Bomberos"/>
    <x v="0"/>
    <s v="CAC. REQUERIMIENTO EXIGIDO AL CUERPO DE BOMBEROS MAICAO.  "/>
    <s v="Ronny Estiven Romero Velandia"/>
    <s v="FORMULACIÓN Y ACTUALIZACIÓN NORMATIVA Y OPERATIVA"/>
    <s v="SUBDIRECCIÓN ESTRATÉGICA Y DE COORDINACIÓN BOMBERIL"/>
    <s v="PETICION DE INTERES PARTICULAR "/>
    <n v="30"/>
    <s v="20203800055782  "/>
    <d v="2020-12-28T00:00:00"/>
    <m/>
    <m/>
    <m/>
    <s v="En proceso"/>
    <m/>
    <m/>
    <m/>
    <m/>
    <m/>
    <m/>
  </r>
  <r>
    <s v="Canal Virtual"/>
    <s v="CORREO ATENCION AL CIUDADANO"/>
    <s v="Casanare"/>
    <s v="ELISABETH SANCHEZ  "/>
    <s v="Persona Natural"/>
    <x v="4"/>
    <s v="CAC. Queja  "/>
    <s v="Ronny Estiven Romero Velandia"/>
    <s v="FORMULACIÓN Y ACTUALIZACIÓN NORMATIVA Y OPERATIVA"/>
    <s v="SUBDIRECCIÓN ESTRATÉGICA Y DE COORDINACIÓN BOMBERIL"/>
    <s v="QUEJA "/>
    <n v="30"/>
    <s v="20203800055872  "/>
    <d v="2020-12-28T00:00:00"/>
    <s v="20212050083121"/>
    <d v="2021-01-13T00:00:00"/>
    <n v="11"/>
    <s v="Cumplida"/>
    <m/>
    <m/>
    <m/>
    <m/>
    <m/>
    <m/>
  </r>
  <r>
    <s v="Canal Virtual"/>
    <s v="CORREO ATENCION AL CIUDADANO"/>
    <s v="Bogotá"/>
    <s v="MINISTERIO DE EDUCACION NACIONAL  "/>
    <s v="Entidad Pública"/>
    <x v="0"/>
    <s v="CAC. Comunicación de respuesta (2020-EE-258462). "/>
    <s v="Miguel Ángel Franco Torres"/>
    <s v="GESTIÓN TESORERIA"/>
    <s v="SUBDIRECCIÓN ADMINISTRATIVA Y FINANCIERA"/>
    <s v="PETICION DE INTERES GENERAL "/>
    <n v="30"/>
    <s v="20203800055912  "/>
    <d v="2020-12-28T00:00:00"/>
    <m/>
    <m/>
    <m/>
    <s v="En proceso"/>
    <m/>
    <m/>
    <m/>
    <m/>
    <m/>
    <m/>
  </r>
  <r>
    <s v="Canal Virtual"/>
    <s v="CORREO ATENCION AL CIUDADANO"/>
    <s v="Bogotá"/>
    <s v="SECRETARIA DISTRITAL DE AMBIENTE  "/>
    <s v="Entidad Pública"/>
    <x v="0"/>
    <s v="CAC. Solicitud de información de generación y gestión de residuos en el marco del cumplimiento de las metas Plan de Desarrollo 2020-2024. "/>
    <s v="Jorge Edwin Amarillo Alvarado"/>
    <s v="SUBDIRECCIÓN ADMINISTRATIVA Y FINANCIERA"/>
    <s v="SUBDIRECCIÓN ADMINISTRATIVA Y FINANCIERA"/>
    <s v="INFORMES "/>
    <n v="30"/>
    <s v="20203800055932  "/>
    <d v="2020-12-28T00:00:00"/>
    <m/>
    <d v="2020-01-21T00:00:00"/>
    <n v="17"/>
    <s v="Cumplida"/>
    <m/>
    <m/>
    <m/>
    <m/>
    <m/>
    <m/>
  </r>
  <r>
    <s v="Canal Escrito"/>
    <s v="RADICACION DIRECTA"/>
    <s v="Cundinamarca"/>
    <s v="CUERPO DE BOMBEROS VOLUNTARIOS DE ZIPAQUIRA  "/>
    <s v="Cuerpo de Bomberos"/>
    <x v="4"/>
    <s v="RD. Solicitud inclusión mesas técnicas. "/>
    <s v="VIVIANA ANDRADE TOVAR "/>
    <s v="PLANEACIÓN ESTRATEGICA "/>
    <s v="Direccion General"/>
    <s v="PETICION DE INTERES GENERAL "/>
    <n v="30"/>
    <s v="20203800055982  "/>
    <d v="2020-12-29T00:00:00"/>
    <m/>
    <m/>
    <m/>
    <s v="En proceso"/>
    <m/>
    <m/>
    <m/>
    <m/>
    <m/>
    <m/>
  </r>
  <r>
    <s v="Canal Virtual"/>
    <s v="CORREO ATENCION AL CIUDADANO"/>
    <s v="Casanare"/>
    <s v="USUARIO ANONIMO  "/>
    <s v="Persona Natural"/>
    <x v="5"/>
    <s v="CAC. Traslado de radicado interno No. 2867 del 11 de diciembre del 2020.  "/>
    <s v="Ronny Estiven Romero Velandia"/>
    <s v="FORMULACIÓN Y ACTUALIZACIÓN NORMATIVA Y OPERATIVA"/>
    <s v="SUBDIRECCIÓN ESTRATÉGICA Y DE COORDINACIÓN BOMBERIL"/>
    <s v="PETICION DE INTERES PARTICULAR "/>
    <n v="30"/>
    <s v="20203800056052  "/>
    <d v="2020-12-29T00:00:00"/>
    <s v="20212050083131"/>
    <d v="2021-01-13T00:00:00"/>
    <n v="13"/>
    <s v="Cumplida"/>
    <m/>
    <m/>
    <m/>
    <m/>
    <m/>
    <m/>
  </r>
  <r>
    <s v="Canal Virtual"/>
    <s v="CORREO ATENCION AL CIUDADANO"/>
    <s v="Bolivar"/>
    <s v="HSEQ  "/>
    <s v="Persona Jurídica"/>
    <x v="0"/>
    <s v="CAC. RE: Respuesta Radicado DNBC 20203800055562 Aclaración Aval Bomberos Cartagena  "/>
    <s v="Edgar Alexander Maya Lopez"/>
    <s v="FORMULACIÓN Y ACTUALIZACIÓN NORMATIVA Y OPERATIVA"/>
    <s v="SUBDIRECCIÓN ESTRATÉGICA Y DE COORDINACIÓN BOMBERIL"/>
    <s v="SOLICITUD "/>
    <n v="30"/>
    <s v="20203800056082  "/>
    <d v="2020-12-29T00:00:00"/>
    <m/>
    <d v="2021-01-21T00:00:00"/>
    <n v="15"/>
    <s v="Cumplida"/>
    <m/>
    <m/>
    <m/>
    <m/>
    <m/>
    <m/>
  </r>
  <r>
    <s v="Canal Virtual"/>
    <s v="CORREO ATENCION AL CIUDADANO"/>
    <s v="Antioquia"/>
    <s v="PROCURADURIA PROVINCIAL DE RIONEGRO ANTIOQUIA  "/>
    <s v="Entidad Pública"/>
    <x v="0"/>
    <s v="CAC. Oficio 144-2020. "/>
    <s v="Ronny Estiven Romero Velandia"/>
    <s v="FORMULACIÓN Y ACTUALIZACIÓN NORMATIVA Y OPERATIVA"/>
    <s v="SUBDIRECCIÓN ESTRATÉGICA Y DE COORDINACIÓN BOMBERIL"/>
    <s v="PETICION DE INTERES PARTICULAR "/>
    <n v="5"/>
    <s v="20203800056092  "/>
    <d v="2020-12-29T00:00:00"/>
    <s v="20212050083141"/>
    <d v="2021-01-15T00:00:00"/>
    <n v="11"/>
    <s v="Extemporanea"/>
    <m/>
    <m/>
    <m/>
    <m/>
    <m/>
    <m/>
  </r>
  <r>
    <s v="Canal Virtual"/>
    <s v="CORREO ATENCION AL CIUDADANO"/>
    <s v="Antioquia"/>
    <s v="PROCURADURIA PROVINCIAL DE RIONEGRO ANTIOQUIA  "/>
    <s v="Entidad Pública"/>
    <x v="0"/>
    <s v="CAC. Oficio 146-2020 "/>
    <s v="Ronny Estiven Romero Velandia"/>
    <s v="FORMULACIÓN Y ACTUALIZACIÓN NORMATIVA Y OPERATIVA"/>
    <s v="SUBDIRECCIÓN ESTRATÉGICA Y DE COORDINACIÓN BOMBERIL"/>
    <s v="PETICION DE INTERES PARTICULAR "/>
    <n v="5"/>
    <s v="20203800056102  "/>
    <d v="2020-12-29T00:00:00"/>
    <s v="20212050083151"/>
    <d v="2021-01-13T00:00:00"/>
    <n v="9"/>
    <s v="Extemporanea"/>
    <m/>
    <m/>
    <m/>
    <m/>
    <m/>
    <m/>
  </r>
  <r>
    <s v="Canal Virtual"/>
    <s v="CORREO ATENCION AL CIUDADANO"/>
    <s v="Meta"/>
    <s v="JOSE ARJONA  "/>
    <s v="Persona Natural"/>
    <x v="4"/>
    <s v="CAC. DISCULPAS POR PRESENTAR DERECHOS DE PETICION SIN SENTIDO, REALMENTE SIENTO PENA AJENA.  "/>
    <s v="Viviana Andrade Tovar"/>
    <s v="PLANEACIÓN ESTRATEGICA"/>
    <s v="Direccion General"/>
    <s v="SOLICITUD "/>
    <n v="30"/>
    <s v="20203800056112  "/>
    <d v="2020-12-29T00:00:00"/>
    <m/>
    <m/>
    <m/>
    <s v="En proceso"/>
    <m/>
    <m/>
    <m/>
    <m/>
    <m/>
    <m/>
  </r>
  <r>
    <s v="Canal Virtual"/>
    <s v="CORREO ATENCION AL CIUDADANO"/>
    <s v="Caldas"/>
    <s v="ALCALDIA MUNICIPAL DE MANIZALES  "/>
    <s v="Entidad Territorial"/>
    <x v="0"/>
    <s v="CAC. SOLICITUD COPIA COMODATO 081/2016.  "/>
    <s v="Ana Milena Cedeño Avile"/>
    <s v="GESTIÓN CONTRACTUAL"/>
    <s v="SUBDIRECCIÓN ADMINISTRATIVA Y FINANCIERA"/>
    <s v="PETICIÓN DE DOCUMENTOS E INFORMACIÓN "/>
    <n v="20"/>
    <s v="20203800056152  "/>
    <d v="2020-12-30T00:00:00"/>
    <m/>
    <d v="2021-01-27T00:00:00"/>
    <n v="19"/>
    <s v="Cumplida"/>
    <m/>
    <m/>
    <m/>
    <m/>
    <m/>
    <m/>
  </r>
  <r>
    <s v="Canal Virtual"/>
    <s v="CORREO ATENCION AL CIUDADANO"/>
    <s v="Cundinamarca"/>
    <s v="SAFETY FIRE  "/>
    <s v="Persona Jurídica"/>
    <x v="0"/>
    <s v="CAC. DERECHO DE PETICION- DNBC- SOLICITUD DOCUMENTACION SUBASTA INVERSA ELECTRONICA – SIE N° 005-2020.  "/>
    <s v="Ana Milena Cedeño Avile"/>
    <s v="GESTIÓN CONTRACTUAL"/>
    <s v="SUBDIRECCIÓN ADMINISTRATIVA Y FINANCIERA"/>
    <s v="CONSULTA "/>
    <n v="30"/>
    <s v="20203800056192  "/>
    <d v="2020-12-30T00:00:00"/>
    <m/>
    <d v="2021-01-21T00:00:00"/>
    <n v="14"/>
    <s v="Cumplida"/>
    <m/>
    <m/>
    <m/>
    <m/>
    <m/>
    <m/>
  </r>
  <r>
    <s v="Canal Virtual"/>
    <s v="CORREO ATENCION AL CIUDADANO"/>
    <s v="Cesar"/>
    <s v="CUERPO DE BOMBEROS VOLUNTARIOS DE VALLEDUPAR  "/>
    <s v="Cuerpo de Bomberos"/>
    <x v="2"/>
    <s v="CAC. Solicitud de acompañamiento y garantias al proceso de eleccion de Comandante , Subcomandante y demas Dignatarios del Cuerpo de Bomberos Volunatrios de Valledupar. "/>
    <s v="Ronny Estiven Romero Velandia"/>
    <s v="FORMULACIÓN Y ACTUALIZACIÓN NORMATIVA Y OPERATIVA"/>
    <s v="SUBDIRECCIÓN ESTRATÉGICA Y DE COORDINACIÓN BOMBERIL"/>
    <s v="PETICION DE INTERES PARTICULAR "/>
    <n v="30"/>
    <s v="20203800056282  "/>
    <d v="2020-12-30T00:00:00"/>
    <m/>
    <d v="2021-01-14T00:00:00"/>
    <n v="9"/>
    <s v="Cumplida"/>
    <m/>
    <m/>
    <m/>
    <m/>
    <m/>
    <m/>
  </r>
  <r>
    <s v="Canal Virtual"/>
    <s v="CORREO ATENCION AL CIUDADANO"/>
    <s v="Guaviare"/>
    <s v="CUERPO DE BOMBEROS VOLUNTARIOS DE MIRAFLORES - GUAVIARE  "/>
    <s v="Cuerpo de Bomberos"/>
    <x v="4"/>
    <s v="CAC. Solicitud Prorroga. "/>
    <s v="JAIRO SOTO GIL"/>
    <s v="SUBDIRECCIÓN ESTRATÉGICA Y DE COORDINACIÓN BOMBERIL"/>
    <s v="SUBDIRECCIÓN ESTRATÉGICA Y DE COORDINACIÓN BOMBERIL"/>
    <s v="PETICION DE INTERES GENERAL "/>
    <n v="30"/>
    <s v="20203800056312  "/>
    <d v="2020-12-30T00:00:00"/>
    <s v="20212000013671"/>
    <d v="2021-02-08T00:00:00"/>
    <n v="25"/>
    <s v="Cumplida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A9:B1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7" subtotal="count" baseField="0" baseItem="0"/>
  </dataFields>
  <formats count="18">
    <format dxfId="17">
      <pivotArea field="17" type="button" dataOnly="0" labelOnly="1" outline="0" axis="axisRow" fieldPosition="0"/>
    </format>
    <format dxfId="16">
      <pivotArea dataOnly="0" labelOnly="1" grandRow="1" outline="0" fieldPosition="0"/>
    </format>
    <format dxfId="15">
      <pivotArea collapsedLevelsAreSubtotals="1" fieldPosition="0">
        <references count="1">
          <reference field="17" count="0"/>
        </references>
      </pivotArea>
    </format>
    <format dxfId="14">
      <pivotArea collapsedLevelsAreSubtotals="1" fieldPosition="0">
        <references count="1">
          <reference field="17" count="0"/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7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17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7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7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4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9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59:B65" firstHeaderRow="1" firstDataRow="1" firstDataCol="1"/>
  <pivotFields count="24">
    <pivotField showAll="0"/>
    <pivotField showAll="0"/>
    <pivotField showAll="0"/>
    <pivotField showAll="0"/>
    <pivotField axis="axisRow" dataField="1" showAll="0">
      <items count="6">
        <item x="1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1">
    <format dxfId="38">
      <pivotArea field="4" type="button" dataOnly="0" labelOnly="1" outline="0" axis="axisRow" fieldPosition="0"/>
    </format>
    <format dxfId="37">
      <pivotArea grandRow="1" outline="0" collapsedLevelsAreSubtotals="1" fieldPosition="0"/>
    </format>
    <format dxfId="36">
      <pivotArea dataOnly="0" labelOnly="1" grandRow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4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4" count="0"/>
        </references>
      </pivotArea>
    </format>
    <format dxfId="30">
      <pivotArea dataOnly="0" labelOnly="1" grandRow="1" outline="0" fieldPosition="0"/>
    </format>
    <format dxfId="29">
      <pivotArea dataOnly="0" labelOnly="1" outline="0" axis="axisValues" fieldPosition="0"/>
    </format>
    <format dxfId="28">
      <pivotArea collapsedLevelsAreSubtotals="1" fieldPosition="0">
        <references count="1">
          <reference field="4" count="0"/>
        </references>
      </pivotArea>
    </format>
    <format dxfId="27">
      <pivotArea collapsedLevelsAreSubtotals="1" fieldPosition="0">
        <references count="1">
          <reference field="4" count="0"/>
        </references>
      </pivotArea>
    </format>
    <format dxfId="26">
      <pivotArea collapsedLevelsAreSubtotals="1" fieldPosition="0">
        <references count="1">
          <reference field="4" count="0"/>
        </references>
      </pivotArea>
    </format>
    <format dxfId="25">
      <pivotArea collapsedLevelsAreSubtotals="1" fieldPosition="0">
        <references count="1">
          <reference field="4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4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4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7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6">
  <location ref="A108:B115" firstHeaderRow="1" firstDataRow="1" firstDataCol="1"/>
  <pivotFields count="24">
    <pivotField showAll="0"/>
    <pivotField showAll="0"/>
    <pivotField showAll="0"/>
    <pivotField showAll="0"/>
    <pivotField showAll="0"/>
    <pivotField axis="axisRow" dataField="1" showAll="0">
      <items count="7">
        <item x="3"/>
        <item x="2"/>
        <item x="1"/>
        <item x="4"/>
        <item x="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8">
    <format dxfId="46">
      <pivotArea field="5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type="all" dataOnly="0" outline="0" fieldPosition="0"/>
    </format>
    <format dxfId="41">
      <pivotArea type="all" dataOnly="0" outline="0" fieldPosition="0"/>
    </format>
    <format dxfId="40">
      <pivotArea dataOnly="0" labelOnly="1" fieldPosition="0">
        <references count="1">
          <reference field="5" count="0"/>
        </references>
      </pivotArea>
    </format>
    <format dxfId="39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0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78:B105" firstHeaderRow="1" firstDataRow="1" firstDataCol="1"/>
  <pivotFields count="24">
    <pivotField showAll="0"/>
    <pivotField showAll="0"/>
    <pivotField axis="axisRow" dataField="1" showAll="0">
      <items count="27">
        <item x="6"/>
        <item x="20"/>
        <item x="4"/>
        <item x="2"/>
        <item x="5"/>
        <item x="9"/>
        <item x="23"/>
        <item x="24"/>
        <item x="15"/>
        <item x="19"/>
        <item x="3"/>
        <item x="11"/>
        <item x="25"/>
        <item x="12"/>
        <item x="17"/>
        <item x="22"/>
        <item x="0"/>
        <item x="18"/>
        <item x="14"/>
        <item x="16"/>
        <item x="8"/>
        <item x="13"/>
        <item x="10"/>
        <item x="21"/>
        <item x="7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uenta de Departamento" fld="2" subtotal="count" baseField="0" baseItem="0"/>
  </dataFields>
  <formats count="18">
    <format dxfId="64">
      <pivotArea field="2" type="button" dataOnly="0" labelOnly="1" outline="0" axis="axisRow" fieldPosition="0"/>
    </format>
    <format dxfId="63">
      <pivotArea dataOnly="0" labelOnly="1" grandRow="1" outline="0" fieldPosition="0"/>
    </format>
    <format dxfId="62">
      <pivotArea outline="0" collapsedLevelsAreSubtotals="1" fieldPosition="0"/>
    </format>
    <format dxfId="61">
      <pivotArea outline="0" collapsedLevelsAreSubtotals="1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2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2" count="0"/>
        </references>
      </pivotArea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2" type="button" dataOnly="0" labelOnly="1" outline="0" axis="axisRow" fieldPosition="0"/>
    </format>
    <format dxfId="50">
      <pivotArea dataOnly="0" labelOnly="1" outline="0" axis="axisValues" fieldPosition="0"/>
    </format>
    <format dxfId="49">
      <pivotArea dataOnly="0" labelOnly="1" fieldPosition="0">
        <references count="1">
          <reference field="2" count="0"/>
        </references>
      </pivotArea>
    </format>
    <format dxfId="48">
      <pivotArea dataOnly="0" labelOnly="1" grandRow="1" outline="0" fieldPosition="0"/>
    </format>
    <format dxfId="4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4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1:B4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2">
        <item x="7"/>
        <item x="6"/>
        <item x="5"/>
        <item x="10"/>
        <item x="2"/>
        <item x="8"/>
        <item x="4"/>
        <item x="3"/>
        <item x="0"/>
        <item x="9"/>
        <item x="1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Tipo de petición" fld="10" subtotal="count" baseField="0" baseItem="0"/>
  </dataFields>
  <formats count="20">
    <format dxfId="84">
      <pivotArea field="10" type="button" dataOnly="0" labelOnly="1" outline="0" axis="axisRow" fieldPosition="0"/>
    </format>
    <format dxfId="83">
      <pivotArea dataOnly="0" labelOnly="1" grandRow="1" outline="0" fieldPosition="0"/>
    </format>
    <format dxfId="82">
      <pivotArea dataOnly="0" outline="0" axis="axisValues" fieldPosition="0"/>
    </format>
    <format dxfId="81">
      <pivotArea field="10" type="button" dataOnly="0" labelOnly="1" outline="0" axis="axisRow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10" type="button" dataOnly="0" labelOnly="1" outline="0" axis="axisRow" fieldPosition="0"/>
    </format>
    <format dxfId="77">
      <pivotArea dataOnly="0" labelOnly="1" outline="0" axis="axisValues" fieldPosition="0"/>
    </format>
    <format dxfId="76">
      <pivotArea dataOnly="0" labelOnly="1" fieldPosition="0">
        <references count="1">
          <reference field="10" count="0"/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collapsedLevelsAreSubtotals="1" fieldPosition="0">
        <references count="1">
          <reference field="10" count="0"/>
        </references>
      </pivotArea>
    </format>
    <format dxfId="72">
      <pivotArea collapsedLevelsAreSubtotals="1" fieldPosition="0">
        <references count="1">
          <reference field="10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10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10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B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19">
    <format dxfId="103">
      <pivotArea field="9" type="button" dataOnly="0" labelOnly="1" outline="0" axis="axisRow" fieldPosition="0"/>
    </format>
    <format dxfId="102">
      <pivotArea dataOnly="0" labelOnly="1" grandRow="1" outline="0" fieldPosition="0"/>
    </format>
    <format dxfId="101">
      <pivotArea collapsedLevelsAreSubtotals="1" fieldPosition="0">
        <references count="1">
          <reference field="9" count="0"/>
        </references>
      </pivotArea>
    </format>
    <format dxfId="100">
      <pivotArea collapsedLevelsAreSubtotals="1" fieldPosition="0">
        <references count="1">
          <reference field="9" count="0"/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9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9" count="0"/>
        </references>
      </pivotArea>
    </format>
    <format dxfId="94">
      <pivotArea dataOnly="0" labelOnly="1" grandRow="1" outline="0" fieldPosition="0"/>
    </format>
    <format dxfId="93">
      <pivotArea dataOnly="0" labelOnly="1" outline="0" axis="axisValues" fieldPosition="0"/>
    </format>
    <format dxfId="92">
      <pivotArea dataOnly="0" labelOnly="1" fieldPosition="0">
        <references count="1">
          <reference field="9" count="2">
            <x v="1"/>
            <x v="2"/>
          </reference>
        </references>
      </pivotArea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9" type="button" dataOnly="0" labelOnly="1" outline="0" axis="axisRow" fieldPosition="0"/>
    </format>
    <format dxfId="88">
      <pivotArea dataOnly="0" labelOnly="1" outline="0" axis="axisValues" fieldPosition="0"/>
    </format>
    <format dxfId="87">
      <pivotArea dataOnly="0" labelOnly="1" fieldPosition="0">
        <references count="1">
          <reference field="9" count="0"/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workbookViewId="0">
      <selection sqref="A1:X137"/>
    </sheetView>
  </sheetViews>
  <sheetFormatPr baseColWidth="10" defaultRowHeight="12.75" x14ac:dyDescent="0.25"/>
  <cols>
    <col min="1" max="1" width="12.28515625" style="20" bestFit="1" customWidth="1"/>
    <col min="2" max="2" width="12.85546875" style="20" customWidth="1"/>
    <col min="3" max="3" width="15.7109375" style="20" customWidth="1"/>
    <col min="4" max="4" width="22.5703125" style="20" customWidth="1"/>
    <col min="5" max="5" width="16.140625" style="20" customWidth="1"/>
    <col min="6" max="6" width="16.85546875" style="20" customWidth="1"/>
    <col min="7" max="7" width="27.140625" style="20" customWidth="1"/>
    <col min="8" max="8" width="18.85546875" style="20" customWidth="1"/>
    <col min="9" max="9" width="19" style="20" customWidth="1"/>
    <col min="10" max="10" width="23" style="20" customWidth="1"/>
    <col min="11" max="11" width="15.7109375" style="20" bestFit="1" customWidth="1"/>
    <col min="12" max="12" width="11.42578125" style="20"/>
    <col min="13" max="13" width="29.140625" style="20" customWidth="1"/>
    <col min="14" max="14" width="17.140625" style="20" customWidth="1"/>
    <col min="15" max="15" width="18.140625" style="20" customWidth="1"/>
    <col min="16" max="17" width="11.42578125" style="20"/>
    <col min="18" max="18" width="17.28515625" style="20" customWidth="1"/>
    <col min="19" max="19" width="36.85546875" style="20" customWidth="1"/>
    <col min="20" max="20" width="23.42578125" style="20" customWidth="1"/>
    <col min="21" max="21" width="15.7109375" style="20" customWidth="1"/>
    <col min="22" max="22" width="14.140625" style="20" bestFit="1" customWidth="1"/>
    <col min="23" max="23" width="21" style="20" bestFit="1" customWidth="1"/>
    <col min="24" max="24" width="30.140625" style="20" customWidth="1"/>
    <col min="25" max="25" width="18.42578125" style="20" customWidth="1"/>
    <col min="26" max="16384" width="11.42578125" style="20"/>
  </cols>
  <sheetData>
    <row r="1" spans="1:24" s="7" customFormat="1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3" t="s">
        <v>14</v>
      </c>
      <c r="P1" s="5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6" t="s">
        <v>23</v>
      </c>
    </row>
    <row r="2" spans="1:24" s="16" customFormat="1" ht="51" x14ac:dyDescent="0.25">
      <c r="A2" s="8" t="s">
        <v>24</v>
      </c>
      <c r="B2" s="9" t="s">
        <v>25</v>
      </c>
      <c r="C2" s="9" t="s">
        <v>26</v>
      </c>
      <c r="D2" s="10" t="s">
        <v>27</v>
      </c>
      <c r="E2" s="9" t="s">
        <v>28</v>
      </c>
      <c r="F2" s="9" t="s">
        <v>29</v>
      </c>
      <c r="G2" s="10" t="s">
        <v>30</v>
      </c>
      <c r="H2" s="10" t="s">
        <v>31</v>
      </c>
      <c r="I2" s="10" t="s">
        <v>32</v>
      </c>
      <c r="J2" s="9" t="s">
        <v>33</v>
      </c>
      <c r="K2" s="10" t="s">
        <v>34</v>
      </c>
      <c r="L2" s="9">
        <v>10</v>
      </c>
      <c r="M2" s="11" t="s">
        <v>35</v>
      </c>
      <c r="N2" s="12">
        <v>44166</v>
      </c>
      <c r="O2" s="13" t="s">
        <v>36</v>
      </c>
      <c r="P2" s="14">
        <v>44181</v>
      </c>
      <c r="Q2" s="9">
        <v>11</v>
      </c>
      <c r="R2" s="9" t="s">
        <v>37</v>
      </c>
      <c r="S2" s="9"/>
      <c r="T2" s="9"/>
      <c r="U2" s="9"/>
      <c r="V2" s="9"/>
      <c r="W2" s="9"/>
      <c r="X2" s="15"/>
    </row>
    <row r="3" spans="1:24" s="48" customFormat="1" ht="51" x14ac:dyDescent="0.25">
      <c r="A3" s="40" t="s">
        <v>24</v>
      </c>
      <c r="B3" s="41" t="s">
        <v>25</v>
      </c>
      <c r="C3" s="41" t="s">
        <v>39</v>
      </c>
      <c r="D3" s="42" t="s">
        <v>40</v>
      </c>
      <c r="E3" s="41" t="s">
        <v>41</v>
      </c>
      <c r="F3" s="41" t="s">
        <v>29</v>
      </c>
      <c r="G3" s="42" t="s">
        <v>42</v>
      </c>
      <c r="H3" s="42" t="s">
        <v>43</v>
      </c>
      <c r="I3" s="42" t="s">
        <v>32</v>
      </c>
      <c r="J3" s="41" t="s">
        <v>33</v>
      </c>
      <c r="K3" s="42" t="s">
        <v>44</v>
      </c>
      <c r="L3" s="41">
        <v>20</v>
      </c>
      <c r="M3" s="43" t="s">
        <v>45</v>
      </c>
      <c r="N3" s="44">
        <v>44166</v>
      </c>
      <c r="O3" s="45"/>
      <c r="P3" s="46">
        <v>44180</v>
      </c>
      <c r="Q3" s="41">
        <v>10</v>
      </c>
      <c r="R3" s="41" t="s">
        <v>46</v>
      </c>
      <c r="S3" s="41"/>
      <c r="T3" s="41"/>
      <c r="U3" s="41"/>
      <c r="V3" s="41"/>
      <c r="W3" s="41"/>
      <c r="X3" s="47"/>
    </row>
    <row r="4" spans="1:24" s="56" customFormat="1" ht="51" x14ac:dyDescent="0.25">
      <c r="A4" s="49" t="s">
        <v>24</v>
      </c>
      <c r="B4" s="50" t="s">
        <v>25</v>
      </c>
      <c r="C4" s="50" t="s">
        <v>47</v>
      </c>
      <c r="D4" s="51" t="s">
        <v>548</v>
      </c>
      <c r="E4" s="50" t="s">
        <v>41</v>
      </c>
      <c r="F4" s="50" t="s">
        <v>48</v>
      </c>
      <c r="G4" s="51" t="s">
        <v>549</v>
      </c>
      <c r="H4" s="51" t="s">
        <v>550</v>
      </c>
      <c r="I4" s="51" t="s">
        <v>551</v>
      </c>
      <c r="J4" s="50" t="s">
        <v>33</v>
      </c>
      <c r="K4" s="51" t="s">
        <v>49</v>
      </c>
      <c r="L4" s="50">
        <v>35</v>
      </c>
      <c r="M4" s="52" t="s">
        <v>552</v>
      </c>
      <c r="N4" s="53">
        <v>44166</v>
      </c>
      <c r="O4" s="54"/>
      <c r="P4" s="50"/>
      <c r="Q4" s="50"/>
      <c r="R4" s="50" t="s">
        <v>553</v>
      </c>
      <c r="S4" s="50"/>
      <c r="T4" s="50"/>
      <c r="U4" s="50"/>
      <c r="V4" s="50"/>
      <c r="W4" s="50"/>
      <c r="X4" s="55"/>
    </row>
    <row r="5" spans="1:24" s="48" customFormat="1" ht="76.5" x14ac:dyDescent="0.25">
      <c r="A5" s="40" t="s">
        <v>24</v>
      </c>
      <c r="B5" s="41" t="s">
        <v>25</v>
      </c>
      <c r="C5" s="41" t="s">
        <v>50</v>
      </c>
      <c r="D5" s="42" t="s">
        <v>51</v>
      </c>
      <c r="E5" s="41" t="s">
        <v>41</v>
      </c>
      <c r="F5" s="42" t="s">
        <v>48</v>
      </c>
      <c r="G5" s="42" t="s">
        <v>52</v>
      </c>
      <c r="H5" s="42" t="s">
        <v>53</v>
      </c>
      <c r="I5" s="42" t="s">
        <v>54</v>
      </c>
      <c r="J5" s="41" t="s">
        <v>33</v>
      </c>
      <c r="K5" s="42" t="s">
        <v>49</v>
      </c>
      <c r="L5" s="41">
        <v>35</v>
      </c>
      <c r="M5" s="43" t="s">
        <v>55</v>
      </c>
      <c r="N5" s="44">
        <v>44166</v>
      </c>
      <c r="O5" s="45"/>
      <c r="P5" s="41"/>
      <c r="Q5" s="41"/>
      <c r="R5" s="41" t="s">
        <v>46</v>
      </c>
      <c r="S5" s="41"/>
      <c r="T5" s="41"/>
      <c r="U5" s="41"/>
      <c r="V5" s="41"/>
      <c r="W5" s="41"/>
      <c r="X5" s="47"/>
    </row>
    <row r="6" spans="1:24" s="48" customFormat="1" ht="51" x14ac:dyDescent="0.25">
      <c r="A6" s="40" t="s">
        <v>24</v>
      </c>
      <c r="B6" s="41" t="s">
        <v>25</v>
      </c>
      <c r="C6" s="41" t="s">
        <v>56</v>
      </c>
      <c r="D6" s="42" t="s">
        <v>57</v>
      </c>
      <c r="E6" s="41" t="s">
        <v>58</v>
      </c>
      <c r="F6" s="42" t="s">
        <v>29</v>
      </c>
      <c r="G6" s="42" t="s">
        <v>59</v>
      </c>
      <c r="H6" s="42" t="s">
        <v>60</v>
      </c>
      <c r="I6" s="42" t="s">
        <v>54</v>
      </c>
      <c r="J6" s="41" t="s">
        <v>33</v>
      </c>
      <c r="K6" s="42" t="s">
        <v>61</v>
      </c>
      <c r="L6" s="41">
        <v>20</v>
      </c>
      <c r="M6" s="43" t="s">
        <v>62</v>
      </c>
      <c r="N6" s="44">
        <v>44166</v>
      </c>
      <c r="O6" s="45" t="s">
        <v>63</v>
      </c>
      <c r="P6" s="46">
        <v>44180</v>
      </c>
      <c r="Q6" s="41">
        <v>10</v>
      </c>
      <c r="R6" s="41" t="s">
        <v>46</v>
      </c>
      <c r="S6" s="41"/>
      <c r="T6" s="41"/>
      <c r="U6" s="41"/>
      <c r="V6" s="41"/>
      <c r="W6" s="41"/>
      <c r="X6" s="47"/>
    </row>
    <row r="7" spans="1:24" s="48" customFormat="1" ht="51" x14ac:dyDescent="0.25">
      <c r="A7" s="40" t="s">
        <v>24</v>
      </c>
      <c r="B7" s="41" t="s">
        <v>25</v>
      </c>
      <c r="C7" s="41" t="s">
        <v>64</v>
      </c>
      <c r="D7" s="42" t="s">
        <v>65</v>
      </c>
      <c r="E7" s="41" t="s">
        <v>28</v>
      </c>
      <c r="F7" s="42" t="s">
        <v>48</v>
      </c>
      <c r="G7" s="42" t="s">
        <v>66</v>
      </c>
      <c r="H7" s="42" t="s">
        <v>67</v>
      </c>
      <c r="I7" s="42" t="s">
        <v>33</v>
      </c>
      <c r="J7" s="41" t="s">
        <v>33</v>
      </c>
      <c r="K7" s="42" t="s">
        <v>68</v>
      </c>
      <c r="L7" s="41">
        <v>35</v>
      </c>
      <c r="M7" s="43" t="s">
        <v>69</v>
      </c>
      <c r="N7" s="44">
        <v>44166</v>
      </c>
      <c r="O7" s="45" t="s">
        <v>70</v>
      </c>
      <c r="P7" s="46">
        <v>44221</v>
      </c>
      <c r="Q7" s="41">
        <v>16</v>
      </c>
      <c r="R7" s="41" t="s">
        <v>46</v>
      </c>
      <c r="S7" s="41"/>
      <c r="T7" s="46"/>
      <c r="U7" s="41"/>
      <c r="V7" s="41"/>
      <c r="W7" s="41"/>
      <c r="X7" s="47"/>
    </row>
    <row r="8" spans="1:24" s="56" customFormat="1" ht="63.75" x14ac:dyDescent="0.25">
      <c r="A8" s="49" t="s">
        <v>24</v>
      </c>
      <c r="B8" s="50" t="s">
        <v>25</v>
      </c>
      <c r="C8" s="50" t="s">
        <v>47</v>
      </c>
      <c r="D8" s="51" t="s">
        <v>554</v>
      </c>
      <c r="E8" s="50" t="s">
        <v>41</v>
      </c>
      <c r="F8" s="50" t="s">
        <v>48</v>
      </c>
      <c r="G8" s="51" t="s">
        <v>555</v>
      </c>
      <c r="H8" s="51" t="s">
        <v>556</v>
      </c>
      <c r="I8" s="51" t="s">
        <v>54</v>
      </c>
      <c r="J8" s="50" t="s">
        <v>33</v>
      </c>
      <c r="K8" s="51" t="s">
        <v>49</v>
      </c>
      <c r="L8" s="50">
        <v>35</v>
      </c>
      <c r="M8" s="52" t="s">
        <v>557</v>
      </c>
      <c r="N8" s="53">
        <v>44166</v>
      </c>
      <c r="O8" s="54"/>
      <c r="P8" s="50"/>
      <c r="Q8" s="50"/>
      <c r="R8" s="50" t="s">
        <v>553</v>
      </c>
      <c r="S8" s="50"/>
      <c r="T8" s="50"/>
      <c r="U8" s="50"/>
      <c r="V8" s="50"/>
      <c r="W8" s="50"/>
      <c r="X8" s="55"/>
    </row>
    <row r="9" spans="1:24" s="48" customFormat="1" ht="51" x14ac:dyDescent="0.25">
      <c r="A9" s="40" t="s">
        <v>24</v>
      </c>
      <c r="B9" s="41" t="s">
        <v>25</v>
      </c>
      <c r="C9" s="41" t="s">
        <v>50</v>
      </c>
      <c r="D9" s="42" t="s">
        <v>71</v>
      </c>
      <c r="E9" s="41" t="s">
        <v>41</v>
      </c>
      <c r="F9" s="42" t="s">
        <v>113</v>
      </c>
      <c r="G9" s="42" t="s">
        <v>72</v>
      </c>
      <c r="H9" s="42" t="s">
        <v>73</v>
      </c>
      <c r="I9" s="42" t="s">
        <v>33</v>
      </c>
      <c r="J9" s="41" t="s">
        <v>33</v>
      </c>
      <c r="K9" s="42" t="s">
        <v>61</v>
      </c>
      <c r="L9" s="41">
        <v>35</v>
      </c>
      <c r="M9" s="42" t="s">
        <v>74</v>
      </c>
      <c r="N9" s="44">
        <v>44166</v>
      </c>
      <c r="O9" s="45" t="s">
        <v>75</v>
      </c>
      <c r="P9" s="46">
        <v>44186</v>
      </c>
      <c r="Q9" s="41">
        <v>14</v>
      </c>
      <c r="R9" s="41" t="s">
        <v>46</v>
      </c>
      <c r="S9" s="41"/>
      <c r="T9" s="41"/>
      <c r="U9" s="41"/>
      <c r="V9" s="41"/>
      <c r="W9" s="41"/>
      <c r="X9" s="47"/>
    </row>
    <row r="10" spans="1:24" s="56" customFormat="1" ht="63.75" x14ac:dyDescent="0.25">
      <c r="A10" s="49" t="s">
        <v>24</v>
      </c>
      <c r="B10" s="50" t="s">
        <v>25</v>
      </c>
      <c r="C10" s="50" t="s">
        <v>78</v>
      </c>
      <c r="D10" s="51" t="s">
        <v>558</v>
      </c>
      <c r="E10" s="50" t="s">
        <v>41</v>
      </c>
      <c r="F10" s="51" t="s">
        <v>413</v>
      </c>
      <c r="G10" s="51" t="s">
        <v>79</v>
      </c>
      <c r="H10" s="51" t="s">
        <v>67</v>
      </c>
      <c r="I10" s="51" t="s">
        <v>33</v>
      </c>
      <c r="J10" s="50" t="s">
        <v>33</v>
      </c>
      <c r="K10" s="51" t="s">
        <v>68</v>
      </c>
      <c r="L10" s="50">
        <v>30</v>
      </c>
      <c r="M10" s="52" t="s">
        <v>559</v>
      </c>
      <c r="N10" s="53">
        <v>44166</v>
      </c>
      <c r="O10" s="54"/>
      <c r="P10" s="50"/>
      <c r="Q10" s="50"/>
      <c r="R10" s="50" t="s">
        <v>553</v>
      </c>
      <c r="S10" s="50"/>
      <c r="T10" s="50"/>
      <c r="U10" s="50"/>
      <c r="V10" s="50"/>
      <c r="W10" s="50"/>
      <c r="X10" s="55"/>
    </row>
    <row r="11" spans="1:24" s="48" customFormat="1" ht="51" x14ac:dyDescent="0.25">
      <c r="A11" s="40" t="s">
        <v>24</v>
      </c>
      <c r="B11" s="41" t="s">
        <v>25</v>
      </c>
      <c r="C11" s="41" t="s">
        <v>80</v>
      </c>
      <c r="D11" s="42" t="s">
        <v>81</v>
      </c>
      <c r="E11" s="41" t="s">
        <v>41</v>
      </c>
      <c r="F11" s="41" t="s">
        <v>413</v>
      </c>
      <c r="G11" s="42" t="s">
        <v>82</v>
      </c>
      <c r="H11" s="42" t="s">
        <v>83</v>
      </c>
      <c r="I11" s="42" t="s">
        <v>54</v>
      </c>
      <c r="J11" s="41" t="s">
        <v>33</v>
      </c>
      <c r="K11" s="42" t="s">
        <v>49</v>
      </c>
      <c r="L11" s="41">
        <v>30</v>
      </c>
      <c r="M11" s="43" t="s">
        <v>84</v>
      </c>
      <c r="N11" s="44">
        <v>44166</v>
      </c>
      <c r="O11" s="45" t="s">
        <v>85</v>
      </c>
      <c r="P11" s="46">
        <v>44180</v>
      </c>
      <c r="Q11" s="41">
        <v>9</v>
      </c>
      <c r="R11" s="41" t="s">
        <v>46</v>
      </c>
      <c r="S11" s="41"/>
      <c r="T11" s="41"/>
      <c r="U11" s="41"/>
      <c r="V11" s="41"/>
      <c r="W11" s="41"/>
      <c r="X11" s="47"/>
    </row>
    <row r="12" spans="1:24" s="56" customFormat="1" ht="51" x14ac:dyDescent="0.25">
      <c r="A12" s="49" t="s">
        <v>24</v>
      </c>
      <c r="B12" s="50" t="s">
        <v>25</v>
      </c>
      <c r="C12" s="50" t="s">
        <v>86</v>
      </c>
      <c r="D12" s="51" t="s">
        <v>560</v>
      </c>
      <c r="E12" s="50" t="s">
        <v>41</v>
      </c>
      <c r="F12" s="50" t="s">
        <v>48</v>
      </c>
      <c r="G12" s="51" t="s">
        <v>561</v>
      </c>
      <c r="H12" s="51" t="s">
        <v>87</v>
      </c>
      <c r="I12" s="51" t="s">
        <v>54</v>
      </c>
      <c r="J12" s="50" t="s">
        <v>33</v>
      </c>
      <c r="K12" s="51" t="s">
        <v>49</v>
      </c>
      <c r="L12" s="50">
        <v>30</v>
      </c>
      <c r="M12" s="52" t="s">
        <v>562</v>
      </c>
      <c r="N12" s="53">
        <v>44166</v>
      </c>
      <c r="O12" s="54"/>
      <c r="P12" s="50"/>
      <c r="Q12" s="50"/>
      <c r="R12" s="50" t="s">
        <v>553</v>
      </c>
      <c r="S12" s="50"/>
      <c r="T12" s="50"/>
      <c r="U12" s="50"/>
      <c r="V12" s="50"/>
      <c r="W12" s="50"/>
      <c r="X12" s="55"/>
    </row>
    <row r="13" spans="1:24" s="48" customFormat="1" ht="51" x14ac:dyDescent="0.25">
      <c r="A13" s="40" t="s">
        <v>24</v>
      </c>
      <c r="B13" s="41" t="s">
        <v>25</v>
      </c>
      <c r="C13" s="41" t="s">
        <v>80</v>
      </c>
      <c r="D13" s="42" t="s">
        <v>81</v>
      </c>
      <c r="E13" s="41" t="s">
        <v>41</v>
      </c>
      <c r="F13" s="42" t="s">
        <v>48</v>
      </c>
      <c r="G13" s="42" t="s">
        <v>88</v>
      </c>
      <c r="H13" s="42" t="s">
        <v>89</v>
      </c>
      <c r="I13" s="42" t="s">
        <v>54</v>
      </c>
      <c r="J13" s="41" t="s">
        <v>33</v>
      </c>
      <c r="K13" s="42" t="s">
        <v>49</v>
      </c>
      <c r="L13" s="41">
        <v>30</v>
      </c>
      <c r="M13" s="43" t="s">
        <v>90</v>
      </c>
      <c r="N13" s="44">
        <v>44166</v>
      </c>
      <c r="O13" s="45" t="s">
        <v>85</v>
      </c>
      <c r="P13" s="46">
        <v>44180</v>
      </c>
      <c r="Q13" s="41">
        <v>10</v>
      </c>
      <c r="R13" s="41" t="s">
        <v>46</v>
      </c>
      <c r="S13" s="41"/>
      <c r="T13" s="41"/>
      <c r="U13" s="41"/>
      <c r="V13" s="41"/>
      <c r="W13" s="41"/>
      <c r="X13" s="47"/>
    </row>
    <row r="14" spans="1:24" s="48" customFormat="1" ht="51" x14ac:dyDescent="0.25">
      <c r="A14" s="40" t="s">
        <v>24</v>
      </c>
      <c r="B14" s="41" t="s">
        <v>25</v>
      </c>
      <c r="C14" s="41" t="s">
        <v>91</v>
      </c>
      <c r="D14" s="42" t="s">
        <v>92</v>
      </c>
      <c r="E14" s="41" t="s">
        <v>41</v>
      </c>
      <c r="F14" s="42" t="s">
        <v>29</v>
      </c>
      <c r="G14" s="42" t="s">
        <v>79</v>
      </c>
      <c r="H14" s="42" t="s">
        <v>93</v>
      </c>
      <c r="I14" s="42" t="s">
        <v>33</v>
      </c>
      <c r="J14" s="41" t="s">
        <v>33</v>
      </c>
      <c r="K14" s="42" t="s">
        <v>44</v>
      </c>
      <c r="L14" s="41">
        <v>30</v>
      </c>
      <c r="M14" s="43" t="s">
        <v>94</v>
      </c>
      <c r="N14" s="44">
        <v>44166</v>
      </c>
      <c r="O14" s="45" t="s">
        <v>38</v>
      </c>
      <c r="P14" s="44">
        <v>44166</v>
      </c>
      <c r="Q14" s="41">
        <v>1</v>
      </c>
      <c r="R14" s="41" t="s">
        <v>46</v>
      </c>
      <c r="S14" s="41"/>
      <c r="T14" s="41"/>
      <c r="U14" s="41"/>
      <c r="V14" s="41"/>
      <c r="W14" s="41"/>
      <c r="X14" s="47"/>
    </row>
    <row r="15" spans="1:24" s="48" customFormat="1" ht="51" x14ac:dyDescent="0.25">
      <c r="A15" s="40" t="s">
        <v>24</v>
      </c>
      <c r="B15" s="41" t="s">
        <v>25</v>
      </c>
      <c r="C15" s="41" t="s">
        <v>39</v>
      </c>
      <c r="D15" s="42" t="s">
        <v>95</v>
      </c>
      <c r="E15" s="41" t="s">
        <v>41</v>
      </c>
      <c r="F15" s="42" t="s">
        <v>29</v>
      </c>
      <c r="G15" s="42" t="s">
        <v>96</v>
      </c>
      <c r="H15" s="42" t="s">
        <v>93</v>
      </c>
      <c r="I15" s="42" t="s">
        <v>33</v>
      </c>
      <c r="J15" s="41" t="s">
        <v>33</v>
      </c>
      <c r="K15" s="42" t="s">
        <v>44</v>
      </c>
      <c r="L15" s="41">
        <v>35</v>
      </c>
      <c r="M15" s="43" t="s">
        <v>97</v>
      </c>
      <c r="N15" s="44">
        <v>44166</v>
      </c>
      <c r="O15" s="45" t="s">
        <v>38</v>
      </c>
      <c r="P15" s="46">
        <v>44165</v>
      </c>
      <c r="Q15" s="41"/>
      <c r="R15" s="41" t="s">
        <v>46</v>
      </c>
      <c r="S15" s="41"/>
      <c r="T15" s="41"/>
      <c r="U15" s="41"/>
      <c r="V15" s="41"/>
      <c r="W15" s="41"/>
      <c r="X15" s="47"/>
    </row>
    <row r="16" spans="1:24" s="48" customFormat="1" ht="51" x14ac:dyDescent="0.25">
      <c r="A16" s="40" t="s">
        <v>24</v>
      </c>
      <c r="B16" s="41" t="s">
        <v>25</v>
      </c>
      <c r="C16" s="41" t="s">
        <v>91</v>
      </c>
      <c r="D16" s="42" t="s">
        <v>98</v>
      </c>
      <c r="E16" s="41" t="s">
        <v>41</v>
      </c>
      <c r="F16" s="42" t="s">
        <v>29</v>
      </c>
      <c r="G16" s="42" t="s">
        <v>99</v>
      </c>
      <c r="H16" s="42" t="s">
        <v>93</v>
      </c>
      <c r="I16" s="42" t="s">
        <v>33</v>
      </c>
      <c r="J16" s="41" t="s">
        <v>33</v>
      </c>
      <c r="K16" s="42" t="s">
        <v>44</v>
      </c>
      <c r="L16" s="41">
        <v>35</v>
      </c>
      <c r="M16" s="43" t="s">
        <v>100</v>
      </c>
      <c r="N16" s="44">
        <v>44166</v>
      </c>
      <c r="O16" s="45" t="s">
        <v>101</v>
      </c>
      <c r="P16" s="46">
        <v>44179</v>
      </c>
      <c r="Q16" s="41">
        <v>13</v>
      </c>
      <c r="R16" s="41" t="s">
        <v>46</v>
      </c>
      <c r="S16" s="41"/>
      <c r="T16" s="46"/>
      <c r="U16" s="41"/>
      <c r="V16" s="41"/>
      <c r="W16" s="41"/>
      <c r="X16" s="47"/>
    </row>
    <row r="17" spans="1:24" s="48" customFormat="1" ht="51" x14ac:dyDescent="0.25">
      <c r="A17" s="40" t="s">
        <v>24</v>
      </c>
      <c r="B17" s="41" t="s">
        <v>25</v>
      </c>
      <c r="C17" s="41" t="s">
        <v>102</v>
      </c>
      <c r="D17" s="42" t="s">
        <v>103</v>
      </c>
      <c r="E17" s="41" t="s">
        <v>41</v>
      </c>
      <c r="F17" s="42" t="s">
        <v>29</v>
      </c>
      <c r="G17" s="42" t="s">
        <v>104</v>
      </c>
      <c r="H17" s="42" t="s">
        <v>93</v>
      </c>
      <c r="I17" s="42" t="s">
        <v>33</v>
      </c>
      <c r="J17" s="41" t="s">
        <v>33</v>
      </c>
      <c r="K17" s="42" t="s">
        <v>44</v>
      </c>
      <c r="L17" s="41">
        <v>35</v>
      </c>
      <c r="M17" s="43" t="s">
        <v>105</v>
      </c>
      <c r="N17" s="44">
        <v>44166</v>
      </c>
      <c r="O17" s="45" t="s">
        <v>106</v>
      </c>
      <c r="P17" s="46">
        <v>44179</v>
      </c>
      <c r="Q17" s="41">
        <v>13</v>
      </c>
      <c r="R17" s="41" t="s">
        <v>46</v>
      </c>
      <c r="S17" s="41"/>
      <c r="T17" s="46"/>
      <c r="U17" s="41"/>
      <c r="V17" s="41"/>
      <c r="W17" s="41"/>
      <c r="X17" s="47"/>
    </row>
    <row r="18" spans="1:24" s="48" customFormat="1" ht="51" x14ac:dyDescent="0.25">
      <c r="A18" s="40" t="s">
        <v>24</v>
      </c>
      <c r="B18" s="41" t="s">
        <v>25</v>
      </c>
      <c r="C18" s="41" t="s">
        <v>80</v>
      </c>
      <c r="D18" s="42" t="s">
        <v>107</v>
      </c>
      <c r="E18" s="41" t="s">
        <v>41</v>
      </c>
      <c r="F18" s="42" t="s">
        <v>29</v>
      </c>
      <c r="G18" s="42" t="s">
        <v>108</v>
      </c>
      <c r="H18" s="42" t="s">
        <v>93</v>
      </c>
      <c r="I18" s="42" t="s">
        <v>33</v>
      </c>
      <c r="J18" s="41" t="s">
        <v>33</v>
      </c>
      <c r="K18" s="42" t="s">
        <v>44</v>
      </c>
      <c r="L18" s="41">
        <v>35</v>
      </c>
      <c r="M18" s="43" t="s">
        <v>109</v>
      </c>
      <c r="N18" s="44">
        <v>44166</v>
      </c>
      <c r="O18" s="45" t="s">
        <v>110</v>
      </c>
      <c r="P18" s="46">
        <v>44186</v>
      </c>
      <c r="Q18" s="41">
        <v>18</v>
      </c>
      <c r="R18" s="41" t="s">
        <v>46</v>
      </c>
      <c r="S18" s="41"/>
      <c r="T18" s="46"/>
      <c r="U18" s="41"/>
      <c r="V18" s="41"/>
      <c r="W18" s="41"/>
      <c r="X18" s="47"/>
    </row>
    <row r="19" spans="1:24" s="56" customFormat="1" ht="51" x14ac:dyDescent="0.25">
      <c r="A19" s="49" t="s">
        <v>24</v>
      </c>
      <c r="B19" s="50" t="s">
        <v>25</v>
      </c>
      <c r="C19" s="50" t="s">
        <v>111</v>
      </c>
      <c r="D19" s="51" t="s">
        <v>563</v>
      </c>
      <c r="E19" s="50" t="s">
        <v>41</v>
      </c>
      <c r="F19" s="42" t="s">
        <v>413</v>
      </c>
      <c r="G19" s="51" t="s">
        <v>564</v>
      </c>
      <c r="H19" s="51" t="s">
        <v>565</v>
      </c>
      <c r="I19" s="51" t="s">
        <v>33</v>
      </c>
      <c r="J19" s="50" t="s">
        <v>33</v>
      </c>
      <c r="K19" s="51" t="s">
        <v>68</v>
      </c>
      <c r="L19" s="50">
        <v>35</v>
      </c>
      <c r="M19" s="52" t="s">
        <v>566</v>
      </c>
      <c r="N19" s="53">
        <v>44166</v>
      </c>
      <c r="O19" s="54"/>
      <c r="P19" s="50"/>
      <c r="Q19" s="50"/>
      <c r="R19" s="50" t="s">
        <v>553</v>
      </c>
      <c r="S19" s="50"/>
      <c r="T19" s="50"/>
      <c r="U19" s="50"/>
      <c r="V19" s="50"/>
      <c r="W19" s="50"/>
      <c r="X19" s="55"/>
    </row>
    <row r="20" spans="1:24" s="56" customFormat="1" ht="63.75" x14ac:dyDescent="0.25">
      <c r="A20" s="49" t="s">
        <v>24</v>
      </c>
      <c r="B20" s="50" t="s">
        <v>25</v>
      </c>
      <c r="C20" s="50" t="s">
        <v>111</v>
      </c>
      <c r="D20" s="51" t="s">
        <v>567</v>
      </c>
      <c r="E20" s="50" t="s">
        <v>41</v>
      </c>
      <c r="F20" s="42" t="s">
        <v>413</v>
      </c>
      <c r="G20" s="51" t="s">
        <v>568</v>
      </c>
      <c r="H20" s="51" t="s">
        <v>565</v>
      </c>
      <c r="I20" s="51" t="s">
        <v>33</v>
      </c>
      <c r="J20" s="50" t="s">
        <v>33</v>
      </c>
      <c r="K20" s="51" t="s">
        <v>61</v>
      </c>
      <c r="L20" s="50">
        <v>30</v>
      </c>
      <c r="M20" s="52" t="s">
        <v>569</v>
      </c>
      <c r="N20" s="53">
        <v>44166</v>
      </c>
      <c r="O20" s="54"/>
      <c r="P20" s="50"/>
      <c r="Q20" s="50"/>
      <c r="R20" s="50" t="s">
        <v>553</v>
      </c>
      <c r="S20" s="50"/>
      <c r="T20" s="50"/>
      <c r="U20" s="50"/>
      <c r="V20" s="50"/>
      <c r="W20" s="50"/>
      <c r="X20" s="55"/>
    </row>
    <row r="21" spans="1:24" s="48" customFormat="1" ht="51" x14ac:dyDescent="0.25">
      <c r="A21" s="40" t="s">
        <v>24</v>
      </c>
      <c r="B21" s="41" t="s">
        <v>25</v>
      </c>
      <c r="C21" s="41" t="s">
        <v>78</v>
      </c>
      <c r="D21" s="42" t="s">
        <v>112</v>
      </c>
      <c r="E21" s="41" t="s">
        <v>77</v>
      </c>
      <c r="F21" s="42" t="s">
        <v>113</v>
      </c>
      <c r="G21" s="42" t="s">
        <v>114</v>
      </c>
      <c r="H21" s="42" t="s">
        <v>73</v>
      </c>
      <c r="I21" s="42" t="s">
        <v>33</v>
      </c>
      <c r="J21" s="41" t="s">
        <v>33</v>
      </c>
      <c r="K21" s="42" t="s">
        <v>68</v>
      </c>
      <c r="L21" s="41">
        <v>30</v>
      </c>
      <c r="M21" s="43" t="s">
        <v>115</v>
      </c>
      <c r="N21" s="44">
        <v>44166</v>
      </c>
      <c r="O21" s="45" t="s">
        <v>116</v>
      </c>
      <c r="P21" s="46">
        <v>44186</v>
      </c>
      <c r="Q21" s="41">
        <v>16</v>
      </c>
      <c r="R21" s="41" t="s">
        <v>46</v>
      </c>
      <c r="S21" s="41"/>
      <c r="T21" s="46"/>
      <c r="U21" s="41"/>
      <c r="V21" s="41"/>
      <c r="W21" s="41"/>
      <c r="X21" s="47"/>
    </row>
    <row r="22" spans="1:24" s="16" customFormat="1" ht="51" x14ac:dyDescent="0.25">
      <c r="A22" s="8" t="s">
        <v>117</v>
      </c>
      <c r="B22" s="9" t="s">
        <v>118</v>
      </c>
      <c r="C22" s="9" t="s">
        <v>78</v>
      </c>
      <c r="D22" s="10" t="s">
        <v>119</v>
      </c>
      <c r="E22" s="9" t="s">
        <v>77</v>
      </c>
      <c r="F22" s="42" t="s">
        <v>120</v>
      </c>
      <c r="G22" s="10" t="s">
        <v>121</v>
      </c>
      <c r="H22" s="10" t="s">
        <v>122</v>
      </c>
      <c r="I22" s="10" t="s">
        <v>33</v>
      </c>
      <c r="J22" s="9" t="s">
        <v>33</v>
      </c>
      <c r="K22" s="10" t="s">
        <v>61</v>
      </c>
      <c r="L22" s="9">
        <v>30</v>
      </c>
      <c r="M22" s="11" t="s">
        <v>123</v>
      </c>
      <c r="N22" s="12">
        <v>44167</v>
      </c>
      <c r="O22" s="13" t="s">
        <v>124</v>
      </c>
      <c r="P22" s="14">
        <v>44216</v>
      </c>
      <c r="Q22" s="9">
        <v>31</v>
      </c>
      <c r="R22" s="9" t="s">
        <v>37</v>
      </c>
      <c r="S22" s="9"/>
      <c r="T22" s="9"/>
      <c r="U22" s="9"/>
      <c r="V22" s="9"/>
      <c r="W22" s="9"/>
      <c r="X22" s="15"/>
    </row>
    <row r="23" spans="1:24" s="48" customFormat="1" ht="102" x14ac:dyDescent="0.25">
      <c r="A23" s="40" t="s">
        <v>24</v>
      </c>
      <c r="B23" s="41" t="s">
        <v>25</v>
      </c>
      <c r="C23" s="41" t="s">
        <v>56</v>
      </c>
      <c r="D23" s="42" t="s">
        <v>125</v>
      </c>
      <c r="E23" s="41" t="s">
        <v>41</v>
      </c>
      <c r="F23" s="42" t="s">
        <v>29</v>
      </c>
      <c r="G23" s="42" t="s">
        <v>79</v>
      </c>
      <c r="H23" s="42" t="s">
        <v>93</v>
      </c>
      <c r="I23" s="42" t="s">
        <v>33</v>
      </c>
      <c r="J23" s="41" t="s">
        <v>33</v>
      </c>
      <c r="K23" s="42" t="s">
        <v>44</v>
      </c>
      <c r="L23" s="41">
        <v>30</v>
      </c>
      <c r="M23" s="43" t="s">
        <v>126</v>
      </c>
      <c r="N23" s="44">
        <v>44167</v>
      </c>
      <c r="O23" s="45"/>
      <c r="P23" s="46">
        <v>44167</v>
      </c>
      <c r="Q23" s="41">
        <v>0</v>
      </c>
      <c r="R23" s="41" t="s">
        <v>46</v>
      </c>
      <c r="S23" s="41"/>
      <c r="T23" s="41"/>
      <c r="U23" s="41"/>
      <c r="V23" s="41"/>
      <c r="W23" s="41"/>
      <c r="X23" s="47"/>
    </row>
    <row r="24" spans="1:24" s="48" customFormat="1" ht="51" x14ac:dyDescent="0.25">
      <c r="A24" s="40" t="s">
        <v>24</v>
      </c>
      <c r="B24" s="41" t="s">
        <v>25</v>
      </c>
      <c r="C24" s="41" t="s">
        <v>127</v>
      </c>
      <c r="D24" s="42" t="s">
        <v>128</v>
      </c>
      <c r="E24" s="41" t="s">
        <v>129</v>
      </c>
      <c r="F24" s="42" t="s">
        <v>29</v>
      </c>
      <c r="G24" s="42" t="s">
        <v>130</v>
      </c>
      <c r="H24" s="42" t="s">
        <v>131</v>
      </c>
      <c r="I24" s="42" t="s">
        <v>132</v>
      </c>
      <c r="J24" s="41" t="s">
        <v>33</v>
      </c>
      <c r="K24" s="42" t="s">
        <v>133</v>
      </c>
      <c r="L24" s="41">
        <v>30</v>
      </c>
      <c r="M24" s="43" t="s">
        <v>134</v>
      </c>
      <c r="N24" s="44">
        <v>44167</v>
      </c>
      <c r="O24" s="45" t="s">
        <v>135</v>
      </c>
      <c r="P24" s="46">
        <v>44194</v>
      </c>
      <c r="Q24" s="41">
        <v>20</v>
      </c>
      <c r="R24" s="41" t="s">
        <v>46</v>
      </c>
      <c r="S24" s="41"/>
      <c r="T24" s="41"/>
      <c r="U24" s="41"/>
      <c r="V24" s="41"/>
      <c r="W24" s="41"/>
      <c r="X24" s="47"/>
    </row>
    <row r="25" spans="1:24" s="48" customFormat="1" ht="51" x14ac:dyDescent="0.25">
      <c r="A25" s="40" t="s">
        <v>24</v>
      </c>
      <c r="B25" s="41" t="s">
        <v>25</v>
      </c>
      <c r="C25" s="41" t="s">
        <v>56</v>
      </c>
      <c r="D25" s="42" t="s">
        <v>136</v>
      </c>
      <c r="E25" s="41" t="s">
        <v>41</v>
      </c>
      <c r="F25" s="42" t="s">
        <v>29</v>
      </c>
      <c r="G25" s="42" t="s">
        <v>137</v>
      </c>
      <c r="H25" s="42" t="s">
        <v>93</v>
      </c>
      <c r="I25" s="42" t="s">
        <v>33</v>
      </c>
      <c r="J25" s="41" t="s">
        <v>33</v>
      </c>
      <c r="K25" s="42" t="s">
        <v>44</v>
      </c>
      <c r="L25" s="41">
        <v>20</v>
      </c>
      <c r="M25" s="43" t="s">
        <v>138</v>
      </c>
      <c r="N25" s="44">
        <v>44167</v>
      </c>
      <c r="O25" s="45"/>
      <c r="P25" s="46">
        <v>44167</v>
      </c>
      <c r="Q25" s="41">
        <v>0</v>
      </c>
      <c r="R25" s="41" t="s">
        <v>46</v>
      </c>
      <c r="S25" s="41"/>
      <c r="T25" s="41"/>
      <c r="U25" s="41"/>
      <c r="V25" s="41"/>
      <c r="W25" s="41"/>
      <c r="X25" s="47"/>
    </row>
    <row r="26" spans="1:24" s="48" customFormat="1" ht="51" x14ac:dyDescent="0.25">
      <c r="A26" s="40" t="s">
        <v>24</v>
      </c>
      <c r="B26" s="41" t="s">
        <v>25</v>
      </c>
      <c r="C26" s="41" t="s">
        <v>39</v>
      </c>
      <c r="D26" s="42" t="s">
        <v>139</v>
      </c>
      <c r="E26" s="41" t="s">
        <v>41</v>
      </c>
      <c r="F26" s="42" t="s">
        <v>29</v>
      </c>
      <c r="G26" s="42" t="s">
        <v>79</v>
      </c>
      <c r="H26" s="42" t="s">
        <v>140</v>
      </c>
      <c r="I26" s="42" t="s">
        <v>33</v>
      </c>
      <c r="J26" s="41" t="s">
        <v>33</v>
      </c>
      <c r="K26" s="42" t="s">
        <v>44</v>
      </c>
      <c r="L26" s="41">
        <v>30</v>
      </c>
      <c r="M26" s="43" t="s">
        <v>141</v>
      </c>
      <c r="N26" s="44">
        <v>44167</v>
      </c>
      <c r="O26" s="45"/>
      <c r="P26" s="46">
        <v>44169</v>
      </c>
      <c r="Q26" s="41">
        <v>2</v>
      </c>
      <c r="R26" s="41" t="s">
        <v>46</v>
      </c>
      <c r="S26" s="41"/>
      <c r="T26" s="41"/>
      <c r="U26" s="41"/>
      <c r="V26" s="41"/>
      <c r="W26" s="41"/>
      <c r="X26" s="47"/>
    </row>
    <row r="27" spans="1:24" s="48" customFormat="1" ht="51" x14ac:dyDescent="0.25">
      <c r="A27" s="40" t="s">
        <v>24</v>
      </c>
      <c r="B27" s="41" t="s">
        <v>25</v>
      </c>
      <c r="C27" s="41" t="s">
        <v>102</v>
      </c>
      <c r="D27" s="42" t="s">
        <v>142</v>
      </c>
      <c r="E27" s="41" t="s">
        <v>41</v>
      </c>
      <c r="F27" s="42" t="s">
        <v>48</v>
      </c>
      <c r="G27" s="42" t="s">
        <v>143</v>
      </c>
      <c r="H27" s="42" t="s">
        <v>60</v>
      </c>
      <c r="I27" s="42" t="s">
        <v>132</v>
      </c>
      <c r="J27" s="41" t="s">
        <v>33</v>
      </c>
      <c r="K27" s="42" t="s">
        <v>68</v>
      </c>
      <c r="L27" s="41">
        <v>30</v>
      </c>
      <c r="M27" s="43" t="s">
        <v>144</v>
      </c>
      <c r="N27" s="44">
        <v>44167</v>
      </c>
      <c r="O27" s="45" t="s">
        <v>145</v>
      </c>
      <c r="P27" s="46">
        <v>44187</v>
      </c>
      <c r="Q27" s="41">
        <v>13</v>
      </c>
      <c r="R27" s="41" t="s">
        <v>46</v>
      </c>
      <c r="S27" s="41"/>
      <c r="T27" s="41"/>
      <c r="U27" s="41"/>
      <c r="V27" s="41"/>
      <c r="W27" s="41"/>
      <c r="X27" s="47"/>
    </row>
    <row r="28" spans="1:24" s="48" customFormat="1" ht="51" x14ac:dyDescent="0.25">
      <c r="A28" s="40" t="s">
        <v>24</v>
      </c>
      <c r="B28" s="41" t="s">
        <v>25</v>
      </c>
      <c r="C28" s="41" t="s">
        <v>39</v>
      </c>
      <c r="D28" s="42" t="s">
        <v>146</v>
      </c>
      <c r="E28" s="41" t="s">
        <v>41</v>
      </c>
      <c r="F28" s="42" t="s">
        <v>413</v>
      </c>
      <c r="G28" s="42" t="s">
        <v>79</v>
      </c>
      <c r="H28" s="42" t="s">
        <v>147</v>
      </c>
      <c r="I28" s="42" t="s">
        <v>33</v>
      </c>
      <c r="J28" s="41" t="s">
        <v>33</v>
      </c>
      <c r="K28" s="42" t="s">
        <v>68</v>
      </c>
      <c r="L28" s="41">
        <v>30</v>
      </c>
      <c r="M28" s="43" t="s">
        <v>148</v>
      </c>
      <c r="N28" s="44">
        <v>44167</v>
      </c>
      <c r="O28" s="45" t="s">
        <v>149</v>
      </c>
      <c r="P28" s="46">
        <v>44188</v>
      </c>
      <c r="Q28" s="41">
        <v>14</v>
      </c>
      <c r="R28" s="41" t="s">
        <v>46</v>
      </c>
      <c r="S28" s="41"/>
      <c r="T28" s="41"/>
      <c r="U28" s="41"/>
      <c r="V28" s="41"/>
      <c r="W28" s="41"/>
      <c r="X28" s="47"/>
    </row>
    <row r="29" spans="1:24" s="48" customFormat="1" ht="51" x14ac:dyDescent="0.25">
      <c r="A29" s="40" t="s">
        <v>24</v>
      </c>
      <c r="B29" s="41" t="s">
        <v>25</v>
      </c>
      <c r="C29" s="41" t="s">
        <v>78</v>
      </c>
      <c r="D29" s="42" t="s">
        <v>150</v>
      </c>
      <c r="E29" s="41" t="s">
        <v>41</v>
      </c>
      <c r="F29" s="42" t="s">
        <v>120</v>
      </c>
      <c r="G29" s="42" t="s">
        <v>79</v>
      </c>
      <c r="H29" s="42" t="s">
        <v>151</v>
      </c>
      <c r="I29" s="42" t="s">
        <v>152</v>
      </c>
      <c r="J29" s="41" t="s">
        <v>33</v>
      </c>
      <c r="K29" s="42" t="s">
        <v>68</v>
      </c>
      <c r="L29" s="41">
        <v>30</v>
      </c>
      <c r="M29" s="43" t="s">
        <v>153</v>
      </c>
      <c r="N29" s="44">
        <v>44167</v>
      </c>
      <c r="O29" s="45" t="s">
        <v>154</v>
      </c>
      <c r="P29" s="46">
        <v>44181</v>
      </c>
      <c r="Q29" s="41">
        <v>10</v>
      </c>
      <c r="R29" s="41" t="s">
        <v>46</v>
      </c>
      <c r="S29" s="41"/>
      <c r="T29" s="46"/>
      <c r="U29" s="41"/>
      <c r="V29" s="41"/>
      <c r="W29" s="41"/>
      <c r="X29" s="47"/>
    </row>
    <row r="30" spans="1:24" s="48" customFormat="1" ht="38.25" x14ac:dyDescent="0.25">
      <c r="A30" s="41" t="s">
        <v>117</v>
      </c>
      <c r="B30" s="41" t="s">
        <v>118</v>
      </c>
      <c r="C30" s="41" t="s">
        <v>155</v>
      </c>
      <c r="D30" s="42" t="s">
        <v>156</v>
      </c>
      <c r="E30" s="41" t="s">
        <v>58</v>
      </c>
      <c r="F30" s="42" t="s">
        <v>29</v>
      </c>
      <c r="G30" s="42" t="s">
        <v>157</v>
      </c>
      <c r="H30" s="42" t="s">
        <v>158</v>
      </c>
      <c r="I30" s="41" t="s">
        <v>159</v>
      </c>
      <c r="J30" s="41" t="s">
        <v>160</v>
      </c>
      <c r="K30" s="42" t="s">
        <v>161</v>
      </c>
      <c r="L30" s="41">
        <v>30</v>
      </c>
      <c r="M30" s="43" t="s">
        <v>162</v>
      </c>
      <c r="N30" s="44">
        <v>44168</v>
      </c>
      <c r="O30" s="45" t="s">
        <v>163</v>
      </c>
      <c r="P30" s="46">
        <v>44180</v>
      </c>
      <c r="Q30" s="41">
        <v>7</v>
      </c>
      <c r="R30" s="41" t="s">
        <v>46</v>
      </c>
      <c r="S30" s="41"/>
      <c r="T30" s="46"/>
      <c r="U30" s="41"/>
      <c r="V30" s="41"/>
      <c r="W30" s="41"/>
      <c r="X30" s="47"/>
    </row>
    <row r="31" spans="1:24" s="48" customFormat="1" ht="63.75" x14ac:dyDescent="0.25">
      <c r="A31" s="40" t="s">
        <v>24</v>
      </c>
      <c r="B31" s="41" t="s">
        <v>25</v>
      </c>
      <c r="C31" s="41" t="s">
        <v>111</v>
      </c>
      <c r="D31" s="42" t="s">
        <v>164</v>
      </c>
      <c r="E31" s="41" t="s">
        <v>77</v>
      </c>
      <c r="F31" s="42" t="s">
        <v>120</v>
      </c>
      <c r="G31" s="42" t="s">
        <v>165</v>
      </c>
      <c r="H31" s="42" t="s">
        <v>147</v>
      </c>
      <c r="I31" s="41" t="s">
        <v>33</v>
      </c>
      <c r="J31" s="41" t="s">
        <v>33</v>
      </c>
      <c r="K31" s="42" t="s">
        <v>44</v>
      </c>
      <c r="L31" s="41">
        <v>30</v>
      </c>
      <c r="M31" s="43" t="s">
        <v>166</v>
      </c>
      <c r="N31" s="44">
        <v>44169</v>
      </c>
      <c r="O31" s="45" t="s">
        <v>167</v>
      </c>
      <c r="P31" s="46">
        <v>44188</v>
      </c>
      <c r="Q31" s="41">
        <v>17</v>
      </c>
      <c r="R31" s="41" t="s">
        <v>46</v>
      </c>
      <c r="S31" s="41"/>
      <c r="T31" s="41"/>
      <c r="U31" s="41"/>
      <c r="V31" s="41"/>
      <c r="W31" s="41"/>
      <c r="X31" s="47"/>
    </row>
    <row r="32" spans="1:24" s="48" customFormat="1" ht="51" x14ac:dyDescent="0.2">
      <c r="A32" s="40" t="s">
        <v>24</v>
      </c>
      <c r="B32" s="41" t="s">
        <v>25</v>
      </c>
      <c r="C32" s="41" t="s">
        <v>168</v>
      </c>
      <c r="D32" s="42" t="s">
        <v>169</v>
      </c>
      <c r="E32" s="41" t="s">
        <v>41</v>
      </c>
      <c r="F32" s="42" t="s">
        <v>48</v>
      </c>
      <c r="G32" s="42" t="s">
        <v>170</v>
      </c>
      <c r="H32" s="42" t="s">
        <v>60</v>
      </c>
      <c r="I32" s="42" t="s">
        <v>32</v>
      </c>
      <c r="J32" s="57" t="s">
        <v>33</v>
      </c>
      <c r="K32" s="42" t="s">
        <v>61</v>
      </c>
      <c r="L32" s="41">
        <v>35</v>
      </c>
      <c r="M32" s="43" t="s">
        <v>171</v>
      </c>
      <c r="N32" s="44">
        <v>44169</v>
      </c>
      <c r="O32" s="58">
        <v>20202050081861</v>
      </c>
      <c r="P32" s="59">
        <v>44180</v>
      </c>
      <c r="Q32" s="41">
        <v>10</v>
      </c>
      <c r="R32" s="41" t="s">
        <v>46</v>
      </c>
      <c r="S32" s="41"/>
      <c r="T32" s="41"/>
      <c r="U32" s="41"/>
      <c r="V32" s="41"/>
      <c r="W32" s="41"/>
      <c r="X32" s="47"/>
    </row>
    <row r="33" spans="1:24" s="48" customFormat="1" ht="51" x14ac:dyDescent="0.25">
      <c r="A33" s="41" t="s">
        <v>117</v>
      </c>
      <c r="B33" s="41" t="s">
        <v>118</v>
      </c>
      <c r="C33" s="41" t="s">
        <v>172</v>
      </c>
      <c r="D33" s="42" t="s">
        <v>173</v>
      </c>
      <c r="E33" s="41" t="s">
        <v>41</v>
      </c>
      <c r="F33" s="41" t="s">
        <v>29</v>
      </c>
      <c r="G33" s="42" t="s">
        <v>174</v>
      </c>
      <c r="H33" s="41" t="s">
        <v>175</v>
      </c>
      <c r="I33" s="42" t="s">
        <v>33</v>
      </c>
      <c r="J33" s="41" t="s">
        <v>33</v>
      </c>
      <c r="K33" s="42" t="s">
        <v>49</v>
      </c>
      <c r="L33" s="41">
        <v>30</v>
      </c>
      <c r="M33" s="43" t="s">
        <v>176</v>
      </c>
      <c r="N33" s="44">
        <v>44169</v>
      </c>
      <c r="O33" s="45" t="s">
        <v>177</v>
      </c>
      <c r="P33" s="46">
        <v>44188</v>
      </c>
      <c r="Q33" s="41">
        <v>12</v>
      </c>
      <c r="R33" s="41" t="s">
        <v>46</v>
      </c>
      <c r="S33" s="41"/>
      <c r="T33" s="46"/>
      <c r="U33" s="41"/>
      <c r="V33" s="41"/>
      <c r="W33" s="41"/>
      <c r="X33" s="47"/>
    </row>
    <row r="34" spans="1:24" s="48" customFormat="1" ht="76.5" x14ac:dyDescent="0.2">
      <c r="A34" s="40" t="s">
        <v>24</v>
      </c>
      <c r="B34" s="41" t="s">
        <v>25</v>
      </c>
      <c r="C34" s="41" t="s">
        <v>56</v>
      </c>
      <c r="D34" s="42" t="s">
        <v>178</v>
      </c>
      <c r="E34" s="41" t="s">
        <v>28</v>
      </c>
      <c r="F34" s="41" t="s">
        <v>29</v>
      </c>
      <c r="G34" s="42" t="s">
        <v>179</v>
      </c>
      <c r="H34" s="42" t="s">
        <v>131</v>
      </c>
      <c r="I34" s="42" t="s">
        <v>32</v>
      </c>
      <c r="J34" s="57" t="s">
        <v>33</v>
      </c>
      <c r="K34" s="42" t="s">
        <v>61</v>
      </c>
      <c r="L34" s="41">
        <v>30</v>
      </c>
      <c r="M34" s="43" t="s">
        <v>180</v>
      </c>
      <c r="N34" s="44">
        <v>44169</v>
      </c>
      <c r="O34" s="45" t="s">
        <v>135</v>
      </c>
      <c r="P34" s="46">
        <v>44214</v>
      </c>
      <c r="Q34" s="41">
        <v>30</v>
      </c>
      <c r="R34" s="41" t="s">
        <v>46</v>
      </c>
      <c r="S34" s="41"/>
      <c r="T34" s="41"/>
      <c r="U34" s="41"/>
      <c r="V34" s="41"/>
      <c r="W34" s="41"/>
      <c r="X34" s="47"/>
    </row>
    <row r="35" spans="1:24" s="48" customFormat="1" ht="63.75" x14ac:dyDescent="0.2">
      <c r="A35" s="40" t="s">
        <v>24</v>
      </c>
      <c r="B35" s="41" t="s">
        <v>25</v>
      </c>
      <c r="C35" s="41" t="s">
        <v>78</v>
      </c>
      <c r="D35" s="42" t="s">
        <v>181</v>
      </c>
      <c r="E35" s="41" t="s">
        <v>41</v>
      </c>
      <c r="F35" s="42" t="s">
        <v>413</v>
      </c>
      <c r="G35" s="42" t="s">
        <v>182</v>
      </c>
      <c r="H35" s="42" t="s">
        <v>60</v>
      </c>
      <c r="I35" s="42" t="s">
        <v>32</v>
      </c>
      <c r="J35" s="57" t="s">
        <v>33</v>
      </c>
      <c r="K35" s="42" t="s">
        <v>49</v>
      </c>
      <c r="L35" s="41">
        <v>30</v>
      </c>
      <c r="M35" s="43" t="s">
        <v>183</v>
      </c>
      <c r="N35" s="44">
        <v>44169</v>
      </c>
      <c r="O35" s="45" t="s">
        <v>184</v>
      </c>
      <c r="P35" s="46">
        <v>44179</v>
      </c>
      <c r="Q35" s="41">
        <v>7</v>
      </c>
      <c r="R35" s="41" t="s">
        <v>46</v>
      </c>
      <c r="S35" s="41"/>
      <c r="T35" s="41"/>
      <c r="U35" s="41"/>
      <c r="V35" s="41"/>
      <c r="W35" s="41"/>
      <c r="X35" s="47"/>
    </row>
    <row r="36" spans="1:24" s="48" customFormat="1" ht="51" x14ac:dyDescent="0.2">
      <c r="A36" s="40" t="s">
        <v>24</v>
      </c>
      <c r="B36" s="41" t="s">
        <v>25</v>
      </c>
      <c r="C36" s="41" t="s">
        <v>56</v>
      </c>
      <c r="D36" s="42" t="s">
        <v>185</v>
      </c>
      <c r="E36" s="41" t="s">
        <v>129</v>
      </c>
      <c r="F36" s="41" t="s">
        <v>29</v>
      </c>
      <c r="G36" s="42" t="s">
        <v>186</v>
      </c>
      <c r="H36" s="42" t="s">
        <v>187</v>
      </c>
      <c r="I36" s="42" t="s">
        <v>188</v>
      </c>
      <c r="J36" s="57" t="s">
        <v>33</v>
      </c>
      <c r="K36" s="42" t="s">
        <v>61</v>
      </c>
      <c r="L36" s="41">
        <v>20</v>
      </c>
      <c r="M36" s="43" t="s">
        <v>189</v>
      </c>
      <c r="N36" s="44">
        <v>44169</v>
      </c>
      <c r="O36" s="45"/>
      <c r="P36" s="46">
        <v>44194</v>
      </c>
      <c r="Q36" s="41">
        <v>15</v>
      </c>
      <c r="R36" s="41" t="s">
        <v>46</v>
      </c>
      <c r="S36" s="41"/>
      <c r="T36" s="41"/>
      <c r="U36" s="41"/>
      <c r="V36" s="41"/>
      <c r="W36" s="41"/>
      <c r="X36" s="47"/>
    </row>
    <row r="37" spans="1:24" s="56" customFormat="1" ht="51" x14ac:dyDescent="0.2">
      <c r="A37" s="49" t="s">
        <v>24</v>
      </c>
      <c r="B37" s="50" t="s">
        <v>25</v>
      </c>
      <c r="C37" s="50" t="s">
        <v>86</v>
      </c>
      <c r="D37" s="51" t="s">
        <v>570</v>
      </c>
      <c r="E37" s="50" t="s">
        <v>77</v>
      </c>
      <c r="F37" s="50" t="s">
        <v>413</v>
      </c>
      <c r="G37" s="51" t="s">
        <v>571</v>
      </c>
      <c r="H37" s="51" t="s">
        <v>565</v>
      </c>
      <c r="I37" s="51" t="s">
        <v>132</v>
      </c>
      <c r="J37" s="60" t="s">
        <v>33</v>
      </c>
      <c r="K37" s="51" t="s">
        <v>61</v>
      </c>
      <c r="L37" s="50">
        <v>30</v>
      </c>
      <c r="M37" s="52" t="s">
        <v>572</v>
      </c>
      <c r="N37" s="53">
        <v>44169</v>
      </c>
      <c r="O37" s="54"/>
      <c r="P37" s="50"/>
      <c r="Q37" s="50"/>
      <c r="R37" s="50" t="s">
        <v>553</v>
      </c>
      <c r="S37" s="50"/>
      <c r="T37" s="50"/>
      <c r="U37" s="50"/>
      <c r="V37" s="50"/>
      <c r="W37" s="50"/>
      <c r="X37" s="55"/>
    </row>
    <row r="38" spans="1:24" s="56" customFormat="1" ht="51" x14ac:dyDescent="0.2">
      <c r="A38" s="49" t="s">
        <v>24</v>
      </c>
      <c r="B38" s="50" t="s">
        <v>25</v>
      </c>
      <c r="C38" s="50" t="s">
        <v>168</v>
      </c>
      <c r="D38" s="51" t="s">
        <v>573</v>
      </c>
      <c r="E38" s="50" t="s">
        <v>41</v>
      </c>
      <c r="F38" s="50" t="s">
        <v>413</v>
      </c>
      <c r="G38" s="51" t="s">
        <v>574</v>
      </c>
      <c r="H38" s="51" t="s">
        <v>565</v>
      </c>
      <c r="I38" s="51" t="s">
        <v>132</v>
      </c>
      <c r="J38" s="60" t="s">
        <v>33</v>
      </c>
      <c r="K38" s="51" t="s">
        <v>190</v>
      </c>
      <c r="L38" s="50">
        <v>30</v>
      </c>
      <c r="M38" s="52" t="s">
        <v>575</v>
      </c>
      <c r="N38" s="53">
        <v>44169</v>
      </c>
      <c r="O38" s="54"/>
      <c r="P38" s="50"/>
      <c r="Q38" s="50"/>
      <c r="R38" s="50" t="s">
        <v>553</v>
      </c>
      <c r="S38" s="50"/>
      <c r="T38" s="50"/>
      <c r="U38" s="50"/>
      <c r="V38" s="50"/>
      <c r="W38" s="50"/>
      <c r="X38" s="55"/>
    </row>
    <row r="39" spans="1:24" s="48" customFormat="1" ht="51" x14ac:dyDescent="0.25">
      <c r="A39" s="40" t="s">
        <v>24</v>
      </c>
      <c r="B39" s="41" t="s">
        <v>25</v>
      </c>
      <c r="C39" s="41" t="s">
        <v>191</v>
      </c>
      <c r="D39" s="42" t="s">
        <v>192</v>
      </c>
      <c r="E39" s="41" t="s">
        <v>41</v>
      </c>
      <c r="F39" s="41" t="s">
        <v>120</v>
      </c>
      <c r="G39" s="42" t="s">
        <v>193</v>
      </c>
      <c r="H39" s="42" t="s">
        <v>194</v>
      </c>
      <c r="I39" s="42" t="s">
        <v>195</v>
      </c>
      <c r="J39" s="41" t="s">
        <v>196</v>
      </c>
      <c r="K39" s="42" t="s">
        <v>68</v>
      </c>
      <c r="L39" s="41">
        <v>30</v>
      </c>
      <c r="M39" s="43" t="s">
        <v>197</v>
      </c>
      <c r="N39" s="44">
        <v>44169</v>
      </c>
      <c r="O39" s="45" t="s">
        <v>198</v>
      </c>
      <c r="P39" s="46">
        <v>44208</v>
      </c>
      <c r="Q39" s="41"/>
      <c r="R39" s="41" t="s">
        <v>46</v>
      </c>
      <c r="S39" s="41"/>
      <c r="T39" s="41"/>
      <c r="U39" s="41"/>
      <c r="V39" s="41"/>
      <c r="W39" s="41"/>
      <c r="X39" s="47"/>
    </row>
    <row r="40" spans="1:24" s="48" customFormat="1" ht="51" x14ac:dyDescent="0.2">
      <c r="A40" s="40" t="s">
        <v>24</v>
      </c>
      <c r="B40" s="41" t="s">
        <v>25</v>
      </c>
      <c r="C40" s="41" t="s">
        <v>26</v>
      </c>
      <c r="D40" s="42" t="s">
        <v>199</v>
      </c>
      <c r="E40" s="41" t="s">
        <v>58</v>
      </c>
      <c r="F40" s="42" t="s">
        <v>413</v>
      </c>
      <c r="G40" s="42" t="s">
        <v>200</v>
      </c>
      <c r="H40" s="42" t="s">
        <v>201</v>
      </c>
      <c r="I40" s="42" t="s">
        <v>202</v>
      </c>
      <c r="J40" s="57" t="s">
        <v>33</v>
      </c>
      <c r="K40" s="42" t="s">
        <v>61</v>
      </c>
      <c r="L40" s="41">
        <v>30</v>
      </c>
      <c r="M40" s="43" t="s">
        <v>203</v>
      </c>
      <c r="N40" s="44">
        <v>44169</v>
      </c>
      <c r="O40" s="45" t="s">
        <v>204</v>
      </c>
      <c r="P40" s="46">
        <v>44187</v>
      </c>
      <c r="Q40" s="41">
        <v>11</v>
      </c>
      <c r="R40" s="41" t="s">
        <v>46</v>
      </c>
      <c r="S40" s="41"/>
      <c r="T40" s="41"/>
      <c r="U40" s="41"/>
      <c r="V40" s="41"/>
      <c r="W40" s="41"/>
      <c r="X40" s="47"/>
    </row>
    <row r="41" spans="1:24" s="48" customFormat="1" ht="76.5" x14ac:dyDescent="0.2">
      <c r="A41" s="40" t="s">
        <v>24</v>
      </c>
      <c r="B41" s="41" t="s">
        <v>25</v>
      </c>
      <c r="C41" s="41" t="s">
        <v>47</v>
      </c>
      <c r="D41" s="42" t="s">
        <v>205</v>
      </c>
      <c r="E41" s="41" t="s">
        <v>41</v>
      </c>
      <c r="F41" s="42" t="s">
        <v>413</v>
      </c>
      <c r="G41" s="42" t="s">
        <v>206</v>
      </c>
      <c r="H41" s="42" t="s">
        <v>87</v>
      </c>
      <c r="I41" s="42" t="s">
        <v>132</v>
      </c>
      <c r="J41" s="57" t="s">
        <v>33</v>
      </c>
      <c r="K41" s="42" t="s">
        <v>49</v>
      </c>
      <c r="L41" s="41">
        <v>30</v>
      </c>
      <c r="M41" s="43" t="s">
        <v>207</v>
      </c>
      <c r="N41" s="44">
        <v>44169</v>
      </c>
      <c r="O41" s="45" t="s">
        <v>208</v>
      </c>
      <c r="P41" s="46">
        <v>44208</v>
      </c>
      <c r="Q41" s="41"/>
      <c r="R41" s="41" t="s">
        <v>46</v>
      </c>
      <c r="S41" s="41"/>
      <c r="T41" s="41"/>
      <c r="U41" s="41"/>
      <c r="V41" s="41"/>
      <c r="W41" s="41"/>
      <c r="X41" s="47"/>
    </row>
    <row r="42" spans="1:24" s="48" customFormat="1" ht="51" x14ac:dyDescent="0.25">
      <c r="A42" s="40" t="s">
        <v>24</v>
      </c>
      <c r="B42" s="41" t="s">
        <v>25</v>
      </c>
      <c r="C42" s="41" t="s">
        <v>111</v>
      </c>
      <c r="D42" s="42" t="s">
        <v>209</v>
      </c>
      <c r="E42" s="41" t="s">
        <v>41</v>
      </c>
      <c r="F42" s="41" t="s">
        <v>113</v>
      </c>
      <c r="G42" s="42" t="s">
        <v>210</v>
      </c>
      <c r="H42" s="42" t="s">
        <v>73</v>
      </c>
      <c r="I42" s="42" t="s">
        <v>33</v>
      </c>
      <c r="J42" s="41" t="s">
        <v>33</v>
      </c>
      <c r="K42" s="42" t="s">
        <v>49</v>
      </c>
      <c r="L42" s="41">
        <v>30</v>
      </c>
      <c r="M42" s="43" t="s">
        <v>211</v>
      </c>
      <c r="N42" s="44">
        <v>44169</v>
      </c>
      <c r="O42" s="45" t="s">
        <v>212</v>
      </c>
      <c r="P42" s="46">
        <v>44186</v>
      </c>
      <c r="Q42" s="41">
        <v>10</v>
      </c>
      <c r="R42" s="41" t="s">
        <v>46</v>
      </c>
      <c r="S42" s="41"/>
      <c r="T42" s="46"/>
      <c r="U42" s="41"/>
      <c r="V42" s="41"/>
      <c r="W42" s="41"/>
      <c r="X42" s="47"/>
    </row>
    <row r="43" spans="1:24" s="48" customFormat="1" ht="51" x14ac:dyDescent="0.2">
      <c r="A43" s="40" t="s">
        <v>24</v>
      </c>
      <c r="B43" s="41" t="s">
        <v>25</v>
      </c>
      <c r="C43" s="41" t="s">
        <v>78</v>
      </c>
      <c r="D43" s="42" t="s">
        <v>213</v>
      </c>
      <c r="E43" s="41" t="s">
        <v>41</v>
      </c>
      <c r="F43" s="41" t="s">
        <v>29</v>
      </c>
      <c r="G43" s="42" t="s">
        <v>214</v>
      </c>
      <c r="H43" s="42" t="s">
        <v>215</v>
      </c>
      <c r="I43" s="42" t="s">
        <v>216</v>
      </c>
      <c r="J43" s="57" t="s">
        <v>33</v>
      </c>
      <c r="K43" s="42" t="s">
        <v>44</v>
      </c>
      <c r="L43" s="41">
        <v>30</v>
      </c>
      <c r="M43" s="43" t="s">
        <v>217</v>
      </c>
      <c r="N43" s="44">
        <v>44169</v>
      </c>
      <c r="O43" s="45" t="s">
        <v>218</v>
      </c>
      <c r="P43" s="46">
        <v>44179</v>
      </c>
      <c r="Q43" s="41">
        <v>5</v>
      </c>
      <c r="R43" s="41" t="s">
        <v>46</v>
      </c>
      <c r="S43" s="41"/>
      <c r="T43" s="46"/>
      <c r="U43" s="41"/>
      <c r="V43" s="41"/>
      <c r="W43" s="41"/>
      <c r="X43" s="47"/>
    </row>
    <row r="44" spans="1:24" s="48" customFormat="1" ht="51" x14ac:dyDescent="0.2">
      <c r="A44" s="40" t="s">
        <v>24</v>
      </c>
      <c r="B44" s="41" t="s">
        <v>25</v>
      </c>
      <c r="C44" s="41" t="s">
        <v>26</v>
      </c>
      <c r="D44" s="42" t="s">
        <v>199</v>
      </c>
      <c r="E44" s="41" t="s">
        <v>58</v>
      </c>
      <c r="F44" s="41" t="s">
        <v>29</v>
      </c>
      <c r="G44" s="42" t="s">
        <v>219</v>
      </c>
      <c r="H44" s="42" t="s">
        <v>151</v>
      </c>
      <c r="I44" s="42" t="s">
        <v>202</v>
      </c>
      <c r="J44" s="57" t="s">
        <v>33</v>
      </c>
      <c r="K44" s="42" t="s">
        <v>61</v>
      </c>
      <c r="L44" s="41">
        <v>30</v>
      </c>
      <c r="M44" s="43" t="s">
        <v>220</v>
      </c>
      <c r="N44" s="44">
        <v>44169</v>
      </c>
      <c r="O44" s="45" t="s">
        <v>221</v>
      </c>
      <c r="P44" s="46">
        <v>44187</v>
      </c>
      <c r="Q44" s="41">
        <v>11</v>
      </c>
      <c r="R44" s="41" t="s">
        <v>46</v>
      </c>
      <c r="S44" s="41"/>
      <c r="T44" s="41"/>
      <c r="U44" s="41"/>
      <c r="V44" s="41"/>
      <c r="W44" s="41"/>
      <c r="X44" s="47"/>
    </row>
    <row r="45" spans="1:24" s="48" customFormat="1" ht="102" x14ac:dyDescent="0.25">
      <c r="A45" s="40" t="s">
        <v>24</v>
      </c>
      <c r="B45" s="41" t="s">
        <v>25</v>
      </c>
      <c r="C45" s="41" t="s">
        <v>26</v>
      </c>
      <c r="D45" s="42" t="s">
        <v>199</v>
      </c>
      <c r="E45" s="41" t="s">
        <v>58</v>
      </c>
      <c r="F45" s="41" t="s">
        <v>29</v>
      </c>
      <c r="G45" s="42" t="s">
        <v>222</v>
      </c>
      <c r="H45" s="42" t="s">
        <v>151</v>
      </c>
      <c r="I45" s="42" t="s">
        <v>202</v>
      </c>
      <c r="J45" s="41" t="s">
        <v>33</v>
      </c>
      <c r="K45" s="42" t="s">
        <v>61</v>
      </c>
      <c r="L45" s="41">
        <v>30</v>
      </c>
      <c r="M45" s="43" t="s">
        <v>223</v>
      </c>
      <c r="N45" s="44">
        <v>44169</v>
      </c>
      <c r="O45" s="45" t="s">
        <v>224</v>
      </c>
      <c r="P45" s="46">
        <v>44187</v>
      </c>
      <c r="Q45" s="41">
        <v>11</v>
      </c>
      <c r="R45" s="41" t="s">
        <v>46</v>
      </c>
      <c r="S45" s="41"/>
      <c r="T45" s="41"/>
      <c r="U45" s="41"/>
      <c r="V45" s="41"/>
      <c r="W45" s="41"/>
      <c r="X45" s="47"/>
    </row>
    <row r="46" spans="1:24" s="48" customFormat="1" ht="89.25" x14ac:dyDescent="0.25">
      <c r="A46" s="40" t="s">
        <v>24</v>
      </c>
      <c r="B46" s="41" t="s">
        <v>25</v>
      </c>
      <c r="C46" s="41" t="s">
        <v>26</v>
      </c>
      <c r="D46" s="42" t="s">
        <v>199</v>
      </c>
      <c r="E46" s="41" t="s">
        <v>58</v>
      </c>
      <c r="F46" s="41" t="s">
        <v>29</v>
      </c>
      <c r="G46" s="42" t="s">
        <v>225</v>
      </c>
      <c r="H46" s="42" t="s">
        <v>151</v>
      </c>
      <c r="I46" s="42" t="s">
        <v>202</v>
      </c>
      <c r="J46" s="41" t="s">
        <v>33</v>
      </c>
      <c r="K46" s="42" t="s">
        <v>61</v>
      </c>
      <c r="L46" s="41">
        <v>30</v>
      </c>
      <c r="M46" s="43" t="s">
        <v>226</v>
      </c>
      <c r="N46" s="44">
        <v>44169</v>
      </c>
      <c r="O46" s="45" t="s">
        <v>227</v>
      </c>
      <c r="P46" s="46">
        <v>44187</v>
      </c>
      <c r="Q46" s="41">
        <v>11</v>
      </c>
      <c r="R46" s="41" t="s">
        <v>46</v>
      </c>
      <c r="S46" s="41"/>
      <c r="T46" s="41"/>
      <c r="U46" s="41"/>
      <c r="V46" s="41"/>
      <c r="W46" s="41"/>
      <c r="X46" s="47"/>
    </row>
    <row r="47" spans="1:24" s="56" customFormat="1" ht="76.5" x14ac:dyDescent="0.2">
      <c r="A47" s="49" t="s">
        <v>24</v>
      </c>
      <c r="B47" s="50" t="s">
        <v>25</v>
      </c>
      <c r="C47" s="50" t="s">
        <v>47</v>
      </c>
      <c r="D47" s="51" t="s">
        <v>205</v>
      </c>
      <c r="E47" s="50" t="s">
        <v>41</v>
      </c>
      <c r="F47" s="50" t="s">
        <v>29</v>
      </c>
      <c r="G47" s="51" t="s">
        <v>576</v>
      </c>
      <c r="H47" s="51" t="s">
        <v>565</v>
      </c>
      <c r="I47" s="51" t="s">
        <v>132</v>
      </c>
      <c r="J47" s="60" t="s">
        <v>33</v>
      </c>
      <c r="K47" s="51" t="s">
        <v>68</v>
      </c>
      <c r="L47" s="50">
        <v>30</v>
      </c>
      <c r="M47" s="52" t="s">
        <v>577</v>
      </c>
      <c r="N47" s="53">
        <v>44169</v>
      </c>
      <c r="O47" s="54"/>
      <c r="P47" s="50"/>
      <c r="Q47" s="50"/>
      <c r="R47" s="50" t="s">
        <v>553</v>
      </c>
      <c r="S47" s="50"/>
      <c r="T47" s="50"/>
      <c r="U47" s="50"/>
      <c r="V47" s="50"/>
      <c r="W47" s="50"/>
      <c r="X47" s="55"/>
    </row>
    <row r="48" spans="1:24" s="48" customFormat="1" ht="51" x14ac:dyDescent="0.25">
      <c r="A48" s="40" t="s">
        <v>24</v>
      </c>
      <c r="B48" s="41" t="s">
        <v>25</v>
      </c>
      <c r="C48" s="41" t="s">
        <v>78</v>
      </c>
      <c r="D48" s="42" t="s">
        <v>228</v>
      </c>
      <c r="E48" s="41" t="s">
        <v>77</v>
      </c>
      <c r="F48" s="42" t="s">
        <v>413</v>
      </c>
      <c r="G48" s="42" t="s">
        <v>229</v>
      </c>
      <c r="H48" s="42" t="s">
        <v>147</v>
      </c>
      <c r="I48" s="42" t="s">
        <v>33</v>
      </c>
      <c r="J48" s="41" t="s">
        <v>33</v>
      </c>
      <c r="K48" s="42" t="s">
        <v>68</v>
      </c>
      <c r="L48" s="41">
        <v>30</v>
      </c>
      <c r="M48" s="43" t="s">
        <v>230</v>
      </c>
      <c r="N48" s="44">
        <v>44169</v>
      </c>
      <c r="O48" s="45" t="s">
        <v>149</v>
      </c>
      <c r="P48" s="46">
        <v>44188</v>
      </c>
      <c r="Q48" s="41">
        <v>15</v>
      </c>
      <c r="R48" s="41" t="s">
        <v>46</v>
      </c>
      <c r="S48" s="41"/>
      <c r="T48" s="41"/>
      <c r="U48" s="41"/>
      <c r="V48" s="41"/>
      <c r="W48" s="41"/>
      <c r="X48" s="47"/>
    </row>
    <row r="49" spans="1:24" s="48" customFormat="1" ht="51" x14ac:dyDescent="0.25">
      <c r="A49" s="40" t="s">
        <v>24</v>
      </c>
      <c r="B49" s="41" t="s">
        <v>25</v>
      </c>
      <c r="C49" s="41" t="s">
        <v>91</v>
      </c>
      <c r="D49" s="42" t="s">
        <v>231</v>
      </c>
      <c r="E49" s="41" t="s">
        <v>58</v>
      </c>
      <c r="F49" s="41" t="s">
        <v>120</v>
      </c>
      <c r="G49" s="42" t="s">
        <v>232</v>
      </c>
      <c r="H49" s="42" t="s">
        <v>93</v>
      </c>
      <c r="I49" s="42" t="s">
        <v>33</v>
      </c>
      <c r="J49" s="41" t="s">
        <v>33</v>
      </c>
      <c r="K49" s="42" t="s">
        <v>44</v>
      </c>
      <c r="L49" s="41">
        <v>30</v>
      </c>
      <c r="M49" s="43" t="s">
        <v>233</v>
      </c>
      <c r="N49" s="44">
        <v>44169</v>
      </c>
      <c r="O49" s="45" t="s">
        <v>234</v>
      </c>
      <c r="P49" s="46">
        <v>44187</v>
      </c>
      <c r="Q49" s="41">
        <v>12</v>
      </c>
      <c r="R49" s="41" t="s">
        <v>46</v>
      </c>
      <c r="S49" s="41"/>
      <c r="T49" s="46"/>
      <c r="U49" s="41"/>
      <c r="V49" s="41"/>
      <c r="W49" s="41"/>
      <c r="X49" s="47"/>
    </row>
    <row r="50" spans="1:24" s="48" customFormat="1" ht="63.75" x14ac:dyDescent="0.25">
      <c r="A50" s="40" t="s">
        <v>24</v>
      </c>
      <c r="B50" s="41" t="s">
        <v>25</v>
      </c>
      <c r="C50" s="41" t="s">
        <v>191</v>
      </c>
      <c r="D50" s="42" t="s">
        <v>235</v>
      </c>
      <c r="E50" s="41" t="s">
        <v>41</v>
      </c>
      <c r="F50" s="41" t="s">
        <v>29</v>
      </c>
      <c r="G50" s="42" t="s">
        <v>236</v>
      </c>
      <c r="H50" s="42" t="s">
        <v>140</v>
      </c>
      <c r="I50" s="42" t="s">
        <v>33</v>
      </c>
      <c r="J50" s="41" t="s">
        <v>33</v>
      </c>
      <c r="K50" s="42" t="s">
        <v>68</v>
      </c>
      <c r="L50" s="41">
        <v>30</v>
      </c>
      <c r="M50" s="43" t="s">
        <v>237</v>
      </c>
      <c r="N50" s="44">
        <v>44169</v>
      </c>
      <c r="O50" s="45"/>
      <c r="P50" s="46">
        <v>44176</v>
      </c>
      <c r="Q50" s="41">
        <v>4</v>
      </c>
      <c r="R50" s="41" t="s">
        <v>46</v>
      </c>
      <c r="S50" s="41"/>
      <c r="T50" s="41"/>
      <c r="U50" s="41"/>
      <c r="V50" s="41"/>
      <c r="W50" s="41"/>
      <c r="X50" s="47"/>
    </row>
    <row r="51" spans="1:24" s="48" customFormat="1" ht="51" x14ac:dyDescent="0.25">
      <c r="A51" s="40" t="s">
        <v>24</v>
      </c>
      <c r="B51" s="41" t="s">
        <v>25</v>
      </c>
      <c r="C51" s="41" t="s">
        <v>238</v>
      </c>
      <c r="D51" s="42" t="s">
        <v>239</v>
      </c>
      <c r="E51" s="41" t="s">
        <v>41</v>
      </c>
      <c r="F51" s="41" t="s">
        <v>29</v>
      </c>
      <c r="G51" s="42" t="s">
        <v>240</v>
      </c>
      <c r="H51" s="42" t="s">
        <v>89</v>
      </c>
      <c r="I51" s="42" t="s">
        <v>132</v>
      </c>
      <c r="J51" s="41" t="s">
        <v>33</v>
      </c>
      <c r="K51" s="42" t="s">
        <v>133</v>
      </c>
      <c r="L51" s="41">
        <v>30</v>
      </c>
      <c r="M51" s="43" t="s">
        <v>241</v>
      </c>
      <c r="N51" s="44">
        <v>44169</v>
      </c>
      <c r="O51" s="45" t="s">
        <v>242</v>
      </c>
      <c r="P51" s="46">
        <v>44180</v>
      </c>
      <c r="Q51" s="41">
        <v>6</v>
      </c>
      <c r="R51" s="41" t="s">
        <v>46</v>
      </c>
      <c r="S51" s="41"/>
      <c r="T51" s="41"/>
      <c r="U51" s="41"/>
      <c r="V51" s="41"/>
      <c r="W51" s="41"/>
      <c r="X51" s="47"/>
    </row>
    <row r="52" spans="1:24" s="48" customFormat="1" ht="51" x14ac:dyDescent="0.2">
      <c r="A52" s="40" t="s">
        <v>24</v>
      </c>
      <c r="B52" s="41" t="s">
        <v>25</v>
      </c>
      <c r="C52" s="41" t="s">
        <v>91</v>
      </c>
      <c r="D52" s="42" t="s">
        <v>243</v>
      </c>
      <c r="E52" s="41" t="s">
        <v>41</v>
      </c>
      <c r="F52" s="41" t="s">
        <v>120</v>
      </c>
      <c r="G52" s="42" t="s">
        <v>244</v>
      </c>
      <c r="H52" s="42" t="s">
        <v>245</v>
      </c>
      <c r="I52" s="42" t="s">
        <v>202</v>
      </c>
      <c r="J52" s="57" t="s">
        <v>33</v>
      </c>
      <c r="K52" s="42" t="s">
        <v>68</v>
      </c>
      <c r="L52" s="41">
        <v>30</v>
      </c>
      <c r="M52" s="43" t="s">
        <v>246</v>
      </c>
      <c r="N52" s="44">
        <v>44172</v>
      </c>
      <c r="O52" s="45" t="s">
        <v>247</v>
      </c>
      <c r="P52" s="46">
        <v>44187</v>
      </c>
      <c r="Q52" s="41">
        <v>11</v>
      </c>
      <c r="R52" s="41" t="s">
        <v>46</v>
      </c>
      <c r="S52" s="41"/>
      <c r="T52" s="41"/>
      <c r="U52" s="41"/>
      <c r="V52" s="41"/>
      <c r="W52" s="41"/>
      <c r="X52" s="47"/>
    </row>
    <row r="53" spans="1:24" s="16" customFormat="1" ht="51" x14ac:dyDescent="0.2">
      <c r="A53" s="8" t="s">
        <v>24</v>
      </c>
      <c r="B53" s="9" t="s">
        <v>25</v>
      </c>
      <c r="C53" s="9" t="s">
        <v>248</v>
      </c>
      <c r="D53" s="10" t="s">
        <v>249</v>
      </c>
      <c r="E53" s="9" t="s">
        <v>58</v>
      </c>
      <c r="F53" s="9" t="s">
        <v>413</v>
      </c>
      <c r="G53" s="10" t="s">
        <v>250</v>
      </c>
      <c r="H53" s="10" t="s">
        <v>67</v>
      </c>
      <c r="I53" s="10" t="s">
        <v>216</v>
      </c>
      <c r="J53" s="17" t="s">
        <v>33</v>
      </c>
      <c r="K53" s="10" t="s">
        <v>190</v>
      </c>
      <c r="L53" s="9">
        <v>35</v>
      </c>
      <c r="M53" s="11" t="s">
        <v>251</v>
      </c>
      <c r="N53" s="12">
        <v>44172</v>
      </c>
      <c r="O53" s="13" t="s">
        <v>252</v>
      </c>
      <c r="P53" s="14">
        <v>44229</v>
      </c>
      <c r="Q53" s="9">
        <v>36</v>
      </c>
      <c r="R53" s="9" t="s">
        <v>37</v>
      </c>
      <c r="S53" s="9"/>
      <c r="T53" s="9"/>
      <c r="U53" s="9"/>
      <c r="V53" s="9"/>
      <c r="W53" s="9"/>
      <c r="X53" s="15"/>
    </row>
    <row r="54" spans="1:24" s="48" customFormat="1" ht="51" x14ac:dyDescent="0.25">
      <c r="A54" s="40" t="s">
        <v>24</v>
      </c>
      <c r="B54" s="41" t="s">
        <v>25</v>
      </c>
      <c r="C54" s="41" t="s">
        <v>78</v>
      </c>
      <c r="D54" s="42" t="s">
        <v>253</v>
      </c>
      <c r="E54" s="41" t="s">
        <v>41</v>
      </c>
      <c r="F54" s="41" t="s">
        <v>120</v>
      </c>
      <c r="G54" s="42" t="s">
        <v>254</v>
      </c>
      <c r="H54" s="42" t="s">
        <v>87</v>
      </c>
      <c r="I54" s="42" t="s">
        <v>132</v>
      </c>
      <c r="J54" s="41" t="s">
        <v>33</v>
      </c>
      <c r="K54" s="42" t="s">
        <v>68</v>
      </c>
      <c r="L54" s="41">
        <v>30</v>
      </c>
      <c r="M54" s="43" t="s">
        <v>255</v>
      </c>
      <c r="N54" s="44">
        <v>44172</v>
      </c>
      <c r="O54" s="45"/>
      <c r="P54" s="46">
        <v>44176</v>
      </c>
      <c r="Q54" s="41">
        <v>3</v>
      </c>
      <c r="R54" s="41" t="s">
        <v>46</v>
      </c>
      <c r="S54" s="41"/>
      <c r="T54" s="41"/>
      <c r="U54" s="41"/>
      <c r="V54" s="41"/>
      <c r="W54" s="41"/>
      <c r="X54" s="47"/>
    </row>
    <row r="55" spans="1:24" s="48" customFormat="1" ht="51" x14ac:dyDescent="0.2">
      <c r="A55" s="40" t="s">
        <v>24</v>
      </c>
      <c r="B55" s="41" t="s">
        <v>25</v>
      </c>
      <c r="C55" s="41" t="s">
        <v>26</v>
      </c>
      <c r="D55" s="42" t="s">
        <v>256</v>
      </c>
      <c r="E55" s="41" t="s">
        <v>41</v>
      </c>
      <c r="F55" s="41" t="s">
        <v>29</v>
      </c>
      <c r="G55" s="42" t="s">
        <v>257</v>
      </c>
      <c r="H55" s="42" t="s">
        <v>258</v>
      </c>
      <c r="I55" s="42" t="s">
        <v>259</v>
      </c>
      <c r="J55" s="57" t="s">
        <v>160</v>
      </c>
      <c r="K55" s="42" t="s">
        <v>260</v>
      </c>
      <c r="L55" s="41">
        <v>20</v>
      </c>
      <c r="M55" s="43" t="s">
        <v>261</v>
      </c>
      <c r="N55" s="44">
        <v>44172</v>
      </c>
      <c r="O55" s="45"/>
      <c r="P55" s="46">
        <v>44180</v>
      </c>
      <c r="Q55" s="41">
        <v>5</v>
      </c>
      <c r="R55" s="41" t="s">
        <v>46</v>
      </c>
      <c r="S55" s="41"/>
      <c r="T55" s="41"/>
      <c r="U55" s="41"/>
      <c r="V55" s="41"/>
      <c r="W55" s="41"/>
      <c r="X55" s="47"/>
    </row>
    <row r="56" spans="1:24" s="48" customFormat="1" ht="51" x14ac:dyDescent="0.25">
      <c r="A56" s="40" t="s">
        <v>24</v>
      </c>
      <c r="B56" s="41" t="s">
        <v>25</v>
      </c>
      <c r="C56" s="41" t="s">
        <v>262</v>
      </c>
      <c r="D56" s="42" t="s">
        <v>263</v>
      </c>
      <c r="E56" s="41" t="s">
        <v>77</v>
      </c>
      <c r="F56" s="41" t="s">
        <v>113</v>
      </c>
      <c r="G56" s="42" t="s">
        <v>264</v>
      </c>
      <c r="H56" s="42" t="s">
        <v>53</v>
      </c>
      <c r="I56" s="42" t="s">
        <v>132</v>
      </c>
      <c r="J56" s="41" t="s">
        <v>33</v>
      </c>
      <c r="K56" s="42" t="s">
        <v>68</v>
      </c>
      <c r="L56" s="41">
        <v>30</v>
      </c>
      <c r="M56" s="43" t="s">
        <v>265</v>
      </c>
      <c r="N56" s="44">
        <v>44172</v>
      </c>
      <c r="O56" s="45" t="s">
        <v>266</v>
      </c>
      <c r="P56" s="46">
        <v>44178</v>
      </c>
      <c r="Q56" s="41">
        <v>3</v>
      </c>
      <c r="R56" s="41" t="s">
        <v>46</v>
      </c>
      <c r="S56" s="41"/>
      <c r="T56" s="41"/>
      <c r="U56" s="41"/>
      <c r="V56" s="41"/>
      <c r="W56" s="41"/>
      <c r="X56" s="47"/>
    </row>
    <row r="57" spans="1:24" s="48" customFormat="1" ht="51" x14ac:dyDescent="0.2">
      <c r="A57" s="40" t="s">
        <v>24</v>
      </c>
      <c r="B57" s="41" t="s">
        <v>25</v>
      </c>
      <c r="C57" s="41" t="s">
        <v>168</v>
      </c>
      <c r="D57" s="42" t="s">
        <v>267</v>
      </c>
      <c r="E57" s="41" t="s">
        <v>41</v>
      </c>
      <c r="F57" s="41" t="s">
        <v>29</v>
      </c>
      <c r="G57" s="42" t="s">
        <v>268</v>
      </c>
      <c r="H57" s="42" t="s">
        <v>269</v>
      </c>
      <c r="I57" s="42" t="s">
        <v>33</v>
      </c>
      <c r="J57" s="57" t="s">
        <v>33</v>
      </c>
      <c r="K57" s="42" t="s">
        <v>61</v>
      </c>
      <c r="L57" s="41">
        <v>20</v>
      </c>
      <c r="M57" s="43" t="s">
        <v>270</v>
      </c>
      <c r="N57" s="44">
        <v>44172</v>
      </c>
      <c r="O57" s="45" t="s">
        <v>271</v>
      </c>
      <c r="P57" s="46">
        <v>44193</v>
      </c>
      <c r="Q57" s="41">
        <v>13</v>
      </c>
      <c r="R57" s="41" t="s">
        <v>46</v>
      </c>
      <c r="S57" s="41"/>
      <c r="T57" s="41"/>
      <c r="U57" s="41"/>
      <c r="V57" s="41"/>
      <c r="W57" s="41"/>
      <c r="X57" s="47"/>
    </row>
    <row r="58" spans="1:24" s="16" customFormat="1" ht="51" x14ac:dyDescent="0.25">
      <c r="A58" s="8" t="s">
        <v>24</v>
      </c>
      <c r="B58" s="9" t="s">
        <v>25</v>
      </c>
      <c r="C58" s="9" t="s">
        <v>56</v>
      </c>
      <c r="D58" s="10" t="s">
        <v>272</v>
      </c>
      <c r="E58" s="9" t="s">
        <v>58</v>
      </c>
      <c r="F58" s="9" t="s">
        <v>29</v>
      </c>
      <c r="G58" s="10" t="s">
        <v>273</v>
      </c>
      <c r="H58" s="9" t="s">
        <v>131</v>
      </c>
      <c r="I58" s="10" t="s">
        <v>132</v>
      </c>
      <c r="J58" s="9" t="s">
        <v>33</v>
      </c>
      <c r="K58" s="10" t="s">
        <v>61</v>
      </c>
      <c r="L58" s="9">
        <v>30</v>
      </c>
      <c r="M58" s="11" t="s">
        <v>274</v>
      </c>
      <c r="N58" s="12">
        <v>44174</v>
      </c>
      <c r="O58" s="13" t="s">
        <v>275</v>
      </c>
      <c r="P58" s="14">
        <v>44224</v>
      </c>
      <c r="Q58" s="9">
        <v>33</v>
      </c>
      <c r="R58" s="9" t="s">
        <v>37</v>
      </c>
      <c r="S58" s="9"/>
      <c r="T58" s="9"/>
      <c r="U58" s="9"/>
      <c r="V58" s="9"/>
      <c r="W58" s="9"/>
      <c r="X58" s="15"/>
    </row>
    <row r="59" spans="1:24" s="56" customFormat="1" ht="51" x14ac:dyDescent="0.25">
      <c r="A59" s="49" t="s">
        <v>24</v>
      </c>
      <c r="B59" s="50" t="s">
        <v>25</v>
      </c>
      <c r="C59" s="50" t="s">
        <v>578</v>
      </c>
      <c r="D59" s="51" t="s">
        <v>579</v>
      </c>
      <c r="E59" s="50" t="s">
        <v>41</v>
      </c>
      <c r="F59" s="50" t="s">
        <v>413</v>
      </c>
      <c r="G59" s="51" t="s">
        <v>580</v>
      </c>
      <c r="H59" s="50" t="s">
        <v>565</v>
      </c>
      <c r="I59" s="51" t="s">
        <v>132</v>
      </c>
      <c r="J59" s="50" t="s">
        <v>33</v>
      </c>
      <c r="K59" s="51" t="s">
        <v>68</v>
      </c>
      <c r="L59" s="50">
        <v>30</v>
      </c>
      <c r="M59" s="52" t="s">
        <v>581</v>
      </c>
      <c r="N59" s="53">
        <v>44174</v>
      </c>
      <c r="O59" s="54"/>
      <c r="P59" s="50"/>
      <c r="Q59" s="50"/>
      <c r="R59" s="50" t="s">
        <v>553</v>
      </c>
      <c r="S59" s="50"/>
      <c r="T59" s="50"/>
      <c r="U59" s="50"/>
      <c r="V59" s="50"/>
      <c r="W59" s="50"/>
      <c r="X59" s="55"/>
    </row>
    <row r="60" spans="1:24" s="48" customFormat="1" ht="51" x14ac:dyDescent="0.25">
      <c r="A60" s="40" t="s">
        <v>24</v>
      </c>
      <c r="B60" s="41" t="s">
        <v>25</v>
      </c>
      <c r="C60" s="41" t="s">
        <v>50</v>
      </c>
      <c r="D60" s="42" t="s">
        <v>276</v>
      </c>
      <c r="E60" s="41" t="s">
        <v>77</v>
      </c>
      <c r="F60" s="41" t="s">
        <v>413</v>
      </c>
      <c r="G60" s="42" t="s">
        <v>277</v>
      </c>
      <c r="H60" s="41" t="s">
        <v>60</v>
      </c>
      <c r="I60" s="42" t="s">
        <v>132</v>
      </c>
      <c r="J60" s="41" t="s">
        <v>33</v>
      </c>
      <c r="K60" s="42" t="s">
        <v>190</v>
      </c>
      <c r="L60" s="41">
        <v>30</v>
      </c>
      <c r="M60" s="43" t="s">
        <v>278</v>
      </c>
      <c r="N60" s="44">
        <v>44174</v>
      </c>
      <c r="O60" s="45" t="s">
        <v>279</v>
      </c>
      <c r="P60" s="46">
        <v>44188</v>
      </c>
      <c r="Q60" s="41">
        <v>10</v>
      </c>
      <c r="R60" s="41" t="s">
        <v>46</v>
      </c>
      <c r="S60" s="41"/>
      <c r="T60" s="41"/>
      <c r="U60" s="41"/>
      <c r="V60" s="41"/>
      <c r="W60" s="41"/>
      <c r="X60" s="47"/>
    </row>
    <row r="61" spans="1:24" s="48" customFormat="1" ht="51" x14ac:dyDescent="0.25">
      <c r="A61" s="40" t="s">
        <v>24</v>
      </c>
      <c r="B61" s="41" t="s">
        <v>25</v>
      </c>
      <c r="C61" s="41" t="s">
        <v>78</v>
      </c>
      <c r="D61" s="42" t="s">
        <v>280</v>
      </c>
      <c r="E61" s="41" t="s">
        <v>58</v>
      </c>
      <c r="F61" s="41" t="s">
        <v>120</v>
      </c>
      <c r="G61" s="42" t="s">
        <v>281</v>
      </c>
      <c r="H61" s="41" t="s">
        <v>87</v>
      </c>
      <c r="I61" s="42" t="s">
        <v>132</v>
      </c>
      <c r="J61" s="41" t="s">
        <v>33</v>
      </c>
      <c r="K61" s="42" t="s">
        <v>68</v>
      </c>
      <c r="L61" s="41">
        <v>30</v>
      </c>
      <c r="M61" s="43" t="s">
        <v>282</v>
      </c>
      <c r="N61" s="44">
        <v>44174</v>
      </c>
      <c r="O61" s="45"/>
      <c r="P61" s="46">
        <v>44176</v>
      </c>
      <c r="Q61" s="41">
        <v>2</v>
      </c>
      <c r="R61" s="41" t="s">
        <v>46</v>
      </c>
      <c r="S61" s="41"/>
      <c r="T61" s="41"/>
      <c r="U61" s="41"/>
      <c r="V61" s="41"/>
      <c r="W61" s="41"/>
      <c r="X61" s="47"/>
    </row>
    <row r="62" spans="1:24" s="48" customFormat="1" ht="51" x14ac:dyDescent="0.25">
      <c r="A62" s="40" t="s">
        <v>24</v>
      </c>
      <c r="B62" s="41" t="s">
        <v>25</v>
      </c>
      <c r="C62" s="41" t="s">
        <v>127</v>
      </c>
      <c r="D62" s="42" t="s">
        <v>283</v>
      </c>
      <c r="E62" s="41" t="s">
        <v>28</v>
      </c>
      <c r="F62" s="41" t="s">
        <v>29</v>
      </c>
      <c r="G62" s="42" t="s">
        <v>284</v>
      </c>
      <c r="H62" s="41" t="s">
        <v>60</v>
      </c>
      <c r="I62" s="42" t="s">
        <v>132</v>
      </c>
      <c r="J62" s="41" t="s">
        <v>33</v>
      </c>
      <c r="K62" s="42" t="s">
        <v>34</v>
      </c>
      <c r="L62" s="41">
        <v>10</v>
      </c>
      <c r="M62" s="43" t="s">
        <v>285</v>
      </c>
      <c r="N62" s="44">
        <v>44175</v>
      </c>
      <c r="O62" s="45" t="s">
        <v>286</v>
      </c>
      <c r="P62" s="46">
        <v>44182</v>
      </c>
      <c r="Q62" s="41">
        <v>5</v>
      </c>
      <c r="R62" s="41" t="s">
        <v>46</v>
      </c>
      <c r="S62" s="41"/>
      <c r="T62" s="41"/>
      <c r="U62" s="41"/>
      <c r="V62" s="41"/>
      <c r="W62" s="41"/>
      <c r="X62" s="47"/>
    </row>
    <row r="63" spans="1:24" s="48" customFormat="1" ht="51" x14ac:dyDescent="0.25">
      <c r="A63" s="40" t="s">
        <v>24</v>
      </c>
      <c r="B63" s="41" t="s">
        <v>25</v>
      </c>
      <c r="C63" s="41" t="s">
        <v>287</v>
      </c>
      <c r="D63" s="42" t="s">
        <v>288</v>
      </c>
      <c r="E63" s="41" t="s">
        <v>28</v>
      </c>
      <c r="F63" s="41" t="s">
        <v>120</v>
      </c>
      <c r="G63" s="42" t="s">
        <v>289</v>
      </c>
      <c r="H63" s="41" t="s">
        <v>67</v>
      </c>
      <c r="I63" s="41" t="s">
        <v>33</v>
      </c>
      <c r="J63" s="41" t="s">
        <v>33</v>
      </c>
      <c r="K63" s="42" t="s">
        <v>68</v>
      </c>
      <c r="L63" s="41">
        <v>30</v>
      </c>
      <c r="M63" s="43" t="s">
        <v>290</v>
      </c>
      <c r="N63" s="44">
        <v>44175</v>
      </c>
      <c r="O63" s="45" t="s">
        <v>291</v>
      </c>
      <c r="P63" s="46">
        <v>44221</v>
      </c>
      <c r="Q63" s="41">
        <v>30</v>
      </c>
      <c r="R63" s="41" t="s">
        <v>46</v>
      </c>
      <c r="S63" s="41"/>
      <c r="T63" s="41"/>
      <c r="U63" s="41"/>
      <c r="V63" s="41"/>
      <c r="W63" s="41"/>
      <c r="X63" s="47"/>
    </row>
    <row r="64" spans="1:24" s="48" customFormat="1" ht="51" x14ac:dyDescent="0.25">
      <c r="A64" s="40" t="s">
        <v>24</v>
      </c>
      <c r="B64" s="41" t="s">
        <v>292</v>
      </c>
      <c r="C64" s="41" t="s">
        <v>80</v>
      </c>
      <c r="D64" s="42" t="s">
        <v>293</v>
      </c>
      <c r="E64" s="41" t="s">
        <v>129</v>
      </c>
      <c r="F64" s="41" t="s">
        <v>120</v>
      </c>
      <c r="G64" s="42" t="s">
        <v>294</v>
      </c>
      <c r="H64" s="41" t="s">
        <v>89</v>
      </c>
      <c r="I64" s="42" t="s">
        <v>132</v>
      </c>
      <c r="J64" s="41" t="s">
        <v>33</v>
      </c>
      <c r="K64" s="42" t="s">
        <v>61</v>
      </c>
      <c r="L64" s="41">
        <v>30</v>
      </c>
      <c r="M64" s="43" t="s">
        <v>295</v>
      </c>
      <c r="N64" s="44">
        <v>44175</v>
      </c>
      <c r="O64" s="45" t="s">
        <v>296</v>
      </c>
      <c r="P64" s="46">
        <v>44180</v>
      </c>
      <c r="Q64" s="41">
        <v>3</v>
      </c>
      <c r="R64" s="41" t="s">
        <v>46</v>
      </c>
      <c r="S64" s="41"/>
      <c r="T64" s="41"/>
      <c r="U64" s="41"/>
      <c r="V64" s="41"/>
      <c r="W64" s="41"/>
      <c r="X64" s="47"/>
    </row>
    <row r="65" spans="1:25" s="48" customFormat="1" ht="51" x14ac:dyDescent="0.25">
      <c r="A65" s="40" t="s">
        <v>24</v>
      </c>
      <c r="B65" s="41" t="s">
        <v>25</v>
      </c>
      <c r="C65" s="41" t="s">
        <v>64</v>
      </c>
      <c r="D65" s="42" t="s">
        <v>297</v>
      </c>
      <c r="E65" s="41" t="s">
        <v>41</v>
      </c>
      <c r="F65" s="41" t="s">
        <v>29</v>
      </c>
      <c r="G65" s="42" t="s">
        <v>298</v>
      </c>
      <c r="H65" s="41" t="s">
        <v>187</v>
      </c>
      <c r="I65" s="41" t="s">
        <v>188</v>
      </c>
      <c r="J65" s="41" t="s">
        <v>33</v>
      </c>
      <c r="K65" s="42" t="s">
        <v>68</v>
      </c>
      <c r="L65" s="41">
        <v>20</v>
      </c>
      <c r="M65" s="43" t="s">
        <v>299</v>
      </c>
      <c r="N65" s="44">
        <v>44175</v>
      </c>
      <c r="O65" s="45" t="s">
        <v>300</v>
      </c>
      <c r="P65" s="46">
        <v>44193</v>
      </c>
      <c r="Q65" s="41">
        <v>11</v>
      </c>
      <c r="R65" s="41" t="s">
        <v>46</v>
      </c>
      <c r="S65" s="41"/>
      <c r="T65" s="41"/>
      <c r="U65" s="41"/>
      <c r="V65" s="41"/>
      <c r="W65" s="41"/>
      <c r="X65" s="47"/>
    </row>
    <row r="66" spans="1:25" s="48" customFormat="1" ht="51" x14ac:dyDescent="0.25">
      <c r="A66" s="40" t="s">
        <v>24</v>
      </c>
      <c r="B66" s="41" t="s">
        <v>25</v>
      </c>
      <c r="C66" s="41" t="s">
        <v>80</v>
      </c>
      <c r="D66" s="42" t="s">
        <v>301</v>
      </c>
      <c r="E66" s="41" t="s">
        <v>41</v>
      </c>
      <c r="F66" s="41" t="s">
        <v>29</v>
      </c>
      <c r="G66" s="42" t="s">
        <v>302</v>
      </c>
      <c r="H66" s="41" t="s">
        <v>93</v>
      </c>
      <c r="I66" s="41" t="s">
        <v>33</v>
      </c>
      <c r="J66" s="41" t="s">
        <v>33</v>
      </c>
      <c r="K66" s="42" t="s">
        <v>49</v>
      </c>
      <c r="L66" s="41">
        <v>15</v>
      </c>
      <c r="M66" s="43" t="s">
        <v>303</v>
      </c>
      <c r="N66" s="44">
        <v>44175</v>
      </c>
      <c r="O66" s="45" t="s">
        <v>304</v>
      </c>
      <c r="P66" s="46">
        <v>44186</v>
      </c>
      <c r="Q66" s="41">
        <v>7</v>
      </c>
      <c r="R66" s="41" t="s">
        <v>46</v>
      </c>
      <c r="S66" s="41"/>
      <c r="T66" s="46"/>
      <c r="U66" s="41"/>
      <c r="V66" s="41"/>
      <c r="W66" s="41"/>
      <c r="X66" s="47"/>
    </row>
    <row r="67" spans="1:25" s="16" customFormat="1" ht="51" x14ac:dyDescent="0.25">
      <c r="A67" s="8" t="s">
        <v>24</v>
      </c>
      <c r="B67" s="9" t="s">
        <v>25</v>
      </c>
      <c r="C67" s="9" t="s">
        <v>78</v>
      </c>
      <c r="D67" s="10" t="s">
        <v>305</v>
      </c>
      <c r="E67" s="9" t="s">
        <v>129</v>
      </c>
      <c r="F67" s="9" t="s">
        <v>29</v>
      </c>
      <c r="G67" s="10" t="s">
        <v>306</v>
      </c>
      <c r="H67" s="9" t="s">
        <v>131</v>
      </c>
      <c r="I67" s="10" t="s">
        <v>132</v>
      </c>
      <c r="J67" s="9" t="s">
        <v>33</v>
      </c>
      <c r="K67" s="10" t="s">
        <v>61</v>
      </c>
      <c r="L67" s="9">
        <v>20</v>
      </c>
      <c r="M67" s="11" t="s">
        <v>307</v>
      </c>
      <c r="N67" s="12">
        <v>44175</v>
      </c>
      <c r="O67" s="13"/>
      <c r="P67" s="14">
        <v>44223</v>
      </c>
      <c r="Q67" s="9">
        <v>31</v>
      </c>
      <c r="R67" s="9" t="s">
        <v>37</v>
      </c>
      <c r="S67" s="9"/>
      <c r="T67" s="9"/>
      <c r="U67" s="9"/>
      <c r="V67" s="9"/>
      <c r="W67" s="9"/>
      <c r="X67" s="15"/>
    </row>
    <row r="68" spans="1:25" s="48" customFormat="1" ht="63.75" x14ac:dyDescent="0.2">
      <c r="A68" s="42" t="s">
        <v>24</v>
      </c>
      <c r="B68" s="42" t="s">
        <v>308</v>
      </c>
      <c r="C68" s="42" t="s">
        <v>248</v>
      </c>
      <c r="D68" s="42" t="s">
        <v>309</v>
      </c>
      <c r="E68" s="41" t="s">
        <v>41</v>
      </c>
      <c r="F68" s="41" t="s">
        <v>413</v>
      </c>
      <c r="G68" s="42" t="s">
        <v>310</v>
      </c>
      <c r="H68" s="41" t="s">
        <v>311</v>
      </c>
      <c r="I68" s="42" t="s">
        <v>32</v>
      </c>
      <c r="J68" s="57" t="s">
        <v>33</v>
      </c>
      <c r="K68" s="42" t="s">
        <v>61</v>
      </c>
      <c r="L68" s="41">
        <v>30</v>
      </c>
      <c r="M68" s="43" t="s">
        <v>312</v>
      </c>
      <c r="N68" s="44">
        <v>44175</v>
      </c>
      <c r="O68" s="45" t="s">
        <v>313</v>
      </c>
      <c r="P68" s="46">
        <v>44186</v>
      </c>
      <c r="Q68" s="41">
        <v>7</v>
      </c>
      <c r="R68" s="41" t="s">
        <v>46</v>
      </c>
      <c r="S68" s="41"/>
      <c r="T68" s="61"/>
      <c r="U68" s="61"/>
      <c r="V68" s="61"/>
      <c r="W68" s="61"/>
      <c r="X68" s="61"/>
    </row>
    <row r="69" spans="1:25" s="48" customFormat="1" ht="63.75" x14ac:dyDescent="0.2">
      <c r="A69" s="42" t="s">
        <v>24</v>
      </c>
      <c r="B69" s="42" t="s">
        <v>308</v>
      </c>
      <c r="C69" s="42" t="s">
        <v>47</v>
      </c>
      <c r="D69" s="42" t="s">
        <v>205</v>
      </c>
      <c r="E69" s="41" t="s">
        <v>41</v>
      </c>
      <c r="F69" s="41" t="s">
        <v>413</v>
      </c>
      <c r="G69" s="42" t="s">
        <v>314</v>
      </c>
      <c r="H69" s="41" t="s">
        <v>311</v>
      </c>
      <c r="I69" s="42" t="s">
        <v>32</v>
      </c>
      <c r="J69" s="57" t="s">
        <v>33</v>
      </c>
      <c r="K69" s="42" t="s">
        <v>68</v>
      </c>
      <c r="L69" s="41">
        <v>30</v>
      </c>
      <c r="M69" s="43" t="s">
        <v>315</v>
      </c>
      <c r="N69" s="44">
        <v>44175</v>
      </c>
      <c r="O69" s="45" t="s">
        <v>316</v>
      </c>
      <c r="P69" s="46">
        <v>44195</v>
      </c>
      <c r="Q69" s="41">
        <v>13</v>
      </c>
      <c r="R69" s="41" t="s">
        <v>46</v>
      </c>
      <c r="S69" s="41"/>
      <c r="T69" s="61"/>
      <c r="U69" s="61"/>
      <c r="V69" s="61"/>
      <c r="W69" s="61"/>
      <c r="X69" s="61"/>
    </row>
    <row r="70" spans="1:25" s="56" customFormat="1" ht="51" x14ac:dyDescent="0.2">
      <c r="A70" s="51" t="s">
        <v>24</v>
      </c>
      <c r="B70" s="51" t="s">
        <v>308</v>
      </c>
      <c r="C70" s="51" t="s">
        <v>47</v>
      </c>
      <c r="D70" s="51" t="s">
        <v>582</v>
      </c>
      <c r="E70" s="50" t="s">
        <v>77</v>
      </c>
      <c r="F70" s="50" t="s">
        <v>413</v>
      </c>
      <c r="G70" s="51" t="s">
        <v>583</v>
      </c>
      <c r="H70" s="50" t="s">
        <v>565</v>
      </c>
      <c r="I70" s="51" t="s">
        <v>32</v>
      </c>
      <c r="J70" s="60" t="s">
        <v>33</v>
      </c>
      <c r="K70" s="51" t="s">
        <v>49</v>
      </c>
      <c r="L70" s="50">
        <v>30</v>
      </c>
      <c r="M70" s="52" t="s">
        <v>584</v>
      </c>
      <c r="N70" s="53">
        <v>44175</v>
      </c>
      <c r="O70" s="54"/>
      <c r="P70" s="50"/>
      <c r="Q70" s="50"/>
      <c r="R70" s="50" t="s">
        <v>553</v>
      </c>
      <c r="S70" s="50"/>
      <c r="T70" s="50"/>
      <c r="U70" s="50"/>
      <c r="V70" s="50"/>
      <c r="W70" s="50"/>
      <c r="X70" s="55"/>
    </row>
    <row r="71" spans="1:25" s="48" customFormat="1" ht="51" x14ac:dyDescent="0.2">
      <c r="A71" s="42" t="s">
        <v>24</v>
      </c>
      <c r="B71" s="42" t="s">
        <v>308</v>
      </c>
      <c r="C71" s="42" t="s">
        <v>56</v>
      </c>
      <c r="D71" s="42" t="s">
        <v>317</v>
      </c>
      <c r="E71" s="41" t="s">
        <v>129</v>
      </c>
      <c r="F71" s="41" t="s">
        <v>120</v>
      </c>
      <c r="G71" s="42" t="s">
        <v>318</v>
      </c>
      <c r="H71" s="41" t="s">
        <v>319</v>
      </c>
      <c r="I71" s="41" t="s">
        <v>196</v>
      </c>
      <c r="J71" s="41" t="s">
        <v>196</v>
      </c>
      <c r="K71" s="42" t="s">
        <v>49</v>
      </c>
      <c r="L71" s="41">
        <v>30</v>
      </c>
      <c r="M71" s="43" t="s">
        <v>320</v>
      </c>
      <c r="N71" s="44">
        <v>44175</v>
      </c>
      <c r="O71" s="45" t="s">
        <v>321</v>
      </c>
      <c r="P71" s="46">
        <v>44208</v>
      </c>
      <c r="Q71" s="48">
        <v>20</v>
      </c>
      <c r="R71" s="41" t="s">
        <v>46</v>
      </c>
      <c r="S71" s="41"/>
      <c r="T71" s="61"/>
      <c r="U71" s="61"/>
      <c r="V71" s="61"/>
      <c r="W71" s="61"/>
      <c r="X71" s="61"/>
    </row>
    <row r="72" spans="1:25" s="16" customFormat="1" ht="38.25" x14ac:dyDescent="0.25">
      <c r="A72" s="10" t="s">
        <v>322</v>
      </c>
      <c r="B72" s="10" t="s">
        <v>323</v>
      </c>
      <c r="C72" s="10" t="s">
        <v>56</v>
      </c>
      <c r="D72" s="10" t="s">
        <v>324</v>
      </c>
      <c r="E72" s="9" t="s">
        <v>28</v>
      </c>
      <c r="F72" s="9" t="s">
        <v>120</v>
      </c>
      <c r="G72" s="10" t="s">
        <v>325</v>
      </c>
      <c r="H72" s="9" t="s">
        <v>326</v>
      </c>
      <c r="I72" s="9" t="s">
        <v>160</v>
      </c>
      <c r="J72" s="9" t="s">
        <v>160</v>
      </c>
      <c r="K72" s="10" t="s">
        <v>327</v>
      </c>
      <c r="L72" s="9">
        <v>10</v>
      </c>
      <c r="M72" s="11" t="s">
        <v>328</v>
      </c>
      <c r="N72" s="12">
        <v>44176</v>
      </c>
      <c r="O72" s="13"/>
      <c r="P72" s="14">
        <v>44216</v>
      </c>
      <c r="Q72" s="9">
        <v>25</v>
      </c>
      <c r="R72" s="9" t="s">
        <v>37</v>
      </c>
      <c r="S72" s="9"/>
      <c r="T72" s="9"/>
      <c r="U72" s="9"/>
      <c r="V72" s="9"/>
      <c r="W72" s="9"/>
      <c r="X72" s="15"/>
      <c r="Y72" s="21"/>
    </row>
    <row r="73" spans="1:25" s="16" customFormat="1" ht="51" x14ac:dyDescent="0.2">
      <c r="A73" s="10" t="s">
        <v>322</v>
      </c>
      <c r="B73" s="10" t="s">
        <v>323</v>
      </c>
      <c r="C73" s="10" t="s">
        <v>56</v>
      </c>
      <c r="D73" s="10" t="s">
        <v>324</v>
      </c>
      <c r="E73" s="9" t="s">
        <v>28</v>
      </c>
      <c r="F73" s="9" t="s">
        <v>413</v>
      </c>
      <c r="G73" s="10" t="s">
        <v>329</v>
      </c>
      <c r="H73" s="9" t="s">
        <v>60</v>
      </c>
      <c r="I73" s="10" t="s">
        <v>32</v>
      </c>
      <c r="J73" s="17" t="s">
        <v>33</v>
      </c>
      <c r="K73" s="10" t="s">
        <v>68</v>
      </c>
      <c r="L73" s="9">
        <v>10</v>
      </c>
      <c r="M73" s="11" t="s">
        <v>330</v>
      </c>
      <c r="N73" s="12">
        <v>44176</v>
      </c>
      <c r="O73" s="13" t="s">
        <v>331</v>
      </c>
      <c r="P73" s="14">
        <v>44195</v>
      </c>
      <c r="Q73" s="9">
        <v>12</v>
      </c>
      <c r="R73" s="9" t="s">
        <v>37</v>
      </c>
      <c r="S73" s="9"/>
      <c r="T73" s="18"/>
      <c r="U73" s="18"/>
      <c r="V73" s="18"/>
      <c r="W73" s="18"/>
      <c r="X73" s="18"/>
    </row>
    <row r="74" spans="1:25" s="48" customFormat="1" ht="51" x14ac:dyDescent="0.2">
      <c r="A74" s="42" t="s">
        <v>24</v>
      </c>
      <c r="B74" s="42" t="s">
        <v>308</v>
      </c>
      <c r="C74" s="42" t="s">
        <v>262</v>
      </c>
      <c r="D74" s="42" t="s">
        <v>332</v>
      </c>
      <c r="E74" s="41" t="s">
        <v>58</v>
      </c>
      <c r="F74" s="41" t="s">
        <v>120</v>
      </c>
      <c r="G74" s="42" t="s">
        <v>333</v>
      </c>
      <c r="H74" s="41" t="s">
        <v>334</v>
      </c>
      <c r="I74" s="42" t="s">
        <v>33</v>
      </c>
      <c r="J74" s="57" t="s">
        <v>33</v>
      </c>
      <c r="K74" s="42" t="s">
        <v>49</v>
      </c>
      <c r="L74" s="41">
        <v>20</v>
      </c>
      <c r="M74" s="43" t="s">
        <v>335</v>
      </c>
      <c r="N74" s="44">
        <v>44176</v>
      </c>
      <c r="O74" s="45" t="s">
        <v>336</v>
      </c>
      <c r="P74" s="46">
        <v>44208</v>
      </c>
      <c r="Q74" s="41">
        <v>19</v>
      </c>
      <c r="R74" s="41" t="s">
        <v>46</v>
      </c>
      <c r="S74" s="41"/>
      <c r="T74" s="61"/>
      <c r="U74" s="61"/>
      <c r="V74" s="61"/>
      <c r="W74" s="61"/>
      <c r="X74" s="61"/>
    </row>
    <row r="75" spans="1:25" s="48" customFormat="1" ht="76.5" x14ac:dyDescent="0.2">
      <c r="A75" s="42" t="s">
        <v>24</v>
      </c>
      <c r="B75" s="42" t="s">
        <v>308</v>
      </c>
      <c r="C75" s="42" t="s">
        <v>127</v>
      </c>
      <c r="D75" s="42" t="s">
        <v>337</v>
      </c>
      <c r="E75" s="41" t="s">
        <v>41</v>
      </c>
      <c r="F75" s="41" t="s">
        <v>413</v>
      </c>
      <c r="G75" s="42" t="s">
        <v>338</v>
      </c>
      <c r="H75" s="41" t="s">
        <v>67</v>
      </c>
      <c r="I75" s="42" t="s">
        <v>33</v>
      </c>
      <c r="J75" s="57" t="s">
        <v>33</v>
      </c>
      <c r="K75" s="42" t="s">
        <v>61</v>
      </c>
      <c r="L75" s="41">
        <v>30</v>
      </c>
      <c r="M75" s="43" t="s">
        <v>339</v>
      </c>
      <c r="N75" s="44">
        <v>44176</v>
      </c>
      <c r="O75" s="45" t="s">
        <v>340</v>
      </c>
      <c r="P75" s="46">
        <v>44221</v>
      </c>
      <c r="Q75" s="41">
        <v>28</v>
      </c>
      <c r="R75" s="41" t="s">
        <v>46</v>
      </c>
      <c r="S75" s="41"/>
      <c r="T75" s="46"/>
      <c r="U75" s="41"/>
      <c r="V75" s="41"/>
      <c r="W75" s="41"/>
      <c r="X75" s="47"/>
    </row>
    <row r="76" spans="1:25" s="56" customFormat="1" ht="51" x14ac:dyDescent="0.2">
      <c r="A76" s="51" t="s">
        <v>24</v>
      </c>
      <c r="B76" s="51" t="s">
        <v>308</v>
      </c>
      <c r="C76" s="51" t="s">
        <v>111</v>
      </c>
      <c r="D76" s="51" t="s">
        <v>585</v>
      </c>
      <c r="E76" s="50" t="s">
        <v>77</v>
      </c>
      <c r="F76" s="50" t="s">
        <v>413</v>
      </c>
      <c r="G76" s="51" t="s">
        <v>586</v>
      </c>
      <c r="H76" s="50" t="s">
        <v>556</v>
      </c>
      <c r="I76" s="51" t="s">
        <v>32</v>
      </c>
      <c r="J76" s="60" t="s">
        <v>33</v>
      </c>
      <c r="K76" s="51" t="s">
        <v>61</v>
      </c>
      <c r="L76" s="50">
        <v>30</v>
      </c>
      <c r="M76" s="52" t="s">
        <v>587</v>
      </c>
      <c r="N76" s="53">
        <v>44176</v>
      </c>
      <c r="O76" s="54"/>
      <c r="P76" s="50"/>
      <c r="Q76" s="50"/>
      <c r="R76" s="50" t="s">
        <v>553</v>
      </c>
      <c r="S76" s="50"/>
      <c r="T76" s="50"/>
      <c r="U76" s="50"/>
      <c r="V76" s="50"/>
      <c r="W76" s="50"/>
      <c r="X76" s="55"/>
    </row>
    <row r="77" spans="1:25" s="48" customFormat="1" ht="51" x14ac:dyDescent="0.2">
      <c r="A77" s="42" t="s">
        <v>24</v>
      </c>
      <c r="B77" s="42" t="s">
        <v>308</v>
      </c>
      <c r="C77" s="42" t="s">
        <v>50</v>
      </c>
      <c r="D77" s="42" t="s">
        <v>76</v>
      </c>
      <c r="E77" s="41" t="s">
        <v>77</v>
      </c>
      <c r="F77" s="41" t="s">
        <v>120</v>
      </c>
      <c r="G77" s="42" t="s">
        <v>341</v>
      </c>
      <c r="H77" s="41" t="s">
        <v>53</v>
      </c>
      <c r="I77" s="42" t="s">
        <v>32</v>
      </c>
      <c r="J77" s="57" t="s">
        <v>33</v>
      </c>
      <c r="K77" s="42" t="s">
        <v>49</v>
      </c>
      <c r="L77" s="41">
        <v>30</v>
      </c>
      <c r="M77" s="43" t="s">
        <v>342</v>
      </c>
      <c r="N77" s="44">
        <v>44176</v>
      </c>
      <c r="O77" s="45" t="s">
        <v>343</v>
      </c>
      <c r="P77" s="46">
        <v>44178</v>
      </c>
      <c r="Q77" s="41">
        <v>1</v>
      </c>
      <c r="R77" s="41" t="s">
        <v>46</v>
      </c>
      <c r="S77" s="41"/>
      <c r="T77" s="61"/>
      <c r="U77" s="61"/>
      <c r="V77" s="61"/>
      <c r="W77" s="61"/>
      <c r="X77" s="61"/>
    </row>
    <row r="78" spans="1:25" s="48" customFormat="1" ht="63.75" x14ac:dyDescent="0.2">
      <c r="A78" s="42" t="s">
        <v>24</v>
      </c>
      <c r="B78" s="42" t="s">
        <v>308</v>
      </c>
      <c r="C78" s="42" t="s">
        <v>248</v>
      </c>
      <c r="D78" s="42" t="s">
        <v>309</v>
      </c>
      <c r="E78" s="41" t="s">
        <v>41</v>
      </c>
      <c r="F78" s="41" t="s">
        <v>413</v>
      </c>
      <c r="G78" s="42" t="s">
        <v>344</v>
      </c>
      <c r="H78" s="41" t="s">
        <v>311</v>
      </c>
      <c r="I78" s="42" t="s">
        <v>32</v>
      </c>
      <c r="J78" s="57" t="s">
        <v>33</v>
      </c>
      <c r="K78" s="42" t="s">
        <v>68</v>
      </c>
      <c r="L78" s="41">
        <v>30</v>
      </c>
      <c r="M78" s="43" t="s">
        <v>345</v>
      </c>
      <c r="N78" s="44">
        <v>44179</v>
      </c>
      <c r="O78" s="45" t="s">
        <v>313</v>
      </c>
      <c r="P78" s="46">
        <v>44186</v>
      </c>
      <c r="Q78" s="41">
        <v>6</v>
      </c>
      <c r="R78" s="41" t="s">
        <v>46</v>
      </c>
      <c r="S78" s="41"/>
      <c r="T78" s="61"/>
      <c r="U78" s="61"/>
      <c r="V78" s="61"/>
      <c r="W78" s="61"/>
      <c r="X78" s="61"/>
    </row>
    <row r="79" spans="1:25" s="48" customFormat="1" ht="51" x14ac:dyDescent="0.2">
      <c r="A79" s="42" t="s">
        <v>24</v>
      </c>
      <c r="B79" s="42" t="s">
        <v>308</v>
      </c>
      <c r="C79" s="41" t="s">
        <v>248</v>
      </c>
      <c r="D79" s="42" t="s">
        <v>346</v>
      </c>
      <c r="E79" s="41" t="s">
        <v>58</v>
      </c>
      <c r="F79" s="41" t="s">
        <v>29</v>
      </c>
      <c r="G79" s="42" t="s">
        <v>347</v>
      </c>
      <c r="H79" s="41" t="s">
        <v>334</v>
      </c>
      <c r="I79" s="42" t="s">
        <v>33</v>
      </c>
      <c r="J79" s="57" t="s">
        <v>33</v>
      </c>
      <c r="K79" s="42" t="s">
        <v>44</v>
      </c>
      <c r="L79" s="41">
        <v>20</v>
      </c>
      <c r="M79" s="43" t="s">
        <v>348</v>
      </c>
      <c r="N79" s="44">
        <v>44179</v>
      </c>
      <c r="O79" s="45" t="s">
        <v>349</v>
      </c>
      <c r="P79" s="46">
        <v>44209</v>
      </c>
      <c r="Q79" s="41">
        <v>20</v>
      </c>
      <c r="R79" s="41" t="s">
        <v>46</v>
      </c>
      <c r="S79" s="41"/>
      <c r="T79" s="61"/>
      <c r="U79" s="61"/>
      <c r="V79" s="61"/>
      <c r="W79" s="61"/>
      <c r="X79" s="61"/>
    </row>
    <row r="80" spans="1:25" s="48" customFormat="1" ht="51" x14ac:dyDescent="0.2">
      <c r="A80" s="42" t="s">
        <v>24</v>
      </c>
      <c r="B80" s="42" t="s">
        <v>308</v>
      </c>
      <c r="C80" s="41" t="s">
        <v>78</v>
      </c>
      <c r="D80" s="42" t="s">
        <v>350</v>
      </c>
      <c r="E80" s="41" t="s">
        <v>129</v>
      </c>
      <c r="F80" s="41" t="s">
        <v>29</v>
      </c>
      <c r="G80" s="42" t="s">
        <v>351</v>
      </c>
      <c r="H80" s="41" t="s">
        <v>352</v>
      </c>
      <c r="I80" s="41" t="s">
        <v>132</v>
      </c>
      <c r="J80" s="57" t="s">
        <v>33</v>
      </c>
      <c r="K80" s="42" t="s">
        <v>190</v>
      </c>
      <c r="L80" s="41">
        <v>30</v>
      </c>
      <c r="M80" s="43" t="s">
        <v>353</v>
      </c>
      <c r="N80" s="44">
        <v>44179</v>
      </c>
      <c r="O80" s="45" t="s">
        <v>354</v>
      </c>
      <c r="P80" s="46">
        <v>44223</v>
      </c>
      <c r="Q80" s="41">
        <v>30</v>
      </c>
      <c r="R80" s="41" t="s">
        <v>46</v>
      </c>
      <c r="S80" s="41"/>
      <c r="T80" s="41"/>
      <c r="U80" s="41"/>
      <c r="V80" s="41"/>
      <c r="W80" s="41"/>
      <c r="X80" s="47"/>
    </row>
    <row r="81" spans="1:24" s="48" customFormat="1" ht="51" x14ac:dyDescent="0.2">
      <c r="A81" s="42" t="s">
        <v>24</v>
      </c>
      <c r="B81" s="42" t="s">
        <v>308</v>
      </c>
      <c r="C81" s="41" t="s">
        <v>86</v>
      </c>
      <c r="D81" s="42" t="s">
        <v>355</v>
      </c>
      <c r="E81" s="41" t="s">
        <v>58</v>
      </c>
      <c r="F81" s="41" t="s">
        <v>413</v>
      </c>
      <c r="G81" s="42" t="s">
        <v>356</v>
      </c>
      <c r="H81" s="41" t="s">
        <v>60</v>
      </c>
      <c r="I81" s="41" t="s">
        <v>132</v>
      </c>
      <c r="J81" s="57" t="s">
        <v>33</v>
      </c>
      <c r="K81" s="42" t="s">
        <v>190</v>
      </c>
      <c r="L81" s="41">
        <v>30</v>
      </c>
      <c r="M81" s="43" t="s">
        <v>357</v>
      </c>
      <c r="N81" s="44">
        <v>44179</v>
      </c>
      <c r="O81" s="45" t="s">
        <v>358</v>
      </c>
      <c r="P81" s="46">
        <v>44195</v>
      </c>
      <c r="Q81" s="41">
        <v>12</v>
      </c>
      <c r="R81" s="41" t="s">
        <v>46</v>
      </c>
      <c r="S81" s="41"/>
      <c r="T81" s="61"/>
      <c r="U81" s="61"/>
      <c r="V81" s="61"/>
      <c r="W81" s="61"/>
      <c r="X81" s="61"/>
    </row>
    <row r="82" spans="1:24" s="48" customFormat="1" ht="51" x14ac:dyDescent="0.2">
      <c r="A82" s="42" t="s">
        <v>24</v>
      </c>
      <c r="B82" s="42" t="s">
        <v>308</v>
      </c>
      <c r="C82" s="41" t="s">
        <v>47</v>
      </c>
      <c r="D82" s="42" t="s">
        <v>359</v>
      </c>
      <c r="E82" s="41" t="s">
        <v>58</v>
      </c>
      <c r="F82" s="41" t="s">
        <v>413</v>
      </c>
      <c r="G82" s="42" t="s">
        <v>360</v>
      </c>
      <c r="H82" s="41" t="s">
        <v>67</v>
      </c>
      <c r="I82" s="41" t="s">
        <v>33</v>
      </c>
      <c r="J82" s="41" t="s">
        <v>33</v>
      </c>
      <c r="K82" s="42" t="s">
        <v>61</v>
      </c>
      <c r="L82" s="41">
        <v>30</v>
      </c>
      <c r="M82" s="43" t="s">
        <v>361</v>
      </c>
      <c r="N82" s="44">
        <v>44179</v>
      </c>
      <c r="O82" s="45" t="s">
        <v>362</v>
      </c>
      <c r="P82" s="46">
        <v>44214</v>
      </c>
      <c r="Q82" s="41">
        <v>21</v>
      </c>
      <c r="R82" s="41" t="s">
        <v>46</v>
      </c>
      <c r="S82" s="41"/>
      <c r="T82" s="61"/>
      <c r="U82" s="61"/>
      <c r="V82" s="61"/>
      <c r="W82" s="61"/>
      <c r="X82" s="61"/>
    </row>
    <row r="83" spans="1:24" s="48" customFormat="1" ht="51" x14ac:dyDescent="0.2">
      <c r="A83" s="42" t="s">
        <v>24</v>
      </c>
      <c r="B83" s="42" t="s">
        <v>308</v>
      </c>
      <c r="C83" s="41" t="s">
        <v>80</v>
      </c>
      <c r="D83" s="42" t="s">
        <v>363</v>
      </c>
      <c r="E83" s="41" t="s">
        <v>77</v>
      </c>
      <c r="F83" s="41" t="s">
        <v>113</v>
      </c>
      <c r="G83" s="42" t="s">
        <v>364</v>
      </c>
      <c r="H83" s="41" t="s">
        <v>73</v>
      </c>
      <c r="I83" s="41" t="s">
        <v>33</v>
      </c>
      <c r="J83" s="41" t="s">
        <v>33</v>
      </c>
      <c r="K83" s="42" t="s">
        <v>68</v>
      </c>
      <c r="L83" s="41">
        <v>30</v>
      </c>
      <c r="M83" s="43" t="s">
        <v>365</v>
      </c>
      <c r="N83" s="44">
        <v>44179</v>
      </c>
      <c r="O83" s="45" t="s">
        <v>366</v>
      </c>
      <c r="P83" s="46">
        <v>44187</v>
      </c>
      <c r="Q83" s="41">
        <v>6</v>
      </c>
      <c r="R83" s="41" t="s">
        <v>46</v>
      </c>
      <c r="S83" s="41"/>
      <c r="T83" s="62"/>
      <c r="U83" s="41"/>
      <c r="V83" s="41"/>
      <c r="W83" s="61"/>
      <c r="X83" s="47"/>
    </row>
    <row r="84" spans="1:24" s="48" customFormat="1" ht="51" x14ac:dyDescent="0.2">
      <c r="A84" s="42" t="s">
        <v>322</v>
      </c>
      <c r="B84" s="42" t="s">
        <v>323</v>
      </c>
      <c r="C84" s="41" t="s">
        <v>111</v>
      </c>
      <c r="D84" s="42" t="s">
        <v>367</v>
      </c>
      <c r="E84" s="41" t="s">
        <v>77</v>
      </c>
      <c r="F84" s="41" t="s">
        <v>29</v>
      </c>
      <c r="G84" s="42" t="s">
        <v>368</v>
      </c>
      <c r="H84" s="41" t="s">
        <v>147</v>
      </c>
      <c r="I84" s="41" t="s">
        <v>33</v>
      </c>
      <c r="J84" s="41" t="s">
        <v>33</v>
      </c>
      <c r="K84" s="42" t="s">
        <v>68</v>
      </c>
      <c r="L84" s="41">
        <v>30</v>
      </c>
      <c r="M84" s="43" t="s">
        <v>369</v>
      </c>
      <c r="N84" s="44">
        <v>44179</v>
      </c>
      <c r="O84" s="45" t="s">
        <v>167</v>
      </c>
      <c r="P84" s="46">
        <v>44188</v>
      </c>
      <c r="Q84" s="41">
        <v>7</v>
      </c>
      <c r="R84" s="41" t="s">
        <v>46</v>
      </c>
      <c r="S84" s="41"/>
      <c r="T84" s="61"/>
      <c r="U84" s="61"/>
      <c r="V84" s="61"/>
      <c r="W84" s="61"/>
      <c r="X84" s="61"/>
    </row>
    <row r="85" spans="1:24" s="16" customFormat="1" ht="63.75" x14ac:dyDescent="0.2">
      <c r="A85" s="10" t="s">
        <v>24</v>
      </c>
      <c r="B85" s="10" t="s">
        <v>308</v>
      </c>
      <c r="C85" s="9" t="s">
        <v>56</v>
      </c>
      <c r="D85" s="10" t="s">
        <v>370</v>
      </c>
      <c r="E85" s="9" t="s">
        <v>77</v>
      </c>
      <c r="F85" s="9" t="s">
        <v>29</v>
      </c>
      <c r="G85" s="10" t="s">
        <v>371</v>
      </c>
      <c r="H85" s="9" t="s">
        <v>187</v>
      </c>
      <c r="I85" s="9" t="s">
        <v>188</v>
      </c>
      <c r="J85" s="9" t="s">
        <v>33</v>
      </c>
      <c r="K85" s="10" t="s">
        <v>372</v>
      </c>
      <c r="L85" s="9">
        <v>5</v>
      </c>
      <c r="M85" s="11" t="s">
        <v>373</v>
      </c>
      <c r="N85" s="12">
        <v>44179</v>
      </c>
      <c r="O85" s="13"/>
      <c r="P85" s="14">
        <v>44194</v>
      </c>
      <c r="Q85" s="9">
        <v>10</v>
      </c>
      <c r="R85" s="9" t="s">
        <v>37</v>
      </c>
      <c r="S85" s="9"/>
      <c r="T85" s="18"/>
      <c r="U85" s="18"/>
      <c r="V85" s="18"/>
      <c r="W85" s="18"/>
      <c r="X85" s="18"/>
    </row>
    <row r="86" spans="1:24" s="56" customFormat="1" ht="51" x14ac:dyDescent="0.2">
      <c r="A86" s="51" t="s">
        <v>24</v>
      </c>
      <c r="B86" s="51" t="s">
        <v>308</v>
      </c>
      <c r="C86" s="50" t="s">
        <v>56</v>
      </c>
      <c r="D86" s="51" t="s">
        <v>588</v>
      </c>
      <c r="E86" s="50" t="s">
        <v>58</v>
      </c>
      <c r="F86" s="50" t="s">
        <v>29</v>
      </c>
      <c r="G86" s="51" t="s">
        <v>589</v>
      </c>
      <c r="H86" s="50" t="s">
        <v>131</v>
      </c>
      <c r="I86" s="50" t="s">
        <v>132</v>
      </c>
      <c r="J86" s="60" t="s">
        <v>33</v>
      </c>
      <c r="K86" s="51" t="s">
        <v>61</v>
      </c>
      <c r="L86" s="50">
        <v>20</v>
      </c>
      <c r="M86" s="52" t="s">
        <v>590</v>
      </c>
      <c r="N86" s="53">
        <v>44180</v>
      </c>
      <c r="O86" s="54"/>
      <c r="P86" s="50"/>
      <c r="Q86" s="50"/>
      <c r="R86" s="50" t="s">
        <v>553</v>
      </c>
      <c r="S86" s="50"/>
      <c r="T86" s="50"/>
      <c r="U86" s="50"/>
      <c r="V86" s="50"/>
      <c r="W86" s="50"/>
      <c r="X86" s="55"/>
    </row>
    <row r="87" spans="1:24" s="56" customFormat="1" ht="51" x14ac:dyDescent="0.25">
      <c r="A87" s="51" t="s">
        <v>24</v>
      </c>
      <c r="B87" s="51" t="s">
        <v>308</v>
      </c>
      <c r="C87" s="50" t="s">
        <v>78</v>
      </c>
      <c r="D87" s="51" t="s">
        <v>591</v>
      </c>
      <c r="E87" s="50" t="s">
        <v>41</v>
      </c>
      <c r="F87" s="50" t="s">
        <v>413</v>
      </c>
      <c r="G87" s="51" t="s">
        <v>592</v>
      </c>
      <c r="H87" s="50" t="s">
        <v>565</v>
      </c>
      <c r="I87" s="50" t="s">
        <v>132</v>
      </c>
      <c r="J87" s="50" t="s">
        <v>33</v>
      </c>
      <c r="K87" s="51" t="s">
        <v>61</v>
      </c>
      <c r="L87" s="50">
        <v>30</v>
      </c>
      <c r="M87" s="52" t="s">
        <v>593</v>
      </c>
      <c r="N87" s="53">
        <v>44180</v>
      </c>
      <c r="O87" s="54"/>
      <c r="P87" s="50"/>
      <c r="Q87" s="50"/>
      <c r="R87" s="50" t="s">
        <v>553</v>
      </c>
      <c r="S87" s="50"/>
      <c r="T87" s="50"/>
      <c r="U87" s="50"/>
      <c r="V87" s="50"/>
      <c r="W87" s="50"/>
      <c r="X87" s="55"/>
    </row>
    <row r="88" spans="1:24" s="48" customFormat="1" ht="51" x14ac:dyDescent="0.2">
      <c r="A88" s="42" t="s">
        <v>24</v>
      </c>
      <c r="B88" s="42" t="s">
        <v>308</v>
      </c>
      <c r="C88" s="41" t="s">
        <v>80</v>
      </c>
      <c r="D88" s="42" t="s">
        <v>374</v>
      </c>
      <c r="E88" s="41" t="s">
        <v>41</v>
      </c>
      <c r="F88" s="41" t="s">
        <v>120</v>
      </c>
      <c r="G88" s="42" t="s">
        <v>375</v>
      </c>
      <c r="H88" s="41" t="s">
        <v>147</v>
      </c>
      <c r="I88" s="41" t="s">
        <v>33</v>
      </c>
      <c r="J88" s="41" t="s">
        <v>33</v>
      </c>
      <c r="K88" s="42" t="s">
        <v>61</v>
      </c>
      <c r="L88" s="41">
        <v>30</v>
      </c>
      <c r="M88" s="43" t="s">
        <v>376</v>
      </c>
      <c r="N88" s="44">
        <v>44180</v>
      </c>
      <c r="O88" s="45" t="s">
        <v>377</v>
      </c>
      <c r="P88" s="46">
        <v>44188</v>
      </c>
      <c r="Q88" s="41">
        <v>6</v>
      </c>
      <c r="R88" s="41" t="s">
        <v>46</v>
      </c>
      <c r="S88" s="41"/>
      <c r="T88" s="61"/>
      <c r="U88" s="61"/>
      <c r="V88" s="61"/>
      <c r="W88" s="61"/>
      <c r="X88" s="61"/>
    </row>
    <row r="89" spans="1:24" s="48" customFormat="1" ht="51" x14ac:dyDescent="0.2">
      <c r="A89" s="42" t="s">
        <v>24</v>
      </c>
      <c r="B89" s="42" t="s">
        <v>308</v>
      </c>
      <c r="C89" s="41" t="s">
        <v>191</v>
      </c>
      <c r="D89" s="42" t="s">
        <v>378</v>
      </c>
      <c r="E89" s="41" t="s">
        <v>77</v>
      </c>
      <c r="F89" s="41" t="s">
        <v>120</v>
      </c>
      <c r="G89" s="42" t="s">
        <v>379</v>
      </c>
      <c r="H89" s="41" t="s">
        <v>147</v>
      </c>
      <c r="I89" s="41" t="s">
        <v>33</v>
      </c>
      <c r="J89" s="41" t="s">
        <v>33</v>
      </c>
      <c r="K89" s="42" t="s">
        <v>49</v>
      </c>
      <c r="L89" s="41">
        <v>30</v>
      </c>
      <c r="M89" s="43" t="s">
        <v>380</v>
      </c>
      <c r="N89" s="44">
        <v>44180</v>
      </c>
      <c r="O89" s="45" t="s">
        <v>381</v>
      </c>
      <c r="P89" s="46">
        <v>44188</v>
      </c>
      <c r="Q89" s="41">
        <v>6</v>
      </c>
      <c r="R89" s="41" t="s">
        <v>46</v>
      </c>
      <c r="S89" s="41"/>
      <c r="T89" s="61"/>
      <c r="U89" s="61"/>
      <c r="V89" s="61"/>
      <c r="W89" s="61"/>
      <c r="X89" s="61"/>
    </row>
    <row r="90" spans="1:24" s="56" customFormat="1" ht="51" x14ac:dyDescent="0.25">
      <c r="A90" s="51" t="s">
        <v>24</v>
      </c>
      <c r="B90" s="51" t="s">
        <v>308</v>
      </c>
      <c r="C90" s="50" t="s">
        <v>91</v>
      </c>
      <c r="D90" s="51" t="s">
        <v>594</v>
      </c>
      <c r="E90" s="50" t="s">
        <v>41</v>
      </c>
      <c r="F90" s="50" t="s">
        <v>113</v>
      </c>
      <c r="G90" s="51" t="s">
        <v>595</v>
      </c>
      <c r="H90" s="50" t="s">
        <v>53</v>
      </c>
      <c r="I90" s="50" t="s">
        <v>132</v>
      </c>
      <c r="J90" s="50" t="s">
        <v>33</v>
      </c>
      <c r="K90" s="51" t="s">
        <v>68</v>
      </c>
      <c r="L90" s="50">
        <v>30</v>
      </c>
      <c r="M90" s="52" t="s">
        <v>596</v>
      </c>
      <c r="N90" s="53">
        <v>44181</v>
      </c>
      <c r="O90" s="54"/>
      <c r="P90" s="50"/>
      <c r="Q90" s="50"/>
      <c r="R90" s="50" t="s">
        <v>553</v>
      </c>
      <c r="S90" s="50"/>
      <c r="T90" s="50"/>
      <c r="U90" s="50"/>
      <c r="V90" s="50"/>
      <c r="W90" s="50"/>
      <c r="X90" s="55"/>
    </row>
    <row r="91" spans="1:24" s="48" customFormat="1" ht="51" x14ac:dyDescent="0.2">
      <c r="A91" s="42" t="s">
        <v>24</v>
      </c>
      <c r="B91" s="42" t="s">
        <v>308</v>
      </c>
      <c r="C91" s="41" t="s">
        <v>47</v>
      </c>
      <c r="D91" s="42" t="s">
        <v>382</v>
      </c>
      <c r="E91" s="41" t="s">
        <v>58</v>
      </c>
      <c r="F91" s="41" t="s">
        <v>413</v>
      </c>
      <c r="G91" s="42" t="s">
        <v>383</v>
      </c>
      <c r="H91" s="41" t="s">
        <v>67</v>
      </c>
      <c r="I91" s="41" t="s">
        <v>33</v>
      </c>
      <c r="J91" s="41" t="s">
        <v>33</v>
      </c>
      <c r="K91" s="42" t="s">
        <v>61</v>
      </c>
      <c r="L91" s="41">
        <v>30</v>
      </c>
      <c r="M91" s="43" t="s">
        <v>384</v>
      </c>
      <c r="N91" s="44">
        <v>44181</v>
      </c>
      <c r="O91" s="45" t="s">
        <v>385</v>
      </c>
      <c r="P91" s="46">
        <v>44214</v>
      </c>
      <c r="Q91" s="41">
        <v>3</v>
      </c>
      <c r="R91" s="41" t="s">
        <v>46</v>
      </c>
      <c r="S91" s="41"/>
      <c r="T91" s="61"/>
      <c r="U91" s="61"/>
      <c r="V91" s="61"/>
      <c r="W91" s="61"/>
      <c r="X91" s="61"/>
    </row>
    <row r="92" spans="1:24" s="48" customFormat="1" ht="51" x14ac:dyDescent="0.2">
      <c r="A92" s="42" t="s">
        <v>24</v>
      </c>
      <c r="B92" s="42" t="s">
        <v>308</v>
      </c>
      <c r="C92" s="41" t="s">
        <v>47</v>
      </c>
      <c r="D92" s="42" t="s">
        <v>386</v>
      </c>
      <c r="E92" s="41" t="s">
        <v>58</v>
      </c>
      <c r="F92" s="41" t="s">
        <v>413</v>
      </c>
      <c r="G92" s="42" t="s">
        <v>387</v>
      </c>
      <c r="H92" s="41" t="s">
        <v>67</v>
      </c>
      <c r="I92" s="41" t="s">
        <v>33</v>
      </c>
      <c r="J92" s="41" t="s">
        <v>33</v>
      </c>
      <c r="K92" s="42" t="s">
        <v>49</v>
      </c>
      <c r="L92" s="41">
        <v>30</v>
      </c>
      <c r="M92" s="43" t="s">
        <v>388</v>
      </c>
      <c r="N92" s="44">
        <v>44181</v>
      </c>
      <c r="O92" s="45" t="s">
        <v>389</v>
      </c>
      <c r="P92" s="46">
        <v>44214</v>
      </c>
      <c r="Q92" s="41">
        <v>2</v>
      </c>
      <c r="R92" s="41" t="s">
        <v>46</v>
      </c>
      <c r="S92" s="41"/>
      <c r="T92" s="61"/>
      <c r="U92" s="61"/>
      <c r="V92" s="61"/>
      <c r="W92" s="61"/>
      <c r="X92" s="61"/>
    </row>
    <row r="93" spans="1:24" s="48" customFormat="1" ht="51" x14ac:dyDescent="0.2">
      <c r="A93" s="42" t="s">
        <v>24</v>
      </c>
      <c r="B93" s="42" t="s">
        <v>308</v>
      </c>
      <c r="C93" s="41" t="s">
        <v>86</v>
      </c>
      <c r="D93" s="42" t="s">
        <v>390</v>
      </c>
      <c r="E93" s="41" t="s">
        <v>41</v>
      </c>
      <c r="F93" s="41" t="s">
        <v>413</v>
      </c>
      <c r="G93" s="42" t="s">
        <v>391</v>
      </c>
      <c r="H93" s="41" t="s">
        <v>60</v>
      </c>
      <c r="I93" s="41" t="s">
        <v>132</v>
      </c>
      <c r="J93" s="41" t="s">
        <v>33</v>
      </c>
      <c r="K93" s="42" t="s">
        <v>190</v>
      </c>
      <c r="L93" s="41">
        <v>30</v>
      </c>
      <c r="M93" s="43" t="s">
        <v>392</v>
      </c>
      <c r="N93" s="44">
        <v>44181</v>
      </c>
      <c r="O93" s="45" t="s">
        <v>393</v>
      </c>
      <c r="P93" s="46">
        <v>44188</v>
      </c>
      <c r="Q93" s="41">
        <v>5</v>
      </c>
      <c r="R93" s="41" t="s">
        <v>46</v>
      </c>
      <c r="S93" s="41"/>
      <c r="T93" s="61"/>
      <c r="U93" s="61"/>
      <c r="V93" s="61"/>
      <c r="W93" s="61"/>
      <c r="X93" s="61"/>
    </row>
    <row r="94" spans="1:24" s="48" customFormat="1" ht="51" x14ac:dyDescent="0.2">
      <c r="A94" s="42" t="s">
        <v>24</v>
      </c>
      <c r="B94" s="42" t="s">
        <v>308</v>
      </c>
      <c r="C94" s="41" t="s">
        <v>39</v>
      </c>
      <c r="D94" s="42" t="s">
        <v>394</v>
      </c>
      <c r="E94" s="41" t="s">
        <v>41</v>
      </c>
      <c r="F94" s="41" t="s">
        <v>413</v>
      </c>
      <c r="G94" s="42" t="s">
        <v>395</v>
      </c>
      <c r="H94" s="41" t="s">
        <v>87</v>
      </c>
      <c r="I94" s="41" t="s">
        <v>132</v>
      </c>
      <c r="J94" s="41" t="s">
        <v>33</v>
      </c>
      <c r="K94" s="42" t="s">
        <v>68</v>
      </c>
      <c r="L94" s="41">
        <v>30</v>
      </c>
      <c r="M94" s="43" t="s">
        <v>396</v>
      </c>
      <c r="N94" s="44">
        <v>44181</v>
      </c>
      <c r="O94" s="45" t="s">
        <v>397</v>
      </c>
      <c r="P94" s="46">
        <v>44184</v>
      </c>
      <c r="Q94" s="41">
        <v>3</v>
      </c>
      <c r="R94" s="41" t="s">
        <v>46</v>
      </c>
      <c r="S94" s="41"/>
      <c r="T94" s="46"/>
      <c r="U94" s="41"/>
      <c r="V94" s="41"/>
      <c r="W94" s="61"/>
      <c r="X94" s="47"/>
    </row>
    <row r="95" spans="1:24" s="48" customFormat="1" ht="63.75" x14ac:dyDescent="0.25">
      <c r="A95" s="42" t="s">
        <v>24</v>
      </c>
      <c r="B95" s="42" t="s">
        <v>308</v>
      </c>
      <c r="C95" s="41" t="s">
        <v>398</v>
      </c>
      <c r="D95" s="42" t="s">
        <v>399</v>
      </c>
      <c r="E95" s="41" t="s">
        <v>41</v>
      </c>
      <c r="F95" s="41" t="s">
        <v>413</v>
      </c>
      <c r="G95" s="42" t="s">
        <v>400</v>
      </c>
      <c r="H95" s="41" t="s">
        <v>60</v>
      </c>
      <c r="I95" s="41" t="s">
        <v>132</v>
      </c>
      <c r="J95" s="41" t="s">
        <v>33</v>
      </c>
      <c r="K95" s="42" t="s">
        <v>68</v>
      </c>
      <c r="L95" s="41">
        <v>30</v>
      </c>
      <c r="M95" s="43" t="s">
        <v>401</v>
      </c>
      <c r="N95" s="44">
        <v>44181</v>
      </c>
      <c r="O95" s="45" t="s">
        <v>402</v>
      </c>
      <c r="P95" s="46">
        <v>44204</v>
      </c>
      <c r="Q95" s="41">
        <v>15</v>
      </c>
      <c r="R95" s="41" t="s">
        <v>46</v>
      </c>
      <c r="S95" s="41"/>
      <c r="T95" s="41"/>
      <c r="U95" s="41"/>
      <c r="V95" s="41"/>
      <c r="W95" s="41"/>
      <c r="X95" s="47"/>
    </row>
    <row r="96" spans="1:24" s="48" customFormat="1" ht="51" x14ac:dyDescent="0.25">
      <c r="A96" s="42" t="s">
        <v>24</v>
      </c>
      <c r="B96" s="42" t="s">
        <v>308</v>
      </c>
      <c r="C96" s="41" t="s">
        <v>168</v>
      </c>
      <c r="D96" s="42" t="s">
        <v>403</v>
      </c>
      <c r="E96" s="41" t="s">
        <v>58</v>
      </c>
      <c r="F96" s="41" t="s">
        <v>29</v>
      </c>
      <c r="G96" s="42" t="s">
        <v>404</v>
      </c>
      <c r="H96" s="41" t="s">
        <v>93</v>
      </c>
      <c r="I96" s="41" t="s">
        <v>33</v>
      </c>
      <c r="J96" s="41" t="s">
        <v>33</v>
      </c>
      <c r="K96" s="42" t="s">
        <v>44</v>
      </c>
      <c r="L96" s="41">
        <v>30</v>
      </c>
      <c r="M96" s="43" t="s">
        <v>405</v>
      </c>
      <c r="N96" s="44">
        <v>44181</v>
      </c>
      <c r="O96" s="45" t="s">
        <v>406</v>
      </c>
      <c r="P96" s="46">
        <v>44194</v>
      </c>
      <c r="Q96" s="41">
        <v>7</v>
      </c>
      <c r="R96" s="41" t="s">
        <v>46</v>
      </c>
      <c r="S96" s="41"/>
      <c r="T96" s="63"/>
      <c r="U96" s="64"/>
      <c r="V96" s="64"/>
      <c r="W96" s="65"/>
      <c r="X96" s="47"/>
    </row>
    <row r="97" spans="1:24" s="48" customFormat="1" ht="51" x14ac:dyDescent="0.25">
      <c r="A97" s="42" t="s">
        <v>24</v>
      </c>
      <c r="B97" s="42" t="s">
        <v>308</v>
      </c>
      <c r="C97" s="41" t="s">
        <v>86</v>
      </c>
      <c r="D97" s="42" t="s">
        <v>407</v>
      </c>
      <c r="E97" s="41" t="s">
        <v>41</v>
      </c>
      <c r="F97" s="41" t="s">
        <v>29</v>
      </c>
      <c r="G97" s="42" t="s">
        <v>408</v>
      </c>
      <c r="H97" s="41" t="s">
        <v>93</v>
      </c>
      <c r="I97" s="41" t="s">
        <v>33</v>
      </c>
      <c r="J97" s="41" t="s">
        <v>33</v>
      </c>
      <c r="K97" s="42" t="s">
        <v>44</v>
      </c>
      <c r="L97" s="41">
        <v>30</v>
      </c>
      <c r="M97" s="43" t="s">
        <v>409</v>
      </c>
      <c r="N97" s="44">
        <v>44181</v>
      </c>
      <c r="O97" s="45" t="s">
        <v>410</v>
      </c>
      <c r="P97" s="46">
        <v>44194</v>
      </c>
      <c r="Q97" s="41">
        <v>7</v>
      </c>
      <c r="R97" s="41" t="s">
        <v>46</v>
      </c>
      <c r="S97" s="41"/>
      <c r="T97" s="63"/>
      <c r="U97" s="64"/>
      <c r="V97" s="64"/>
      <c r="W97" s="65"/>
      <c r="X97" s="47"/>
    </row>
    <row r="98" spans="1:24" s="48" customFormat="1" ht="51" x14ac:dyDescent="0.25">
      <c r="A98" s="42" t="s">
        <v>24</v>
      </c>
      <c r="B98" s="42" t="s">
        <v>308</v>
      </c>
      <c r="C98" s="41" t="s">
        <v>411</v>
      </c>
      <c r="D98" s="42" t="s">
        <v>412</v>
      </c>
      <c r="E98" s="41" t="s">
        <v>41</v>
      </c>
      <c r="F98" s="41" t="s">
        <v>413</v>
      </c>
      <c r="G98" s="42" t="s">
        <v>414</v>
      </c>
      <c r="H98" s="41" t="s">
        <v>87</v>
      </c>
      <c r="I98" s="41" t="s">
        <v>132</v>
      </c>
      <c r="J98" s="41" t="s">
        <v>33</v>
      </c>
      <c r="K98" s="42" t="s">
        <v>68</v>
      </c>
      <c r="L98" s="41">
        <v>30</v>
      </c>
      <c r="M98" s="43" t="s">
        <v>415</v>
      </c>
      <c r="N98" s="44">
        <v>44182</v>
      </c>
      <c r="O98" s="45"/>
      <c r="P98" s="41"/>
      <c r="Q98" s="41">
        <v>4</v>
      </c>
      <c r="R98" s="41" t="s">
        <v>46</v>
      </c>
      <c r="S98" s="41"/>
      <c r="T98" s="65"/>
      <c r="U98" s="65"/>
      <c r="V98" s="65"/>
      <c r="W98" s="65"/>
      <c r="X98" s="47"/>
    </row>
    <row r="99" spans="1:24" s="48" customFormat="1" ht="51" x14ac:dyDescent="0.2">
      <c r="A99" s="42" t="s">
        <v>24</v>
      </c>
      <c r="B99" s="42" t="s">
        <v>308</v>
      </c>
      <c r="C99" s="41" t="s">
        <v>172</v>
      </c>
      <c r="D99" s="42" t="s">
        <v>416</v>
      </c>
      <c r="E99" s="41" t="s">
        <v>58</v>
      </c>
      <c r="F99" s="41" t="s">
        <v>120</v>
      </c>
      <c r="G99" s="42" t="s">
        <v>417</v>
      </c>
      <c r="H99" s="41" t="s">
        <v>147</v>
      </c>
      <c r="I99" s="41" t="s">
        <v>33</v>
      </c>
      <c r="J99" s="41" t="s">
        <v>33</v>
      </c>
      <c r="K99" s="42" t="s">
        <v>61</v>
      </c>
      <c r="L99" s="41">
        <v>30</v>
      </c>
      <c r="M99" s="43" t="s">
        <v>418</v>
      </c>
      <c r="N99" s="44">
        <v>44182</v>
      </c>
      <c r="O99" s="45" t="s">
        <v>149</v>
      </c>
      <c r="P99" s="46">
        <v>44188</v>
      </c>
      <c r="Q99" s="41">
        <v>4</v>
      </c>
      <c r="R99" s="41" t="s">
        <v>46</v>
      </c>
      <c r="S99" s="41"/>
      <c r="T99" s="61"/>
      <c r="U99" s="61"/>
      <c r="V99" s="61"/>
      <c r="W99" s="61"/>
      <c r="X99" s="61"/>
    </row>
    <row r="100" spans="1:24" s="48" customFormat="1" ht="51" x14ac:dyDescent="0.2">
      <c r="A100" s="42" t="s">
        <v>24</v>
      </c>
      <c r="B100" s="42" t="s">
        <v>308</v>
      </c>
      <c r="C100" s="41" t="s">
        <v>80</v>
      </c>
      <c r="D100" s="42" t="s">
        <v>419</v>
      </c>
      <c r="E100" s="41" t="s">
        <v>58</v>
      </c>
      <c r="F100" s="41" t="s">
        <v>120</v>
      </c>
      <c r="G100" s="42" t="s">
        <v>420</v>
      </c>
      <c r="H100" s="41" t="s">
        <v>67</v>
      </c>
      <c r="I100" s="41" t="s">
        <v>33</v>
      </c>
      <c r="J100" s="41" t="s">
        <v>33</v>
      </c>
      <c r="K100" s="42" t="s">
        <v>61</v>
      </c>
      <c r="L100" s="41">
        <v>30</v>
      </c>
      <c r="M100" s="43" t="s">
        <v>421</v>
      </c>
      <c r="N100" s="44">
        <v>44182</v>
      </c>
      <c r="O100" s="45" t="s">
        <v>422</v>
      </c>
      <c r="P100" s="46">
        <v>44214</v>
      </c>
      <c r="Q100" s="41">
        <v>19</v>
      </c>
      <c r="R100" s="41" t="s">
        <v>46</v>
      </c>
      <c r="S100" s="41"/>
      <c r="T100" s="61"/>
      <c r="U100" s="61"/>
      <c r="V100" s="61"/>
      <c r="W100" s="61"/>
      <c r="X100" s="61"/>
    </row>
    <row r="101" spans="1:24" s="48" customFormat="1" ht="51" x14ac:dyDescent="0.25">
      <c r="A101" s="42" t="s">
        <v>24</v>
      </c>
      <c r="B101" s="42" t="s">
        <v>308</v>
      </c>
      <c r="C101" s="41" t="s">
        <v>111</v>
      </c>
      <c r="D101" s="42" t="s">
        <v>209</v>
      </c>
      <c r="E101" s="41" t="s">
        <v>41</v>
      </c>
      <c r="F101" s="41" t="s">
        <v>29</v>
      </c>
      <c r="G101" s="42" t="s">
        <v>423</v>
      </c>
      <c r="H101" s="41" t="s">
        <v>60</v>
      </c>
      <c r="I101" s="41" t="s">
        <v>132</v>
      </c>
      <c r="J101" s="41" t="s">
        <v>33</v>
      </c>
      <c r="K101" s="42" t="s">
        <v>133</v>
      </c>
      <c r="L101" s="41">
        <v>30</v>
      </c>
      <c r="M101" s="43" t="s">
        <v>424</v>
      </c>
      <c r="N101" s="44">
        <v>44183</v>
      </c>
      <c r="O101" s="45" t="s">
        <v>425</v>
      </c>
      <c r="P101" s="46">
        <v>44204</v>
      </c>
      <c r="Q101" s="41">
        <v>15</v>
      </c>
      <c r="R101" s="41" t="s">
        <v>46</v>
      </c>
      <c r="S101" s="41"/>
      <c r="T101" s="41"/>
      <c r="U101" s="41"/>
      <c r="V101" s="41"/>
      <c r="W101" s="41"/>
      <c r="X101" s="47"/>
    </row>
    <row r="102" spans="1:24" s="48" customFormat="1" ht="51" x14ac:dyDescent="0.2">
      <c r="A102" s="42" t="s">
        <v>24</v>
      </c>
      <c r="B102" s="42" t="s">
        <v>308</v>
      </c>
      <c r="C102" s="41" t="s">
        <v>80</v>
      </c>
      <c r="D102" s="42" t="s">
        <v>426</v>
      </c>
      <c r="E102" s="41" t="s">
        <v>77</v>
      </c>
      <c r="F102" s="41" t="s">
        <v>413</v>
      </c>
      <c r="G102" s="42" t="s">
        <v>427</v>
      </c>
      <c r="H102" s="41" t="s">
        <v>87</v>
      </c>
      <c r="I102" s="41" t="s">
        <v>132</v>
      </c>
      <c r="J102" s="41" t="s">
        <v>33</v>
      </c>
      <c r="K102" s="42" t="s">
        <v>49</v>
      </c>
      <c r="L102" s="41">
        <v>30</v>
      </c>
      <c r="M102" s="43" t="s">
        <v>428</v>
      </c>
      <c r="N102" s="44">
        <v>44183</v>
      </c>
      <c r="O102" s="45" t="s">
        <v>429</v>
      </c>
      <c r="P102" s="46">
        <v>44208</v>
      </c>
      <c r="Q102" s="41">
        <v>14</v>
      </c>
      <c r="R102" s="41" t="s">
        <v>46</v>
      </c>
      <c r="S102" s="41"/>
      <c r="T102" s="61"/>
      <c r="U102" s="61"/>
      <c r="V102" s="61"/>
      <c r="W102" s="61"/>
      <c r="X102" s="61"/>
    </row>
    <row r="103" spans="1:24" s="48" customFormat="1" ht="51" x14ac:dyDescent="0.2">
      <c r="A103" s="42" t="s">
        <v>24</v>
      </c>
      <c r="B103" s="42" t="s">
        <v>308</v>
      </c>
      <c r="C103" s="41" t="s">
        <v>39</v>
      </c>
      <c r="D103" s="42" t="s">
        <v>430</v>
      </c>
      <c r="E103" s="41" t="s">
        <v>41</v>
      </c>
      <c r="F103" s="41" t="s">
        <v>120</v>
      </c>
      <c r="G103" s="42" t="s">
        <v>431</v>
      </c>
      <c r="H103" s="42" t="s">
        <v>334</v>
      </c>
      <c r="I103" s="42" t="s">
        <v>33</v>
      </c>
      <c r="J103" s="57" t="s">
        <v>33</v>
      </c>
      <c r="K103" s="42" t="s">
        <v>49</v>
      </c>
      <c r="L103" s="41">
        <v>30</v>
      </c>
      <c r="M103" s="43" t="s">
        <v>432</v>
      </c>
      <c r="N103" s="44">
        <v>44186</v>
      </c>
      <c r="O103" s="45" t="s">
        <v>433</v>
      </c>
      <c r="P103" s="46">
        <v>44202</v>
      </c>
      <c r="Q103" s="41">
        <v>11</v>
      </c>
      <c r="R103" s="41" t="s">
        <v>46</v>
      </c>
      <c r="S103" s="41"/>
      <c r="T103" s="61"/>
      <c r="U103" s="61"/>
      <c r="V103" s="61"/>
      <c r="W103" s="61"/>
      <c r="X103" s="61"/>
    </row>
    <row r="104" spans="1:24" s="48" customFormat="1" ht="51" x14ac:dyDescent="0.25">
      <c r="A104" s="42" t="s">
        <v>24</v>
      </c>
      <c r="B104" s="42" t="s">
        <v>308</v>
      </c>
      <c r="C104" s="41" t="s">
        <v>56</v>
      </c>
      <c r="D104" s="42" t="s">
        <v>434</v>
      </c>
      <c r="E104" s="41" t="s">
        <v>58</v>
      </c>
      <c r="F104" s="41" t="s">
        <v>29</v>
      </c>
      <c r="G104" s="42" t="s">
        <v>435</v>
      </c>
      <c r="H104" s="41" t="s">
        <v>131</v>
      </c>
      <c r="I104" s="41" t="s">
        <v>132</v>
      </c>
      <c r="J104" s="41" t="s">
        <v>33</v>
      </c>
      <c r="K104" s="42" t="s">
        <v>68</v>
      </c>
      <c r="L104" s="41">
        <v>30</v>
      </c>
      <c r="M104" s="43" t="s">
        <v>436</v>
      </c>
      <c r="N104" s="44">
        <v>44186</v>
      </c>
      <c r="O104" s="45"/>
      <c r="P104" s="46">
        <v>44186</v>
      </c>
      <c r="Q104" s="41">
        <v>0</v>
      </c>
      <c r="R104" s="41" t="s">
        <v>46</v>
      </c>
      <c r="S104" s="41"/>
      <c r="T104" s="41"/>
      <c r="U104" s="41"/>
      <c r="V104" s="41"/>
      <c r="W104" s="41"/>
      <c r="X104" s="47"/>
    </row>
    <row r="105" spans="1:24" s="48" customFormat="1" ht="76.5" x14ac:dyDescent="0.2">
      <c r="A105" s="42" t="s">
        <v>24</v>
      </c>
      <c r="B105" s="42" t="s">
        <v>308</v>
      </c>
      <c r="C105" s="41" t="s">
        <v>56</v>
      </c>
      <c r="D105" s="42" t="s">
        <v>437</v>
      </c>
      <c r="E105" s="41" t="s">
        <v>129</v>
      </c>
      <c r="F105" s="41" t="s">
        <v>29</v>
      </c>
      <c r="G105" s="42" t="s">
        <v>438</v>
      </c>
      <c r="H105" s="41" t="s">
        <v>439</v>
      </c>
      <c r="I105" s="41" t="s">
        <v>160</v>
      </c>
      <c r="J105" s="41" t="s">
        <v>160</v>
      </c>
      <c r="K105" s="42" t="s">
        <v>327</v>
      </c>
      <c r="L105" s="41">
        <v>30</v>
      </c>
      <c r="M105" s="43" t="s">
        <v>440</v>
      </c>
      <c r="N105" s="44">
        <v>44186</v>
      </c>
      <c r="O105" s="45"/>
      <c r="P105" s="46">
        <v>44186</v>
      </c>
      <c r="Q105" s="41">
        <v>1</v>
      </c>
      <c r="R105" s="41" t="s">
        <v>46</v>
      </c>
      <c r="S105" s="41"/>
      <c r="T105" s="61"/>
      <c r="U105" s="61"/>
      <c r="V105" s="61"/>
      <c r="W105" s="61"/>
      <c r="X105" s="61"/>
    </row>
    <row r="106" spans="1:24" s="48" customFormat="1" ht="51" x14ac:dyDescent="0.2">
      <c r="A106" s="42" t="s">
        <v>24</v>
      </c>
      <c r="B106" s="42" t="s">
        <v>308</v>
      </c>
      <c r="C106" s="41" t="s">
        <v>191</v>
      </c>
      <c r="D106" s="42" t="s">
        <v>441</v>
      </c>
      <c r="E106" s="41" t="s">
        <v>58</v>
      </c>
      <c r="F106" s="41" t="s">
        <v>29</v>
      </c>
      <c r="G106" s="42" t="s">
        <v>442</v>
      </c>
      <c r="H106" s="41" t="s">
        <v>87</v>
      </c>
      <c r="I106" s="41" t="s">
        <v>132</v>
      </c>
      <c r="J106" s="41" t="s">
        <v>33</v>
      </c>
      <c r="K106" s="42" t="s">
        <v>68</v>
      </c>
      <c r="L106" s="41">
        <v>30</v>
      </c>
      <c r="M106" s="43" t="s">
        <v>443</v>
      </c>
      <c r="N106" s="44">
        <v>44186</v>
      </c>
      <c r="O106" s="45" t="s">
        <v>444</v>
      </c>
      <c r="P106" s="46">
        <v>44208</v>
      </c>
      <c r="Q106" s="41">
        <v>13</v>
      </c>
      <c r="R106" s="41" t="s">
        <v>46</v>
      </c>
      <c r="S106" s="41"/>
      <c r="T106" s="61"/>
      <c r="U106" s="61"/>
      <c r="V106" s="61"/>
      <c r="W106" s="61"/>
      <c r="X106" s="61"/>
    </row>
    <row r="107" spans="1:24" s="56" customFormat="1" ht="51" x14ac:dyDescent="0.25">
      <c r="A107" s="51" t="s">
        <v>24</v>
      </c>
      <c r="B107" s="51" t="s">
        <v>308</v>
      </c>
      <c r="C107" s="50" t="s">
        <v>78</v>
      </c>
      <c r="D107" s="51" t="s">
        <v>597</v>
      </c>
      <c r="E107" s="50" t="s">
        <v>129</v>
      </c>
      <c r="F107" s="50" t="s">
        <v>29</v>
      </c>
      <c r="G107" s="51" t="s">
        <v>598</v>
      </c>
      <c r="H107" s="50" t="s">
        <v>599</v>
      </c>
      <c r="I107" s="50" t="s">
        <v>600</v>
      </c>
      <c r="J107" s="50" t="s">
        <v>33</v>
      </c>
      <c r="K107" s="51" t="s">
        <v>61</v>
      </c>
      <c r="L107" s="50">
        <v>30</v>
      </c>
      <c r="M107" s="52" t="s">
        <v>601</v>
      </c>
      <c r="N107" s="53">
        <v>44186</v>
      </c>
      <c r="O107" s="54"/>
      <c r="P107" s="50"/>
      <c r="Q107" s="50"/>
      <c r="R107" s="50" t="s">
        <v>553</v>
      </c>
      <c r="S107" s="50"/>
      <c r="T107" s="50"/>
      <c r="U107" s="50"/>
      <c r="V107" s="50"/>
      <c r="W107" s="50"/>
      <c r="X107" s="55"/>
    </row>
    <row r="108" spans="1:24" s="48" customFormat="1" ht="51" x14ac:dyDescent="0.2">
      <c r="A108" s="42" t="s">
        <v>24</v>
      </c>
      <c r="B108" s="42" t="s">
        <v>308</v>
      </c>
      <c r="C108" s="41" t="s">
        <v>398</v>
      </c>
      <c r="D108" s="42" t="s">
        <v>445</v>
      </c>
      <c r="E108" s="41" t="s">
        <v>77</v>
      </c>
      <c r="F108" s="41" t="s">
        <v>29</v>
      </c>
      <c r="G108" s="42" t="s">
        <v>446</v>
      </c>
      <c r="H108" s="41" t="s">
        <v>87</v>
      </c>
      <c r="I108" s="41" t="s">
        <v>132</v>
      </c>
      <c r="J108" s="41" t="s">
        <v>33</v>
      </c>
      <c r="K108" s="42" t="s">
        <v>61</v>
      </c>
      <c r="L108" s="41">
        <v>30</v>
      </c>
      <c r="M108" s="43" t="s">
        <v>447</v>
      </c>
      <c r="N108" s="44">
        <v>44186</v>
      </c>
      <c r="O108" s="45" t="s">
        <v>448</v>
      </c>
      <c r="P108" s="46">
        <v>44208</v>
      </c>
      <c r="Q108" s="41">
        <v>13</v>
      </c>
      <c r="R108" s="41" t="s">
        <v>46</v>
      </c>
      <c r="S108" s="41"/>
      <c r="T108" s="61"/>
      <c r="U108" s="61"/>
      <c r="V108" s="61"/>
      <c r="W108" s="61"/>
      <c r="X108" s="61"/>
    </row>
    <row r="109" spans="1:24" s="48" customFormat="1" ht="51" x14ac:dyDescent="0.2">
      <c r="A109" s="42" t="s">
        <v>24</v>
      </c>
      <c r="B109" s="41" t="s">
        <v>292</v>
      </c>
      <c r="C109" s="41" t="s">
        <v>172</v>
      </c>
      <c r="D109" s="42" t="s">
        <v>449</v>
      </c>
      <c r="E109" s="41" t="s">
        <v>41</v>
      </c>
      <c r="F109" s="41" t="s">
        <v>29</v>
      </c>
      <c r="G109" s="42" t="s">
        <v>450</v>
      </c>
      <c r="H109" s="41" t="s">
        <v>87</v>
      </c>
      <c r="I109" s="41" t="s">
        <v>132</v>
      </c>
      <c r="J109" s="41" t="s">
        <v>33</v>
      </c>
      <c r="K109" s="42" t="s">
        <v>68</v>
      </c>
      <c r="L109" s="41">
        <v>30</v>
      </c>
      <c r="M109" s="43" t="s">
        <v>451</v>
      </c>
      <c r="N109" s="44">
        <v>44186</v>
      </c>
      <c r="O109" s="45" t="s">
        <v>452</v>
      </c>
      <c r="P109" s="46">
        <v>44208</v>
      </c>
      <c r="Q109" s="41">
        <v>12</v>
      </c>
      <c r="R109" s="41" t="s">
        <v>46</v>
      </c>
      <c r="S109" s="41"/>
      <c r="T109" s="61"/>
      <c r="U109" s="61"/>
      <c r="V109" s="61"/>
      <c r="W109" s="61"/>
      <c r="X109" s="61"/>
    </row>
    <row r="110" spans="1:24" s="16" customFormat="1" ht="51" x14ac:dyDescent="0.25">
      <c r="A110" s="10" t="s">
        <v>24</v>
      </c>
      <c r="B110" s="10" t="s">
        <v>308</v>
      </c>
      <c r="C110" s="9" t="s">
        <v>56</v>
      </c>
      <c r="D110" s="10" t="s">
        <v>453</v>
      </c>
      <c r="E110" s="9" t="s">
        <v>28</v>
      </c>
      <c r="F110" s="9" t="s">
        <v>29</v>
      </c>
      <c r="G110" s="10" t="s">
        <v>454</v>
      </c>
      <c r="H110" s="9" t="s">
        <v>455</v>
      </c>
      <c r="I110" s="9" t="s">
        <v>456</v>
      </c>
      <c r="J110" s="9" t="s">
        <v>160</v>
      </c>
      <c r="K110" s="10" t="s">
        <v>34</v>
      </c>
      <c r="L110" s="9">
        <v>10</v>
      </c>
      <c r="M110" s="11" t="s">
        <v>457</v>
      </c>
      <c r="N110" s="12">
        <v>44187</v>
      </c>
      <c r="O110" s="13"/>
      <c r="P110" s="9"/>
      <c r="Q110" s="9">
        <v>19</v>
      </c>
      <c r="R110" s="9" t="s">
        <v>37</v>
      </c>
      <c r="S110" s="9"/>
      <c r="T110" s="9"/>
      <c r="U110" s="9"/>
      <c r="V110" s="9"/>
      <c r="W110" s="9"/>
      <c r="X110" s="15"/>
    </row>
    <row r="111" spans="1:24" s="48" customFormat="1" ht="51" x14ac:dyDescent="0.2">
      <c r="A111" s="42" t="s">
        <v>24</v>
      </c>
      <c r="B111" s="42" t="s">
        <v>308</v>
      </c>
      <c r="C111" s="41" t="s">
        <v>127</v>
      </c>
      <c r="D111" s="42" t="s">
        <v>416</v>
      </c>
      <c r="E111" s="41" t="s">
        <v>58</v>
      </c>
      <c r="F111" s="41" t="s">
        <v>120</v>
      </c>
      <c r="G111" s="42" t="s">
        <v>458</v>
      </c>
      <c r="H111" s="41" t="s">
        <v>87</v>
      </c>
      <c r="I111" s="41" t="s">
        <v>132</v>
      </c>
      <c r="J111" s="41" t="s">
        <v>33</v>
      </c>
      <c r="K111" s="42" t="s">
        <v>61</v>
      </c>
      <c r="L111" s="41">
        <v>30</v>
      </c>
      <c r="M111" s="43" t="s">
        <v>459</v>
      </c>
      <c r="N111" s="44">
        <v>44188</v>
      </c>
      <c r="O111" s="45" t="s">
        <v>460</v>
      </c>
      <c r="P111" s="46">
        <v>44209</v>
      </c>
      <c r="Q111" s="41">
        <v>12</v>
      </c>
      <c r="R111" s="41" t="s">
        <v>46</v>
      </c>
      <c r="S111" s="41"/>
      <c r="T111" s="61"/>
      <c r="U111" s="61"/>
      <c r="V111" s="61"/>
      <c r="W111" s="61"/>
      <c r="X111" s="61"/>
    </row>
    <row r="112" spans="1:24" s="56" customFormat="1" ht="51" x14ac:dyDescent="0.25">
      <c r="A112" s="51" t="s">
        <v>24</v>
      </c>
      <c r="B112" s="51" t="s">
        <v>308</v>
      </c>
      <c r="C112" s="50" t="s">
        <v>56</v>
      </c>
      <c r="D112" s="51" t="s">
        <v>602</v>
      </c>
      <c r="E112" s="50" t="s">
        <v>129</v>
      </c>
      <c r="F112" s="50" t="s">
        <v>29</v>
      </c>
      <c r="G112" s="51" t="s">
        <v>603</v>
      </c>
      <c r="H112" s="50" t="s">
        <v>455</v>
      </c>
      <c r="I112" s="50" t="s">
        <v>456</v>
      </c>
      <c r="J112" s="50" t="s">
        <v>160</v>
      </c>
      <c r="K112" s="51" t="s">
        <v>34</v>
      </c>
      <c r="L112" s="50">
        <v>10</v>
      </c>
      <c r="M112" s="52" t="s">
        <v>604</v>
      </c>
      <c r="N112" s="53">
        <v>44188</v>
      </c>
      <c r="O112" s="54"/>
      <c r="P112" s="50"/>
      <c r="Q112" s="50"/>
      <c r="R112" s="50" t="s">
        <v>553</v>
      </c>
      <c r="S112" s="50"/>
      <c r="T112" s="50"/>
      <c r="U112" s="50"/>
      <c r="V112" s="50"/>
      <c r="W112" s="50"/>
      <c r="X112" s="55"/>
    </row>
    <row r="113" spans="1:25" s="48" customFormat="1" ht="51" x14ac:dyDescent="0.2">
      <c r="A113" s="42" t="s">
        <v>24</v>
      </c>
      <c r="B113" s="42" t="s">
        <v>308</v>
      </c>
      <c r="C113" s="41" t="s">
        <v>461</v>
      </c>
      <c r="D113" s="42" t="s">
        <v>462</v>
      </c>
      <c r="E113" s="41" t="s">
        <v>41</v>
      </c>
      <c r="F113" s="41" t="s">
        <v>29</v>
      </c>
      <c r="G113" s="42" t="s">
        <v>463</v>
      </c>
      <c r="H113" s="41" t="s">
        <v>87</v>
      </c>
      <c r="I113" s="41" t="s">
        <v>132</v>
      </c>
      <c r="J113" s="41" t="s">
        <v>33</v>
      </c>
      <c r="K113" s="42" t="s">
        <v>68</v>
      </c>
      <c r="L113" s="41">
        <v>30</v>
      </c>
      <c r="M113" s="43" t="s">
        <v>464</v>
      </c>
      <c r="N113" s="44">
        <v>44188</v>
      </c>
      <c r="O113" s="45" t="s">
        <v>465</v>
      </c>
      <c r="P113" s="46">
        <v>44192</v>
      </c>
      <c r="Q113" s="41">
        <v>3</v>
      </c>
      <c r="R113" s="41" t="s">
        <v>46</v>
      </c>
      <c r="S113" s="41"/>
      <c r="T113" s="61"/>
      <c r="U113" s="61"/>
      <c r="V113" s="61"/>
      <c r="W113" s="61"/>
      <c r="X113" s="61"/>
    </row>
    <row r="114" spans="1:25" s="56" customFormat="1" ht="63.75" x14ac:dyDescent="0.25">
      <c r="A114" s="37" t="s">
        <v>322</v>
      </c>
      <c r="B114" s="37" t="s">
        <v>605</v>
      </c>
      <c r="C114" s="50" t="s">
        <v>78</v>
      </c>
      <c r="D114" s="51" t="s">
        <v>606</v>
      </c>
      <c r="E114" s="50" t="s">
        <v>41</v>
      </c>
      <c r="F114" s="50" t="s">
        <v>29</v>
      </c>
      <c r="G114" s="51" t="s">
        <v>607</v>
      </c>
      <c r="H114" s="50" t="s">
        <v>608</v>
      </c>
      <c r="I114" s="50" t="s">
        <v>188</v>
      </c>
      <c r="J114" s="50" t="s">
        <v>33</v>
      </c>
      <c r="K114" s="51" t="s">
        <v>68</v>
      </c>
      <c r="L114" s="50">
        <v>30</v>
      </c>
      <c r="M114" s="52" t="s">
        <v>609</v>
      </c>
      <c r="N114" s="53">
        <v>44188</v>
      </c>
      <c r="O114" s="54"/>
      <c r="P114" s="50"/>
      <c r="Q114" s="50"/>
      <c r="R114" s="50" t="s">
        <v>553</v>
      </c>
      <c r="S114" s="50"/>
      <c r="T114" s="50"/>
      <c r="U114" s="50"/>
      <c r="V114" s="50"/>
      <c r="W114" s="50"/>
      <c r="X114" s="55"/>
      <c r="Y114" s="66"/>
    </row>
    <row r="115" spans="1:25" s="48" customFormat="1" ht="51" x14ac:dyDescent="0.2">
      <c r="A115" s="67" t="s">
        <v>322</v>
      </c>
      <c r="B115" s="67" t="s">
        <v>323</v>
      </c>
      <c r="C115" s="41" t="s">
        <v>56</v>
      </c>
      <c r="D115" s="42" t="s">
        <v>466</v>
      </c>
      <c r="E115" s="41" t="s">
        <v>129</v>
      </c>
      <c r="F115" s="41" t="s">
        <v>467</v>
      </c>
      <c r="G115" s="42" t="s">
        <v>468</v>
      </c>
      <c r="H115" s="41" t="s">
        <v>469</v>
      </c>
      <c r="I115" s="41" t="s">
        <v>33</v>
      </c>
      <c r="J115" s="41" t="s">
        <v>33</v>
      </c>
      <c r="K115" s="42" t="s">
        <v>61</v>
      </c>
      <c r="L115" s="41">
        <v>30</v>
      </c>
      <c r="M115" s="43" t="s">
        <v>470</v>
      </c>
      <c r="N115" s="44">
        <v>44188</v>
      </c>
      <c r="O115" s="45"/>
      <c r="P115" s="46">
        <v>44215</v>
      </c>
      <c r="Q115" s="41">
        <v>16</v>
      </c>
      <c r="R115" s="41" t="s">
        <v>46</v>
      </c>
      <c r="S115" s="41"/>
      <c r="T115" s="61"/>
      <c r="U115" s="61"/>
      <c r="V115" s="61"/>
      <c r="W115" s="61"/>
      <c r="X115" s="61"/>
    </row>
    <row r="116" spans="1:25" s="48" customFormat="1" ht="51" x14ac:dyDescent="0.2">
      <c r="A116" s="42" t="s">
        <v>24</v>
      </c>
      <c r="B116" s="42" t="s">
        <v>308</v>
      </c>
      <c r="C116" s="41" t="s">
        <v>56</v>
      </c>
      <c r="D116" s="42" t="s">
        <v>471</v>
      </c>
      <c r="E116" s="41" t="s">
        <v>129</v>
      </c>
      <c r="F116" s="41" t="s">
        <v>29</v>
      </c>
      <c r="G116" s="42" t="s">
        <v>472</v>
      </c>
      <c r="H116" s="41" t="s">
        <v>473</v>
      </c>
      <c r="I116" s="41" t="s">
        <v>33</v>
      </c>
      <c r="J116" s="41" t="s">
        <v>33</v>
      </c>
      <c r="K116" s="42" t="s">
        <v>49</v>
      </c>
      <c r="L116" s="41">
        <v>30</v>
      </c>
      <c r="M116" s="43" t="s">
        <v>474</v>
      </c>
      <c r="N116" s="44">
        <v>44188</v>
      </c>
      <c r="O116" s="45"/>
      <c r="P116" s="46">
        <v>44559</v>
      </c>
      <c r="Q116" s="41">
        <v>3</v>
      </c>
      <c r="R116" s="41" t="s">
        <v>46</v>
      </c>
      <c r="S116" s="41"/>
      <c r="T116" s="61"/>
      <c r="U116" s="61"/>
      <c r="V116" s="41"/>
      <c r="W116" s="61"/>
      <c r="X116" s="47"/>
    </row>
    <row r="117" spans="1:25" s="48" customFormat="1" ht="51" x14ac:dyDescent="0.25">
      <c r="A117" s="42" t="s">
        <v>24</v>
      </c>
      <c r="B117" s="42" t="s">
        <v>308</v>
      </c>
      <c r="C117" s="41" t="s">
        <v>80</v>
      </c>
      <c r="D117" s="42" t="s">
        <v>475</v>
      </c>
      <c r="E117" s="41" t="s">
        <v>129</v>
      </c>
      <c r="F117" s="41" t="s">
        <v>120</v>
      </c>
      <c r="G117" s="42" t="s">
        <v>476</v>
      </c>
      <c r="H117" s="41" t="s">
        <v>477</v>
      </c>
      <c r="I117" s="41" t="s">
        <v>478</v>
      </c>
      <c r="J117" s="67" t="s">
        <v>160</v>
      </c>
      <c r="K117" s="42" t="s">
        <v>68</v>
      </c>
      <c r="L117" s="41">
        <v>30</v>
      </c>
      <c r="M117" s="68" t="s">
        <v>479</v>
      </c>
      <c r="N117" s="44">
        <v>44188</v>
      </c>
      <c r="O117" s="45"/>
      <c r="P117" s="46">
        <v>44228</v>
      </c>
      <c r="Q117" s="41">
        <v>25</v>
      </c>
      <c r="R117" s="41" t="s">
        <v>46</v>
      </c>
      <c r="S117" s="41"/>
      <c r="T117" s="41"/>
      <c r="U117" s="41"/>
      <c r="V117" s="41"/>
      <c r="W117" s="41"/>
      <c r="X117" s="47"/>
      <c r="Y117" s="69"/>
    </row>
    <row r="118" spans="1:25" s="16" customFormat="1" ht="51" x14ac:dyDescent="0.2">
      <c r="A118" s="10" t="s">
        <v>24</v>
      </c>
      <c r="B118" s="10" t="s">
        <v>308</v>
      </c>
      <c r="C118" s="9" t="s">
        <v>56</v>
      </c>
      <c r="D118" s="10" t="s">
        <v>480</v>
      </c>
      <c r="E118" s="9" t="s">
        <v>28</v>
      </c>
      <c r="F118" s="9" t="s">
        <v>29</v>
      </c>
      <c r="G118" s="10" t="s">
        <v>481</v>
      </c>
      <c r="H118" s="9" t="s">
        <v>60</v>
      </c>
      <c r="I118" s="9" t="s">
        <v>132</v>
      </c>
      <c r="J118" s="9" t="s">
        <v>33</v>
      </c>
      <c r="K118" s="10" t="s">
        <v>49</v>
      </c>
      <c r="L118" s="9">
        <v>1</v>
      </c>
      <c r="M118" s="11" t="s">
        <v>482</v>
      </c>
      <c r="N118" s="12">
        <v>44193</v>
      </c>
      <c r="O118" s="13"/>
      <c r="P118" s="14">
        <v>44195</v>
      </c>
      <c r="Q118" s="9">
        <v>2</v>
      </c>
      <c r="R118" s="9" t="s">
        <v>37</v>
      </c>
      <c r="S118" s="9"/>
      <c r="T118" s="18"/>
      <c r="U118" s="18"/>
      <c r="V118" s="9"/>
      <c r="W118" s="18"/>
      <c r="X118" s="15"/>
    </row>
    <row r="119" spans="1:25" s="48" customFormat="1" ht="51" x14ac:dyDescent="0.2">
      <c r="A119" s="42" t="s">
        <v>24</v>
      </c>
      <c r="B119" s="42" t="s">
        <v>308</v>
      </c>
      <c r="C119" s="41" t="s">
        <v>56</v>
      </c>
      <c r="D119" s="42" t="s">
        <v>483</v>
      </c>
      <c r="E119" s="41" t="s">
        <v>58</v>
      </c>
      <c r="F119" s="41" t="s">
        <v>29</v>
      </c>
      <c r="G119" s="42" t="s">
        <v>435</v>
      </c>
      <c r="H119" s="41" t="s">
        <v>131</v>
      </c>
      <c r="I119" s="41" t="s">
        <v>132</v>
      </c>
      <c r="J119" s="41" t="s">
        <v>33</v>
      </c>
      <c r="K119" s="42" t="s">
        <v>61</v>
      </c>
      <c r="L119" s="41">
        <v>30</v>
      </c>
      <c r="M119" s="43" t="s">
        <v>484</v>
      </c>
      <c r="N119" s="44">
        <v>44193</v>
      </c>
      <c r="O119" s="45" t="s">
        <v>485</v>
      </c>
      <c r="P119" s="46">
        <v>44221</v>
      </c>
      <c r="Q119" s="41">
        <v>19</v>
      </c>
      <c r="R119" s="41" t="s">
        <v>46</v>
      </c>
      <c r="S119" s="41"/>
      <c r="T119" s="46"/>
      <c r="U119" s="41"/>
      <c r="V119" s="41"/>
      <c r="W119" s="61"/>
      <c r="X119" s="47"/>
    </row>
    <row r="120" spans="1:25" s="48" customFormat="1" ht="51" x14ac:dyDescent="0.2">
      <c r="A120" s="42" t="s">
        <v>24</v>
      </c>
      <c r="B120" s="42" t="s">
        <v>308</v>
      </c>
      <c r="C120" s="41" t="s">
        <v>111</v>
      </c>
      <c r="D120" s="42" t="s">
        <v>486</v>
      </c>
      <c r="E120" s="41" t="s">
        <v>77</v>
      </c>
      <c r="F120" s="41" t="s">
        <v>113</v>
      </c>
      <c r="G120" s="42" t="s">
        <v>487</v>
      </c>
      <c r="H120" s="41" t="s">
        <v>469</v>
      </c>
      <c r="I120" s="41" t="s">
        <v>33</v>
      </c>
      <c r="J120" s="41" t="s">
        <v>33</v>
      </c>
      <c r="K120" s="42" t="s">
        <v>68</v>
      </c>
      <c r="L120" s="41">
        <v>30</v>
      </c>
      <c r="M120" s="43" t="s">
        <v>488</v>
      </c>
      <c r="N120" s="44">
        <v>44193</v>
      </c>
      <c r="O120" s="45" t="s">
        <v>489</v>
      </c>
      <c r="P120" s="46">
        <v>44210</v>
      </c>
      <c r="Q120" s="41">
        <v>12</v>
      </c>
      <c r="R120" s="41" t="s">
        <v>46</v>
      </c>
      <c r="S120" s="41"/>
      <c r="T120" s="61"/>
      <c r="U120" s="61"/>
      <c r="V120" s="61"/>
      <c r="W120" s="61"/>
      <c r="X120" s="61"/>
    </row>
    <row r="121" spans="1:25" s="48" customFormat="1" ht="51" x14ac:dyDescent="0.2">
      <c r="A121" s="42" t="s">
        <v>24</v>
      </c>
      <c r="B121" s="42" t="s">
        <v>308</v>
      </c>
      <c r="C121" s="41" t="s">
        <v>111</v>
      </c>
      <c r="D121" s="42" t="s">
        <v>490</v>
      </c>
      <c r="E121" s="41" t="s">
        <v>77</v>
      </c>
      <c r="F121" s="41" t="s">
        <v>113</v>
      </c>
      <c r="G121" s="42" t="s">
        <v>491</v>
      </c>
      <c r="H121" s="41" t="s">
        <v>469</v>
      </c>
      <c r="I121" s="41" t="s">
        <v>33</v>
      </c>
      <c r="J121" s="41" t="s">
        <v>33</v>
      </c>
      <c r="K121" s="42" t="s">
        <v>68</v>
      </c>
      <c r="L121" s="41">
        <v>30</v>
      </c>
      <c r="M121" s="43" t="s">
        <v>492</v>
      </c>
      <c r="N121" s="44">
        <v>44193</v>
      </c>
      <c r="O121" s="45" t="s">
        <v>493</v>
      </c>
      <c r="P121" s="46">
        <v>44210</v>
      </c>
      <c r="Q121" s="41">
        <v>12</v>
      </c>
      <c r="R121" s="41" t="s">
        <v>46</v>
      </c>
      <c r="S121" s="41"/>
      <c r="T121" s="61"/>
      <c r="U121" s="61"/>
      <c r="V121" s="61"/>
      <c r="W121" s="61"/>
      <c r="X121" s="61"/>
    </row>
    <row r="122" spans="1:25" s="48" customFormat="1" ht="51" x14ac:dyDescent="0.2">
      <c r="A122" s="42" t="s">
        <v>24</v>
      </c>
      <c r="B122" s="42" t="s">
        <v>308</v>
      </c>
      <c r="C122" s="41" t="s">
        <v>111</v>
      </c>
      <c r="D122" s="42" t="s">
        <v>494</v>
      </c>
      <c r="E122" s="41" t="s">
        <v>77</v>
      </c>
      <c r="F122" s="41" t="s">
        <v>113</v>
      </c>
      <c r="G122" s="42" t="s">
        <v>495</v>
      </c>
      <c r="H122" s="41" t="s">
        <v>469</v>
      </c>
      <c r="I122" s="41" t="s">
        <v>33</v>
      </c>
      <c r="J122" s="41" t="s">
        <v>33</v>
      </c>
      <c r="K122" s="42" t="s">
        <v>68</v>
      </c>
      <c r="L122" s="41">
        <v>30</v>
      </c>
      <c r="M122" s="43" t="s">
        <v>496</v>
      </c>
      <c r="N122" s="44">
        <v>44193</v>
      </c>
      <c r="O122" s="45" t="s">
        <v>497</v>
      </c>
      <c r="P122" s="46">
        <v>44210</v>
      </c>
      <c r="Q122" s="41">
        <v>12</v>
      </c>
      <c r="R122" s="41" t="s">
        <v>46</v>
      </c>
      <c r="S122" s="41"/>
      <c r="T122" s="61"/>
      <c r="U122" s="61"/>
      <c r="V122" s="61"/>
      <c r="W122" s="61"/>
      <c r="X122" s="61"/>
    </row>
    <row r="123" spans="1:25" s="56" customFormat="1" ht="51" x14ac:dyDescent="0.25">
      <c r="A123" s="51" t="s">
        <v>24</v>
      </c>
      <c r="B123" s="51" t="s">
        <v>308</v>
      </c>
      <c r="C123" s="50" t="s">
        <v>56</v>
      </c>
      <c r="D123" s="51" t="s">
        <v>453</v>
      </c>
      <c r="E123" s="50" t="s">
        <v>28</v>
      </c>
      <c r="F123" s="50" t="s">
        <v>29</v>
      </c>
      <c r="G123" s="51" t="s">
        <v>610</v>
      </c>
      <c r="H123" s="50" t="s">
        <v>611</v>
      </c>
      <c r="I123" s="50" t="s">
        <v>456</v>
      </c>
      <c r="J123" s="50" t="s">
        <v>160</v>
      </c>
      <c r="K123" s="51" t="s">
        <v>61</v>
      </c>
      <c r="L123" s="50">
        <v>30</v>
      </c>
      <c r="M123" s="52" t="s">
        <v>612</v>
      </c>
      <c r="N123" s="53">
        <v>44193</v>
      </c>
      <c r="O123" s="54"/>
      <c r="P123" s="50"/>
      <c r="Q123" s="50"/>
      <c r="R123" s="50" t="s">
        <v>553</v>
      </c>
      <c r="S123" s="50"/>
      <c r="T123" s="50"/>
      <c r="U123" s="50"/>
      <c r="V123" s="50"/>
      <c r="W123" s="50"/>
      <c r="X123" s="55"/>
      <c r="Y123" s="66"/>
    </row>
    <row r="124" spans="1:25" s="56" customFormat="1" ht="51" x14ac:dyDescent="0.25">
      <c r="A124" s="51" t="s">
        <v>24</v>
      </c>
      <c r="B124" s="51" t="s">
        <v>308</v>
      </c>
      <c r="C124" s="50" t="s">
        <v>238</v>
      </c>
      <c r="D124" s="51" t="s">
        <v>613</v>
      </c>
      <c r="E124" s="50" t="s">
        <v>41</v>
      </c>
      <c r="F124" s="50" t="s">
        <v>29</v>
      </c>
      <c r="G124" s="51" t="s">
        <v>614</v>
      </c>
      <c r="H124" s="50" t="s">
        <v>87</v>
      </c>
      <c r="I124" s="50" t="s">
        <v>132</v>
      </c>
      <c r="J124" s="50" t="s">
        <v>33</v>
      </c>
      <c r="K124" s="51" t="s">
        <v>61</v>
      </c>
      <c r="L124" s="50">
        <v>30</v>
      </c>
      <c r="M124" s="70" t="s">
        <v>615</v>
      </c>
      <c r="N124" s="71">
        <v>44193</v>
      </c>
      <c r="O124" s="54"/>
      <c r="P124" s="50"/>
      <c r="Q124" s="50"/>
      <c r="R124" s="50" t="s">
        <v>553</v>
      </c>
      <c r="S124" s="50"/>
      <c r="T124" s="50"/>
      <c r="U124" s="50"/>
      <c r="V124" s="50"/>
      <c r="W124" s="50"/>
      <c r="X124" s="55"/>
      <c r="Y124" s="66"/>
    </row>
    <row r="125" spans="1:25" s="48" customFormat="1" ht="51" x14ac:dyDescent="0.2">
      <c r="A125" s="42" t="s">
        <v>24</v>
      </c>
      <c r="B125" s="42" t="s">
        <v>308</v>
      </c>
      <c r="C125" s="41" t="s">
        <v>461</v>
      </c>
      <c r="D125" s="42" t="s">
        <v>498</v>
      </c>
      <c r="E125" s="41" t="s">
        <v>58</v>
      </c>
      <c r="F125" s="41" t="s">
        <v>120</v>
      </c>
      <c r="G125" s="42" t="s">
        <v>499</v>
      </c>
      <c r="H125" s="41" t="s">
        <v>87</v>
      </c>
      <c r="I125" s="41" t="s">
        <v>132</v>
      </c>
      <c r="J125" s="41" t="s">
        <v>33</v>
      </c>
      <c r="K125" s="42" t="s">
        <v>327</v>
      </c>
      <c r="L125" s="41">
        <v>30</v>
      </c>
      <c r="M125" s="43" t="s">
        <v>500</v>
      </c>
      <c r="N125" s="44">
        <v>44193</v>
      </c>
      <c r="O125" s="45" t="s">
        <v>501</v>
      </c>
      <c r="P125" s="46">
        <v>44209</v>
      </c>
      <c r="Q125" s="41">
        <v>11</v>
      </c>
      <c r="R125" s="41" t="s">
        <v>46</v>
      </c>
      <c r="S125" s="41"/>
      <c r="T125" s="61"/>
      <c r="U125" s="61"/>
      <c r="V125" s="61"/>
      <c r="W125" s="61"/>
      <c r="X125" s="61"/>
    </row>
    <row r="126" spans="1:25" s="56" customFormat="1" ht="51" x14ac:dyDescent="0.25">
      <c r="A126" s="51" t="s">
        <v>24</v>
      </c>
      <c r="B126" s="51" t="s">
        <v>308</v>
      </c>
      <c r="C126" s="50" t="s">
        <v>56</v>
      </c>
      <c r="D126" s="51" t="s">
        <v>616</v>
      </c>
      <c r="E126" s="50" t="s">
        <v>28</v>
      </c>
      <c r="F126" s="50" t="s">
        <v>29</v>
      </c>
      <c r="G126" s="51" t="s">
        <v>617</v>
      </c>
      <c r="H126" s="50" t="s">
        <v>618</v>
      </c>
      <c r="I126" s="72" t="s">
        <v>619</v>
      </c>
      <c r="J126" s="72" t="s">
        <v>160</v>
      </c>
      <c r="K126" s="51" t="s">
        <v>68</v>
      </c>
      <c r="L126" s="50">
        <v>30</v>
      </c>
      <c r="M126" s="52" t="s">
        <v>620</v>
      </c>
      <c r="N126" s="53">
        <v>44193</v>
      </c>
      <c r="O126" s="54"/>
      <c r="P126" s="50"/>
      <c r="Q126" s="50"/>
      <c r="R126" s="50" t="s">
        <v>553</v>
      </c>
      <c r="S126" s="50"/>
      <c r="T126" s="50"/>
      <c r="U126" s="50"/>
      <c r="V126" s="50"/>
      <c r="W126" s="50"/>
      <c r="X126" s="55"/>
      <c r="Y126" s="66"/>
    </row>
    <row r="127" spans="1:25" s="48" customFormat="1" ht="63.75" x14ac:dyDescent="0.25">
      <c r="A127" s="42" t="s">
        <v>24</v>
      </c>
      <c r="B127" s="42" t="s">
        <v>308</v>
      </c>
      <c r="C127" s="41" t="s">
        <v>56</v>
      </c>
      <c r="D127" s="42" t="s">
        <v>502</v>
      </c>
      <c r="E127" s="41" t="s">
        <v>28</v>
      </c>
      <c r="F127" s="41" t="s">
        <v>29</v>
      </c>
      <c r="G127" s="42" t="s">
        <v>503</v>
      </c>
      <c r="H127" s="41" t="s">
        <v>439</v>
      </c>
      <c r="I127" s="41" t="s">
        <v>160</v>
      </c>
      <c r="J127" s="41" t="s">
        <v>160</v>
      </c>
      <c r="K127" s="42" t="s">
        <v>49</v>
      </c>
      <c r="L127" s="41">
        <v>30</v>
      </c>
      <c r="M127" s="43" t="s">
        <v>504</v>
      </c>
      <c r="N127" s="44">
        <v>44193</v>
      </c>
      <c r="O127" s="45"/>
      <c r="P127" s="46">
        <v>43851</v>
      </c>
      <c r="Q127" s="41">
        <v>17</v>
      </c>
      <c r="R127" s="41" t="s">
        <v>46</v>
      </c>
      <c r="S127" s="41"/>
      <c r="T127" s="73"/>
      <c r="U127" s="73"/>
      <c r="V127" s="73"/>
      <c r="W127" s="73"/>
      <c r="X127" s="47"/>
    </row>
    <row r="128" spans="1:25" s="56" customFormat="1" ht="51" x14ac:dyDescent="0.25">
      <c r="A128" s="37" t="s">
        <v>322</v>
      </c>
      <c r="B128" s="37" t="s">
        <v>323</v>
      </c>
      <c r="C128" s="50" t="s">
        <v>111</v>
      </c>
      <c r="D128" s="51" t="s">
        <v>621</v>
      </c>
      <c r="E128" s="50" t="s">
        <v>41</v>
      </c>
      <c r="F128" s="50" t="s">
        <v>120</v>
      </c>
      <c r="G128" s="51" t="s">
        <v>622</v>
      </c>
      <c r="H128" s="72" t="s">
        <v>245</v>
      </c>
      <c r="I128" s="72" t="s">
        <v>202</v>
      </c>
      <c r="J128" s="72" t="s">
        <v>623</v>
      </c>
      <c r="K128" s="51" t="s">
        <v>68</v>
      </c>
      <c r="L128" s="50">
        <v>30</v>
      </c>
      <c r="M128" s="52" t="s">
        <v>624</v>
      </c>
      <c r="N128" s="53">
        <v>44194</v>
      </c>
      <c r="O128" s="54"/>
      <c r="P128" s="50"/>
      <c r="Q128" s="50"/>
      <c r="R128" s="50" t="s">
        <v>553</v>
      </c>
      <c r="S128" s="50"/>
      <c r="T128" s="50"/>
      <c r="U128" s="50"/>
      <c r="V128" s="50"/>
      <c r="W128" s="50"/>
      <c r="X128" s="55"/>
    </row>
    <row r="129" spans="1:24" s="48" customFormat="1" ht="51" x14ac:dyDescent="0.2">
      <c r="A129" s="42" t="s">
        <v>24</v>
      </c>
      <c r="B129" s="42" t="s">
        <v>308</v>
      </c>
      <c r="C129" s="41" t="s">
        <v>461</v>
      </c>
      <c r="D129" s="42" t="s">
        <v>416</v>
      </c>
      <c r="E129" s="41" t="s">
        <v>58</v>
      </c>
      <c r="F129" s="41" t="s">
        <v>505</v>
      </c>
      <c r="G129" s="42" t="s">
        <v>506</v>
      </c>
      <c r="H129" s="41" t="s">
        <v>87</v>
      </c>
      <c r="I129" s="41" t="s">
        <v>132</v>
      </c>
      <c r="J129" s="41" t="s">
        <v>33</v>
      </c>
      <c r="K129" s="42" t="s">
        <v>61</v>
      </c>
      <c r="L129" s="41">
        <v>30</v>
      </c>
      <c r="M129" s="43" t="s">
        <v>507</v>
      </c>
      <c r="N129" s="44">
        <v>44194</v>
      </c>
      <c r="O129" s="45" t="s">
        <v>508</v>
      </c>
      <c r="P129" s="46">
        <v>44209</v>
      </c>
      <c r="Q129" s="41">
        <v>13</v>
      </c>
      <c r="R129" s="41" t="s">
        <v>46</v>
      </c>
      <c r="S129" s="41"/>
      <c r="T129" s="61"/>
      <c r="U129" s="61"/>
      <c r="V129" s="61"/>
      <c r="W129" s="61"/>
      <c r="X129" s="61"/>
    </row>
    <row r="130" spans="1:24" s="48" customFormat="1" ht="51" x14ac:dyDescent="0.2">
      <c r="A130" s="42" t="s">
        <v>24</v>
      </c>
      <c r="B130" s="42" t="s">
        <v>308</v>
      </c>
      <c r="C130" s="41" t="s">
        <v>47</v>
      </c>
      <c r="D130" s="42" t="s">
        <v>471</v>
      </c>
      <c r="E130" s="41" t="s">
        <v>129</v>
      </c>
      <c r="F130" s="41" t="s">
        <v>29</v>
      </c>
      <c r="G130" s="42" t="s">
        <v>509</v>
      </c>
      <c r="H130" s="41" t="s">
        <v>131</v>
      </c>
      <c r="I130" s="41" t="s">
        <v>132</v>
      </c>
      <c r="J130" s="41" t="s">
        <v>33</v>
      </c>
      <c r="K130" s="42" t="s">
        <v>44</v>
      </c>
      <c r="L130" s="41">
        <v>30</v>
      </c>
      <c r="M130" s="43" t="s">
        <v>510</v>
      </c>
      <c r="N130" s="44">
        <v>44194</v>
      </c>
      <c r="O130" s="45"/>
      <c r="P130" s="46">
        <v>44217</v>
      </c>
      <c r="Q130" s="41">
        <v>15</v>
      </c>
      <c r="R130" s="41" t="s">
        <v>46</v>
      </c>
      <c r="S130" s="41"/>
      <c r="T130" s="61"/>
      <c r="U130" s="61"/>
      <c r="V130" s="61"/>
      <c r="W130" s="61"/>
      <c r="X130" s="47"/>
    </row>
    <row r="131" spans="1:24" s="16" customFormat="1" ht="51" x14ac:dyDescent="0.2">
      <c r="A131" s="10" t="s">
        <v>24</v>
      </c>
      <c r="B131" s="10" t="s">
        <v>308</v>
      </c>
      <c r="C131" s="9" t="s">
        <v>78</v>
      </c>
      <c r="D131" s="10" t="s">
        <v>511</v>
      </c>
      <c r="E131" s="9" t="s">
        <v>28</v>
      </c>
      <c r="F131" s="9" t="s">
        <v>29</v>
      </c>
      <c r="G131" s="10" t="s">
        <v>512</v>
      </c>
      <c r="H131" s="9" t="s">
        <v>87</v>
      </c>
      <c r="I131" s="9" t="s">
        <v>132</v>
      </c>
      <c r="J131" s="9" t="s">
        <v>33</v>
      </c>
      <c r="K131" s="10" t="s">
        <v>61</v>
      </c>
      <c r="L131" s="9">
        <v>5</v>
      </c>
      <c r="M131" s="11" t="s">
        <v>513</v>
      </c>
      <c r="N131" s="12">
        <v>44194</v>
      </c>
      <c r="O131" s="13" t="s">
        <v>514</v>
      </c>
      <c r="P131" s="14">
        <v>44211</v>
      </c>
      <c r="Q131" s="9">
        <v>11</v>
      </c>
      <c r="R131" s="9" t="s">
        <v>37</v>
      </c>
      <c r="S131" s="9"/>
      <c r="T131" s="19"/>
      <c r="U131" s="18"/>
      <c r="V131" s="18"/>
      <c r="W131" s="18"/>
      <c r="X131" s="18"/>
    </row>
    <row r="132" spans="1:24" s="16" customFormat="1" ht="51" x14ac:dyDescent="0.2">
      <c r="A132" s="10" t="s">
        <v>24</v>
      </c>
      <c r="B132" s="10" t="s">
        <v>308</v>
      </c>
      <c r="C132" s="9" t="s">
        <v>78</v>
      </c>
      <c r="D132" s="10" t="s">
        <v>511</v>
      </c>
      <c r="E132" s="9" t="s">
        <v>28</v>
      </c>
      <c r="F132" s="9" t="s">
        <v>29</v>
      </c>
      <c r="G132" s="10" t="s">
        <v>515</v>
      </c>
      <c r="H132" s="9" t="s">
        <v>87</v>
      </c>
      <c r="I132" s="9" t="s">
        <v>132</v>
      </c>
      <c r="J132" s="9" t="s">
        <v>33</v>
      </c>
      <c r="K132" s="10" t="s">
        <v>61</v>
      </c>
      <c r="L132" s="9">
        <v>5</v>
      </c>
      <c r="M132" s="11" t="s">
        <v>516</v>
      </c>
      <c r="N132" s="12">
        <v>44194</v>
      </c>
      <c r="O132" s="13" t="s">
        <v>517</v>
      </c>
      <c r="P132" s="14">
        <v>44209</v>
      </c>
      <c r="Q132" s="9">
        <v>9</v>
      </c>
      <c r="R132" s="9" t="s">
        <v>37</v>
      </c>
      <c r="S132" s="9"/>
      <c r="T132" s="18"/>
      <c r="U132" s="18"/>
      <c r="V132" s="18"/>
      <c r="W132" s="18"/>
      <c r="X132" s="18"/>
    </row>
    <row r="133" spans="1:24" s="56" customFormat="1" ht="63.75" x14ac:dyDescent="0.2">
      <c r="A133" s="51" t="s">
        <v>24</v>
      </c>
      <c r="B133" s="51" t="s">
        <v>308</v>
      </c>
      <c r="C133" s="50" t="s">
        <v>26</v>
      </c>
      <c r="D133" s="51" t="s">
        <v>199</v>
      </c>
      <c r="E133" s="50" t="s">
        <v>58</v>
      </c>
      <c r="F133" s="50" t="s">
        <v>120</v>
      </c>
      <c r="G133" s="51" t="s">
        <v>625</v>
      </c>
      <c r="H133" s="74" t="s">
        <v>626</v>
      </c>
      <c r="I133" s="74" t="s">
        <v>152</v>
      </c>
      <c r="J133" s="75" t="s">
        <v>623</v>
      </c>
      <c r="K133" s="51" t="s">
        <v>44</v>
      </c>
      <c r="L133" s="50">
        <v>30</v>
      </c>
      <c r="M133" s="52" t="s">
        <v>627</v>
      </c>
      <c r="N133" s="53">
        <v>44194</v>
      </c>
      <c r="O133" s="54"/>
      <c r="P133" s="50"/>
      <c r="Q133" s="50"/>
      <c r="R133" s="50" t="s">
        <v>553</v>
      </c>
      <c r="S133" s="50"/>
      <c r="T133" s="50"/>
      <c r="U133" s="50"/>
      <c r="V133" s="50"/>
      <c r="W133" s="50"/>
      <c r="X133" s="55"/>
    </row>
    <row r="134" spans="1:24" s="48" customFormat="1" ht="51" x14ac:dyDescent="0.2">
      <c r="A134" s="42" t="s">
        <v>24</v>
      </c>
      <c r="B134" s="42" t="s">
        <v>308</v>
      </c>
      <c r="C134" s="41" t="s">
        <v>91</v>
      </c>
      <c r="D134" s="42" t="s">
        <v>518</v>
      </c>
      <c r="E134" s="41" t="s">
        <v>77</v>
      </c>
      <c r="F134" s="41" t="s">
        <v>29</v>
      </c>
      <c r="G134" s="42" t="s">
        <v>519</v>
      </c>
      <c r="H134" s="41" t="s">
        <v>455</v>
      </c>
      <c r="I134" s="41" t="s">
        <v>456</v>
      </c>
      <c r="J134" s="41" t="s">
        <v>160</v>
      </c>
      <c r="K134" s="42" t="s">
        <v>260</v>
      </c>
      <c r="L134" s="41">
        <v>20</v>
      </c>
      <c r="M134" s="43" t="s">
        <v>520</v>
      </c>
      <c r="N134" s="44">
        <v>44195</v>
      </c>
      <c r="O134" s="45"/>
      <c r="P134" s="46">
        <v>44223</v>
      </c>
      <c r="Q134" s="41">
        <v>19</v>
      </c>
      <c r="R134" s="41" t="s">
        <v>46</v>
      </c>
      <c r="S134" s="41"/>
      <c r="T134" s="61"/>
      <c r="U134" s="61"/>
      <c r="V134" s="61"/>
      <c r="W134" s="61"/>
      <c r="X134" s="61"/>
    </row>
    <row r="135" spans="1:24" s="48" customFormat="1" ht="89.25" x14ac:dyDescent="0.2">
      <c r="A135" s="42" t="s">
        <v>24</v>
      </c>
      <c r="B135" s="42" t="s">
        <v>308</v>
      </c>
      <c r="C135" s="41" t="s">
        <v>111</v>
      </c>
      <c r="D135" s="42" t="s">
        <v>521</v>
      </c>
      <c r="E135" s="41" t="s">
        <v>129</v>
      </c>
      <c r="F135" s="41" t="s">
        <v>29</v>
      </c>
      <c r="G135" s="42" t="s">
        <v>522</v>
      </c>
      <c r="H135" s="41" t="s">
        <v>455</v>
      </c>
      <c r="I135" s="41" t="s">
        <v>456</v>
      </c>
      <c r="J135" s="41" t="s">
        <v>160</v>
      </c>
      <c r="K135" s="42" t="s">
        <v>190</v>
      </c>
      <c r="L135" s="41">
        <v>30</v>
      </c>
      <c r="M135" s="43" t="s">
        <v>523</v>
      </c>
      <c r="N135" s="44">
        <v>44195</v>
      </c>
      <c r="O135" s="45"/>
      <c r="P135" s="46">
        <v>44217</v>
      </c>
      <c r="Q135" s="41">
        <v>14</v>
      </c>
      <c r="R135" s="41" t="s">
        <v>46</v>
      </c>
      <c r="S135" s="41"/>
      <c r="T135" s="61"/>
      <c r="U135" s="61"/>
      <c r="V135" s="61"/>
      <c r="W135" s="61"/>
      <c r="X135" s="61"/>
    </row>
    <row r="136" spans="1:24" s="48" customFormat="1" ht="102" x14ac:dyDescent="0.2">
      <c r="A136" s="42" t="s">
        <v>24</v>
      </c>
      <c r="B136" s="42" t="s">
        <v>308</v>
      </c>
      <c r="C136" s="41" t="s">
        <v>262</v>
      </c>
      <c r="D136" s="42" t="s">
        <v>524</v>
      </c>
      <c r="E136" s="41" t="s">
        <v>41</v>
      </c>
      <c r="F136" s="41" t="s">
        <v>113</v>
      </c>
      <c r="G136" s="42" t="s">
        <v>525</v>
      </c>
      <c r="H136" s="41" t="s">
        <v>87</v>
      </c>
      <c r="I136" s="41" t="s">
        <v>132</v>
      </c>
      <c r="J136" s="41" t="s">
        <v>33</v>
      </c>
      <c r="K136" s="42" t="s">
        <v>61</v>
      </c>
      <c r="L136" s="41">
        <v>30</v>
      </c>
      <c r="M136" s="43" t="s">
        <v>526</v>
      </c>
      <c r="N136" s="44">
        <v>44195</v>
      </c>
      <c r="O136" s="45"/>
      <c r="P136" s="46">
        <v>44210</v>
      </c>
      <c r="Q136" s="41">
        <v>9</v>
      </c>
      <c r="R136" s="41" t="s">
        <v>46</v>
      </c>
      <c r="S136" s="41"/>
      <c r="T136" s="61"/>
      <c r="U136" s="61"/>
      <c r="V136" s="61"/>
      <c r="W136" s="61"/>
      <c r="X136" s="47"/>
    </row>
    <row r="137" spans="1:24" s="48" customFormat="1" ht="63.75" x14ac:dyDescent="0.2">
      <c r="A137" s="42" t="s">
        <v>24</v>
      </c>
      <c r="B137" s="42" t="s">
        <v>308</v>
      </c>
      <c r="C137" s="41" t="s">
        <v>527</v>
      </c>
      <c r="D137" s="42" t="s">
        <v>528</v>
      </c>
      <c r="E137" s="41" t="s">
        <v>41</v>
      </c>
      <c r="F137" s="41" t="s">
        <v>120</v>
      </c>
      <c r="G137" s="42" t="s">
        <v>529</v>
      </c>
      <c r="H137" s="41" t="s">
        <v>469</v>
      </c>
      <c r="I137" s="41" t="s">
        <v>33</v>
      </c>
      <c r="J137" s="41" t="s">
        <v>33</v>
      </c>
      <c r="K137" s="42" t="s">
        <v>68</v>
      </c>
      <c r="L137" s="41">
        <v>30</v>
      </c>
      <c r="M137" s="43" t="s">
        <v>530</v>
      </c>
      <c r="N137" s="44">
        <v>44195</v>
      </c>
      <c r="O137" s="45" t="s">
        <v>531</v>
      </c>
      <c r="P137" s="46">
        <v>44235</v>
      </c>
      <c r="Q137" s="41">
        <v>25</v>
      </c>
      <c r="R137" s="41" t="s">
        <v>46</v>
      </c>
      <c r="S137" s="41"/>
      <c r="T137" s="61"/>
      <c r="U137" s="61"/>
      <c r="V137" s="61"/>
      <c r="W137" s="61"/>
      <c r="X137" s="61"/>
    </row>
  </sheetData>
  <autoFilter ref="A1:Y13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C4" sqref="C4"/>
    </sheetView>
  </sheetViews>
  <sheetFormatPr baseColWidth="10" defaultRowHeight="15" x14ac:dyDescent="0.25"/>
  <cols>
    <col min="1" max="1" width="41.140625" customWidth="1"/>
    <col min="2" max="2" width="22.42578125" bestFit="1" customWidth="1"/>
    <col min="3" max="3" width="13.140625" customWidth="1"/>
    <col min="4" max="4" width="16.42578125" style="31" customWidth="1"/>
  </cols>
  <sheetData>
    <row r="1" spans="1:4" x14ac:dyDescent="0.25">
      <c r="A1" s="28" t="s">
        <v>532</v>
      </c>
      <c r="B1" s="28" t="s">
        <v>534</v>
      </c>
      <c r="C1" s="28" t="s">
        <v>540</v>
      </c>
      <c r="D1" s="77"/>
    </row>
    <row r="2" spans="1:4" x14ac:dyDescent="0.25">
      <c r="A2" s="23" t="s">
        <v>196</v>
      </c>
      <c r="B2" s="32">
        <v>4</v>
      </c>
      <c r="C2" s="81">
        <f>4/136</f>
        <v>2.9411764705882353E-2</v>
      </c>
      <c r="D2" s="39"/>
    </row>
    <row r="3" spans="1:4" ht="30" x14ac:dyDescent="0.25">
      <c r="A3" s="30" t="s">
        <v>160</v>
      </c>
      <c r="B3" s="32">
        <v>12</v>
      </c>
      <c r="C3" s="81">
        <f>12/136</f>
        <v>8.8235294117647065E-2</v>
      </c>
      <c r="D3" s="39"/>
    </row>
    <row r="4" spans="1:4" ht="30" x14ac:dyDescent="0.25">
      <c r="A4" s="30" t="s">
        <v>33</v>
      </c>
      <c r="B4" s="32">
        <v>120</v>
      </c>
      <c r="C4" s="81">
        <f>120/136</f>
        <v>0.88235294117647056</v>
      </c>
      <c r="D4" s="39"/>
    </row>
    <row r="5" spans="1:4" x14ac:dyDescent="0.25">
      <c r="A5" s="27" t="s">
        <v>533</v>
      </c>
      <c r="B5" s="29">
        <v>136</v>
      </c>
      <c r="C5" s="35">
        <f>SUM(C2:C4)</f>
        <v>1</v>
      </c>
      <c r="D5" s="77"/>
    </row>
    <row r="9" spans="1:4" x14ac:dyDescent="0.25">
      <c r="A9" s="28" t="s">
        <v>532</v>
      </c>
      <c r="B9" s="28" t="s">
        <v>535</v>
      </c>
      <c r="C9" s="28" t="s">
        <v>540</v>
      </c>
      <c r="D9" s="77"/>
    </row>
    <row r="10" spans="1:4" x14ac:dyDescent="0.25">
      <c r="A10" s="23" t="s">
        <v>46</v>
      </c>
      <c r="B10" s="32">
        <v>101</v>
      </c>
      <c r="C10" s="33">
        <f>101/136</f>
        <v>0.74264705882352944</v>
      </c>
      <c r="D10" s="39"/>
    </row>
    <row r="11" spans="1:4" x14ac:dyDescent="0.25">
      <c r="A11" s="23" t="s">
        <v>553</v>
      </c>
      <c r="B11" s="32">
        <v>23</v>
      </c>
      <c r="C11" s="33">
        <f>23/136</f>
        <v>0.16911764705882354</v>
      </c>
      <c r="D11" s="39"/>
    </row>
    <row r="12" spans="1:4" x14ac:dyDescent="0.25">
      <c r="A12" s="23" t="s">
        <v>37</v>
      </c>
      <c r="B12" s="32">
        <v>12</v>
      </c>
      <c r="C12" s="33">
        <f>12/136</f>
        <v>8.8235294117647065E-2</v>
      </c>
      <c r="D12" s="39"/>
    </row>
    <row r="13" spans="1:4" x14ac:dyDescent="0.25">
      <c r="A13" s="27" t="s">
        <v>533</v>
      </c>
      <c r="B13" s="29">
        <v>136</v>
      </c>
      <c r="C13" s="35">
        <f>SUM(C10:C12)</f>
        <v>1</v>
      </c>
      <c r="D13" s="77"/>
    </row>
    <row r="17" spans="1:4" x14ac:dyDescent="0.25">
      <c r="A17" s="28" t="s">
        <v>541</v>
      </c>
      <c r="B17" s="28" t="s">
        <v>542</v>
      </c>
      <c r="C17" s="77"/>
      <c r="D17" s="77"/>
    </row>
    <row r="18" spans="1:4" x14ac:dyDescent="0.25">
      <c r="A18" s="22" t="s">
        <v>543</v>
      </c>
      <c r="B18" s="36">
        <v>183</v>
      </c>
      <c r="C18" s="78"/>
      <c r="D18" s="78"/>
    </row>
    <row r="19" spans="1:4" x14ac:dyDescent="0.25">
      <c r="A19" s="22" t="s">
        <v>544</v>
      </c>
      <c r="B19" s="36">
        <v>113</v>
      </c>
      <c r="C19" s="78"/>
      <c r="D19" s="78"/>
    </row>
    <row r="20" spans="1:4" x14ac:dyDescent="0.25">
      <c r="A20" s="22" t="s">
        <v>546</v>
      </c>
      <c r="B20" s="36">
        <v>136</v>
      </c>
      <c r="C20" s="78"/>
      <c r="D20" s="78"/>
    </row>
    <row r="21" spans="1:4" x14ac:dyDescent="0.25">
      <c r="A21" s="27" t="s">
        <v>545</v>
      </c>
      <c r="B21" s="29">
        <f>SUM(B18:B20)</f>
        <v>432</v>
      </c>
      <c r="C21" s="77"/>
      <c r="D21" s="77"/>
    </row>
    <row r="31" spans="1:4" ht="30" x14ac:dyDescent="0.25">
      <c r="A31" s="24" t="s">
        <v>532</v>
      </c>
      <c r="B31" s="76" t="s">
        <v>536</v>
      </c>
      <c r="C31" s="82" t="s">
        <v>540</v>
      </c>
      <c r="D31" s="79"/>
    </row>
    <row r="32" spans="1:4" x14ac:dyDescent="0.25">
      <c r="A32" s="23" t="s">
        <v>190</v>
      </c>
      <c r="B32" s="32">
        <v>7</v>
      </c>
      <c r="C32" s="33">
        <f>7/136</f>
        <v>5.1470588235294115E-2</v>
      </c>
      <c r="D32" s="39"/>
    </row>
    <row r="33" spans="1:4" x14ac:dyDescent="0.25">
      <c r="A33" s="23" t="s">
        <v>161</v>
      </c>
      <c r="B33" s="32">
        <v>1</v>
      </c>
      <c r="C33" s="33">
        <f>1/136</f>
        <v>7.3529411764705881E-3</v>
      </c>
      <c r="D33" s="39"/>
    </row>
    <row r="34" spans="1:4" x14ac:dyDescent="0.25">
      <c r="A34" s="23" t="s">
        <v>133</v>
      </c>
      <c r="B34" s="32">
        <v>3</v>
      </c>
      <c r="C34" s="33">
        <f>3/136</f>
        <v>2.2058823529411766E-2</v>
      </c>
      <c r="D34" s="39"/>
    </row>
    <row r="35" spans="1:4" x14ac:dyDescent="0.25">
      <c r="A35" s="23" t="s">
        <v>372</v>
      </c>
      <c r="B35" s="32">
        <v>1</v>
      </c>
      <c r="C35" s="33">
        <f>1/136</f>
        <v>7.3529411764705881E-3</v>
      </c>
      <c r="D35" s="39"/>
    </row>
    <row r="36" spans="1:4" x14ac:dyDescent="0.25">
      <c r="A36" s="23" t="s">
        <v>49</v>
      </c>
      <c r="B36" s="32">
        <v>22</v>
      </c>
      <c r="C36" s="33">
        <f>22/136</f>
        <v>0.16176470588235295</v>
      </c>
      <c r="D36" s="39"/>
    </row>
    <row r="37" spans="1:4" x14ac:dyDescent="0.25">
      <c r="A37" s="23" t="s">
        <v>260</v>
      </c>
      <c r="B37" s="32">
        <v>2</v>
      </c>
      <c r="C37" s="33">
        <f>2/136</f>
        <v>1.4705882352941176E-2</v>
      </c>
      <c r="D37" s="39"/>
    </row>
    <row r="38" spans="1:4" x14ac:dyDescent="0.25">
      <c r="A38" s="23" t="s">
        <v>68</v>
      </c>
      <c r="B38" s="32">
        <v>39</v>
      </c>
      <c r="C38" s="33">
        <f>39/136</f>
        <v>0.28676470588235292</v>
      </c>
      <c r="D38" s="39"/>
    </row>
    <row r="39" spans="1:4" x14ac:dyDescent="0.25">
      <c r="A39" s="23" t="s">
        <v>61</v>
      </c>
      <c r="B39" s="32">
        <v>37</v>
      </c>
      <c r="C39" s="33">
        <f>37/136</f>
        <v>0.27205882352941174</v>
      </c>
      <c r="D39" s="39"/>
    </row>
    <row r="40" spans="1:4" x14ac:dyDescent="0.25">
      <c r="A40" s="23" t="s">
        <v>34</v>
      </c>
      <c r="B40" s="32">
        <v>4</v>
      </c>
      <c r="C40" s="33">
        <f>4/136</f>
        <v>2.9411764705882353E-2</v>
      </c>
      <c r="D40" s="39"/>
    </row>
    <row r="41" spans="1:4" x14ac:dyDescent="0.25">
      <c r="A41" s="23" t="s">
        <v>327</v>
      </c>
      <c r="B41" s="32">
        <v>3</v>
      </c>
      <c r="C41" s="33">
        <f>3/136</f>
        <v>2.2058823529411766E-2</v>
      </c>
      <c r="D41" s="39"/>
    </row>
    <row r="42" spans="1:4" x14ac:dyDescent="0.25">
      <c r="A42" s="23" t="s">
        <v>44</v>
      </c>
      <c r="B42" s="32">
        <v>17</v>
      </c>
      <c r="C42" s="33">
        <f>17/136</f>
        <v>0.125</v>
      </c>
      <c r="D42" s="39"/>
    </row>
    <row r="43" spans="1:4" x14ac:dyDescent="0.25">
      <c r="A43" s="27" t="s">
        <v>533</v>
      </c>
      <c r="B43" s="29">
        <v>136</v>
      </c>
      <c r="C43" s="35">
        <f>SUM(C32:C42)</f>
        <v>1</v>
      </c>
      <c r="D43" s="77"/>
    </row>
    <row r="49" spans="1:4" ht="30" x14ac:dyDescent="0.25">
      <c r="A49" s="24" t="s">
        <v>628</v>
      </c>
      <c r="B49" s="76" t="s">
        <v>629</v>
      </c>
      <c r="C49" s="82" t="s">
        <v>540</v>
      </c>
      <c r="D49" s="79"/>
    </row>
    <row r="50" spans="1:4" x14ac:dyDescent="0.25">
      <c r="A50" s="22" t="s">
        <v>630</v>
      </c>
      <c r="B50" s="36">
        <v>9</v>
      </c>
      <c r="C50" s="34">
        <f>9/136</f>
        <v>6.6176470588235295E-2</v>
      </c>
      <c r="D50" s="78"/>
    </row>
    <row r="51" spans="1:4" x14ac:dyDescent="0.25">
      <c r="A51" s="22" t="s">
        <v>24</v>
      </c>
      <c r="B51" s="36">
        <v>127</v>
      </c>
      <c r="C51" s="34">
        <f>127/136</f>
        <v>0.93382352941176472</v>
      </c>
      <c r="D51" s="78"/>
    </row>
    <row r="52" spans="1:4" x14ac:dyDescent="0.25">
      <c r="A52" s="27" t="s">
        <v>533</v>
      </c>
      <c r="B52" s="29">
        <f>SUM(B50:B51)</f>
        <v>136</v>
      </c>
      <c r="C52" s="35">
        <f>SUM(C50:C51)</f>
        <v>1</v>
      </c>
      <c r="D52" s="77"/>
    </row>
    <row r="53" spans="1:4" s="31" customFormat="1" x14ac:dyDescent="0.25">
      <c r="A53" s="84"/>
      <c r="B53" s="77"/>
      <c r="C53" s="85"/>
      <c r="D53" s="77"/>
    </row>
    <row r="54" spans="1:4" s="31" customFormat="1" x14ac:dyDescent="0.25">
      <c r="A54" s="84"/>
      <c r="B54" s="77"/>
      <c r="C54" s="85"/>
      <c r="D54" s="77"/>
    </row>
    <row r="55" spans="1:4" s="31" customFormat="1" x14ac:dyDescent="0.25">
      <c r="A55" s="84"/>
      <c r="B55" s="77"/>
      <c r="C55" s="85"/>
      <c r="D55" s="77"/>
    </row>
    <row r="59" spans="1:4" ht="30" x14ac:dyDescent="0.25">
      <c r="A59" s="24" t="s">
        <v>532</v>
      </c>
      <c r="B59" s="76" t="s">
        <v>537</v>
      </c>
      <c r="C59" s="82" t="s">
        <v>540</v>
      </c>
      <c r="D59" s="79"/>
    </row>
    <row r="60" spans="1:4" x14ac:dyDescent="0.25">
      <c r="A60" s="23" t="s">
        <v>41</v>
      </c>
      <c r="B60" s="32">
        <v>61</v>
      </c>
      <c r="C60" s="33">
        <f>61/136</f>
        <v>0.4485294117647059</v>
      </c>
      <c r="D60" s="39"/>
    </row>
    <row r="61" spans="1:4" x14ac:dyDescent="0.25">
      <c r="A61" s="23" t="s">
        <v>28</v>
      </c>
      <c r="B61" s="32">
        <v>14</v>
      </c>
      <c r="C61" s="33">
        <f>14/136</f>
        <v>0.10294117647058823</v>
      </c>
      <c r="D61" s="39"/>
    </row>
    <row r="62" spans="1:4" x14ac:dyDescent="0.25">
      <c r="A62" s="23" t="s">
        <v>77</v>
      </c>
      <c r="B62" s="32">
        <v>20</v>
      </c>
      <c r="C62" s="33">
        <f>20/136</f>
        <v>0.14705882352941177</v>
      </c>
      <c r="D62" s="39"/>
    </row>
    <row r="63" spans="1:4" x14ac:dyDescent="0.25">
      <c r="A63" s="23" t="s">
        <v>129</v>
      </c>
      <c r="B63" s="32">
        <v>14</v>
      </c>
      <c r="C63" s="33">
        <f>14/136</f>
        <v>0.10294117647058823</v>
      </c>
      <c r="D63" s="39"/>
    </row>
    <row r="64" spans="1:4" x14ac:dyDescent="0.25">
      <c r="A64" s="23" t="s">
        <v>58</v>
      </c>
      <c r="B64" s="32">
        <v>27</v>
      </c>
      <c r="C64" s="33">
        <f>27/136</f>
        <v>0.19852941176470587</v>
      </c>
      <c r="D64" s="39"/>
    </row>
    <row r="65" spans="1:4" x14ac:dyDescent="0.25">
      <c r="A65" s="27" t="s">
        <v>533</v>
      </c>
      <c r="B65" s="29">
        <v>136</v>
      </c>
      <c r="C65" s="35">
        <f>SUM(C60:C64)</f>
        <v>1</v>
      </c>
      <c r="D65" s="77"/>
    </row>
    <row r="78" spans="1:4" ht="30" x14ac:dyDescent="0.25">
      <c r="A78" s="24" t="s">
        <v>532</v>
      </c>
      <c r="B78" s="76" t="s">
        <v>538</v>
      </c>
      <c r="C78" s="82" t="s">
        <v>540</v>
      </c>
      <c r="D78" s="79"/>
    </row>
    <row r="79" spans="1:4" x14ac:dyDescent="0.25">
      <c r="A79" s="23" t="s">
        <v>78</v>
      </c>
      <c r="B79" s="32">
        <v>16</v>
      </c>
      <c r="C79" s="33">
        <f>16/136</f>
        <v>0.11764705882352941</v>
      </c>
      <c r="D79" s="39"/>
    </row>
    <row r="80" spans="1:4" x14ac:dyDescent="0.25">
      <c r="A80" s="23" t="s">
        <v>578</v>
      </c>
      <c r="B80" s="32">
        <v>1</v>
      </c>
      <c r="C80" s="33">
        <f>1/136</f>
        <v>7.3529411764705881E-3</v>
      </c>
      <c r="D80" s="39"/>
    </row>
    <row r="81" spans="1:4" x14ac:dyDescent="0.25">
      <c r="A81" s="23" t="s">
        <v>56</v>
      </c>
      <c r="B81" s="32">
        <v>22</v>
      </c>
      <c r="C81" s="33">
        <f>22/136</f>
        <v>0.16176470588235295</v>
      </c>
      <c r="D81" s="39"/>
    </row>
    <row r="82" spans="1:4" x14ac:dyDescent="0.25">
      <c r="A82" s="23" t="s">
        <v>47</v>
      </c>
      <c r="B82" s="32">
        <v>10</v>
      </c>
      <c r="C82" s="33">
        <f>10/136</f>
        <v>7.3529411764705885E-2</v>
      </c>
      <c r="D82" s="39"/>
    </row>
    <row r="83" spans="1:4" x14ac:dyDescent="0.25">
      <c r="A83" s="23" t="s">
        <v>64</v>
      </c>
      <c r="B83" s="32">
        <v>2</v>
      </c>
      <c r="C83" s="33">
        <f>2/136</f>
        <v>1.4705882352941176E-2</v>
      </c>
      <c r="D83" s="39"/>
    </row>
    <row r="84" spans="1:4" x14ac:dyDescent="0.25">
      <c r="A84" s="23" t="s">
        <v>91</v>
      </c>
      <c r="B84" s="32">
        <v>6</v>
      </c>
      <c r="C84" s="33">
        <f>6/136</f>
        <v>4.4117647058823532E-2</v>
      </c>
      <c r="D84" s="39"/>
    </row>
    <row r="85" spans="1:4" x14ac:dyDescent="0.25">
      <c r="A85" s="23" t="s">
        <v>411</v>
      </c>
      <c r="B85" s="32">
        <v>1</v>
      </c>
      <c r="C85" s="33">
        <f>1/136</f>
        <v>7.3529411764705881E-3</v>
      </c>
      <c r="D85" s="39"/>
    </row>
    <row r="86" spans="1:4" x14ac:dyDescent="0.25">
      <c r="A86" s="23" t="s">
        <v>461</v>
      </c>
      <c r="B86" s="32">
        <v>3</v>
      </c>
      <c r="C86" s="33">
        <f>3/136</f>
        <v>2.2058823529411766E-2</v>
      </c>
      <c r="D86" s="39"/>
    </row>
    <row r="87" spans="1:4" x14ac:dyDescent="0.25">
      <c r="A87" s="23" t="s">
        <v>172</v>
      </c>
      <c r="B87" s="32">
        <v>3</v>
      </c>
      <c r="C87" s="33">
        <f>3/136</f>
        <v>2.2058823529411766E-2</v>
      </c>
      <c r="D87" s="39"/>
    </row>
    <row r="88" spans="1:4" x14ac:dyDescent="0.25">
      <c r="A88" s="23" t="s">
        <v>262</v>
      </c>
      <c r="B88" s="32">
        <v>3</v>
      </c>
      <c r="C88" s="33">
        <f>3/136</f>
        <v>2.2058823529411766E-2</v>
      </c>
      <c r="D88" s="39"/>
    </row>
    <row r="89" spans="1:4" x14ac:dyDescent="0.25">
      <c r="A89" s="23" t="s">
        <v>50</v>
      </c>
      <c r="B89" s="32">
        <v>4</v>
      </c>
      <c r="C89" s="33">
        <f>4/136</f>
        <v>2.9411764705882353E-2</v>
      </c>
      <c r="D89" s="39"/>
    </row>
    <row r="90" spans="1:4" x14ac:dyDescent="0.25">
      <c r="A90" s="23" t="s">
        <v>111</v>
      </c>
      <c r="B90" s="32">
        <v>12</v>
      </c>
      <c r="C90" s="33">
        <f>12/136</f>
        <v>8.8235294117647065E-2</v>
      </c>
      <c r="D90" s="39"/>
    </row>
    <row r="91" spans="1:4" x14ac:dyDescent="0.25">
      <c r="A91" s="23" t="s">
        <v>527</v>
      </c>
      <c r="B91" s="32">
        <v>1</v>
      </c>
      <c r="C91" s="33">
        <f>1/136</f>
        <v>7.3529411764705881E-3</v>
      </c>
      <c r="D91" s="39"/>
    </row>
    <row r="92" spans="1:4" x14ac:dyDescent="0.25">
      <c r="A92" s="23" t="s">
        <v>127</v>
      </c>
      <c r="B92" s="32">
        <v>4</v>
      </c>
      <c r="C92" s="33">
        <f>4/136</f>
        <v>2.9411764705882353E-2</v>
      </c>
      <c r="D92" s="39"/>
    </row>
    <row r="93" spans="1:4" x14ac:dyDescent="0.25">
      <c r="A93" s="23" t="s">
        <v>238</v>
      </c>
      <c r="B93" s="32">
        <v>2</v>
      </c>
      <c r="C93" s="33">
        <f>2/136</f>
        <v>1.4705882352941176E-2</v>
      </c>
      <c r="D93" s="39"/>
    </row>
    <row r="94" spans="1:4" x14ac:dyDescent="0.25">
      <c r="A94" s="23" t="s">
        <v>398</v>
      </c>
      <c r="B94" s="32">
        <v>2</v>
      </c>
      <c r="C94" s="33">
        <f>2/136</f>
        <v>1.4705882352941176E-2</v>
      </c>
      <c r="D94" s="39"/>
    </row>
    <row r="95" spans="1:4" x14ac:dyDescent="0.25">
      <c r="A95" s="23" t="s">
        <v>26</v>
      </c>
      <c r="B95" s="32">
        <v>7</v>
      </c>
      <c r="C95" s="33">
        <f>7/136</f>
        <v>5.1470588235294115E-2</v>
      </c>
      <c r="D95" s="39"/>
    </row>
    <row r="96" spans="1:4" x14ac:dyDescent="0.25">
      <c r="A96" s="23" t="s">
        <v>248</v>
      </c>
      <c r="B96" s="32">
        <v>4</v>
      </c>
      <c r="C96" s="33">
        <f t="shared" ref="C96:C98" si="0">4/136</f>
        <v>2.9411764705882353E-2</v>
      </c>
      <c r="D96" s="39"/>
    </row>
    <row r="97" spans="1:4" x14ac:dyDescent="0.25">
      <c r="A97" s="23" t="s">
        <v>168</v>
      </c>
      <c r="B97" s="32">
        <v>4</v>
      </c>
      <c r="C97" s="33">
        <f t="shared" si="0"/>
        <v>2.9411764705882353E-2</v>
      </c>
      <c r="D97" s="39"/>
    </row>
    <row r="98" spans="1:4" x14ac:dyDescent="0.25">
      <c r="A98" s="23" t="s">
        <v>191</v>
      </c>
      <c r="B98" s="32">
        <v>4</v>
      </c>
      <c r="C98" s="33">
        <f t="shared" si="0"/>
        <v>2.9411764705882353E-2</v>
      </c>
      <c r="D98" s="39"/>
    </row>
    <row r="99" spans="1:4" x14ac:dyDescent="0.25">
      <c r="A99" s="23" t="s">
        <v>86</v>
      </c>
      <c r="B99" s="32">
        <v>5</v>
      </c>
      <c r="C99" s="33">
        <f>5/136</f>
        <v>3.6764705882352942E-2</v>
      </c>
      <c r="D99" s="39"/>
    </row>
    <row r="100" spans="1:4" x14ac:dyDescent="0.25">
      <c r="A100" s="23" t="s">
        <v>155</v>
      </c>
      <c r="B100" s="32">
        <v>1</v>
      </c>
      <c r="C100" s="33">
        <f>1/136</f>
        <v>7.3529411764705881E-3</v>
      </c>
      <c r="D100" s="39"/>
    </row>
    <row r="101" spans="1:4" x14ac:dyDescent="0.25">
      <c r="A101" s="23" t="s">
        <v>102</v>
      </c>
      <c r="B101" s="32">
        <v>2</v>
      </c>
      <c r="C101" s="33">
        <f>2/136</f>
        <v>1.4705882352941176E-2</v>
      </c>
      <c r="D101" s="39"/>
    </row>
    <row r="102" spans="1:4" x14ac:dyDescent="0.25">
      <c r="A102" s="23" t="s">
        <v>287</v>
      </c>
      <c r="B102" s="32">
        <v>1</v>
      </c>
      <c r="C102" s="33">
        <f>1/136</f>
        <v>7.3529411764705881E-3</v>
      </c>
      <c r="D102" s="39"/>
    </row>
    <row r="103" spans="1:4" x14ac:dyDescent="0.25">
      <c r="A103" s="23" t="s">
        <v>80</v>
      </c>
      <c r="B103" s="32">
        <v>10</v>
      </c>
      <c r="C103" s="33">
        <f>10/136</f>
        <v>7.3529411764705885E-2</v>
      </c>
      <c r="D103" s="39"/>
    </row>
    <row r="104" spans="1:4" x14ac:dyDescent="0.25">
      <c r="A104" s="23" t="s">
        <v>39</v>
      </c>
      <c r="B104" s="32">
        <v>6</v>
      </c>
      <c r="C104" s="33">
        <f>6/136</f>
        <v>4.4117647058823532E-2</v>
      </c>
      <c r="D104" s="39"/>
    </row>
    <row r="105" spans="1:4" x14ac:dyDescent="0.25">
      <c r="A105" s="27" t="s">
        <v>533</v>
      </c>
      <c r="B105" s="25">
        <v>136</v>
      </c>
      <c r="C105" s="83">
        <f>SUM(C79:C104)</f>
        <v>0.99999999999999967</v>
      </c>
      <c r="D105" s="80"/>
    </row>
    <row r="106" spans="1:4" s="31" customFormat="1" x14ac:dyDescent="0.25">
      <c r="A106" s="84"/>
      <c r="B106" s="80"/>
      <c r="C106" s="86"/>
      <c r="D106" s="80"/>
    </row>
    <row r="107" spans="1:4" s="31" customFormat="1" x14ac:dyDescent="0.25">
      <c r="A107" s="84"/>
      <c r="B107" s="80"/>
      <c r="C107" s="86"/>
      <c r="D107" s="80"/>
    </row>
    <row r="108" spans="1:4" s="31" customFormat="1" ht="30" x14ac:dyDescent="0.25">
      <c r="A108" s="82" t="s">
        <v>532</v>
      </c>
      <c r="B108" s="82" t="s">
        <v>539</v>
      </c>
      <c r="C108" s="82" t="s">
        <v>540</v>
      </c>
      <c r="D108" s="80"/>
    </row>
    <row r="109" spans="1:4" s="31" customFormat="1" x14ac:dyDescent="0.25">
      <c r="A109" s="88" t="s">
        <v>413</v>
      </c>
      <c r="B109" s="32">
        <v>31</v>
      </c>
      <c r="C109" s="87">
        <f>31/136</f>
        <v>0.22794117647058823</v>
      </c>
      <c r="D109" s="80"/>
    </row>
    <row r="110" spans="1:4" s="31" customFormat="1" x14ac:dyDescent="0.25">
      <c r="A110" s="88" t="s">
        <v>113</v>
      </c>
      <c r="B110" s="32">
        <v>10</v>
      </c>
      <c r="C110" s="87">
        <f>10/135</f>
        <v>7.407407407407407E-2</v>
      </c>
      <c r="D110" s="80"/>
    </row>
    <row r="111" spans="1:4" s="31" customFormat="1" x14ac:dyDescent="0.25">
      <c r="A111" s="88" t="s">
        <v>48</v>
      </c>
      <c r="B111" s="32">
        <v>8</v>
      </c>
      <c r="C111" s="87">
        <f>8/136</f>
        <v>5.8823529411764705E-2</v>
      </c>
      <c r="D111" s="80"/>
    </row>
    <row r="112" spans="1:4" s="31" customFormat="1" x14ac:dyDescent="0.25">
      <c r="A112" s="88" t="s">
        <v>120</v>
      </c>
      <c r="B112" s="32">
        <v>26</v>
      </c>
      <c r="C112" s="87">
        <f>26/136</f>
        <v>0.19117647058823528</v>
      </c>
      <c r="D112" s="80"/>
    </row>
    <row r="113" spans="1:4" s="31" customFormat="1" x14ac:dyDescent="0.25">
      <c r="A113" s="88" t="s">
        <v>505</v>
      </c>
      <c r="B113" s="32">
        <v>1</v>
      </c>
      <c r="C113" s="87">
        <f>1/136</f>
        <v>7.3529411764705881E-3</v>
      </c>
      <c r="D113" s="80"/>
    </row>
    <row r="114" spans="1:4" s="31" customFormat="1" x14ac:dyDescent="0.25">
      <c r="A114" s="88" t="s">
        <v>29</v>
      </c>
      <c r="B114" s="32">
        <v>60</v>
      </c>
      <c r="C114" s="87">
        <f>60/136</f>
        <v>0.44117647058823528</v>
      </c>
      <c r="D114" s="80"/>
    </row>
    <row r="115" spans="1:4" s="31" customFormat="1" x14ac:dyDescent="0.25">
      <c r="A115" s="89" t="s">
        <v>533</v>
      </c>
      <c r="B115" s="25">
        <v>136</v>
      </c>
      <c r="C115" s="83">
        <f>SUM(C109:C114)</f>
        <v>1.0005446623093681</v>
      </c>
      <c r="D115" s="80"/>
    </row>
    <row r="116" spans="1:4" s="31" customFormat="1" x14ac:dyDescent="0.25">
      <c r="A116" s="84"/>
      <c r="B116" s="80"/>
      <c r="C116" s="86"/>
      <c r="D116" s="80"/>
    </row>
    <row r="117" spans="1:4" s="31" customFormat="1" x14ac:dyDescent="0.25">
      <c r="A117" s="84"/>
      <c r="B117" s="80"/>
      <c r="C117" s="86"/>
      <c r="D117" s="80"/>
    </row>
    <row r="118" spans="1:4" s="31" customFormat="1" x14ac:dyDescent="0.25">
      <c r="A118" s="84"/>
      <c r="B118" s="80"/>
      <c r="C118" s="86"/>
      <c r="D118" s="80"/>
    </row>
    <row r="119" spans="1:4" s="31" customFormat="1" x14ac:dyDescent="0.25">
      <c r="A119" s="84"/>
      <c r="B119" s="80"/>
      <c r="C119" s="86"/>
      <c r="D119" s="80"/>
    </row>
    <row r="120" spans="1:4" s="31" customFormat="1" x14ac:dyDescent="0.25">
      <c r="A120" s="84"/>
      <c r="B120" s="80"/>
      <c r="C120" s="86"/>
      <c r="D120" s="80"/>
    </row>
    <row r="123" spans="1:4" x14ac:dyDescent="0.25">
      <c r="A123" s="90"/>
      <c r="B123" s="90"/>
    </row>
    <row r="124" spans="1:4" x14ac:dyDescent="0.25">
      <c r="A124" s="91"/>
      <c r="B124" s="92"/>
    </row>
    <row r="125" spans="1:4" ht="30" x14ac:dyDescent="0.25">
      <c r="A125" s="25" t="s">
        <v>532</v>
      </c>
      <c r="B125" s="38" t="s">
        <v>547</v>
      </c>
    </row>
    <row r="126" spans="1:4" x14ac:dyDescent="0.25">
      <c r="A126" s="23" t="s">
        <v>190</v>
      </c>
      <c r="B126" s="36">
        <v>18</v>
      </c>
    </row>
    <row r="127" spans="1:4" x14ac:dyDescent="0.25">
      <c r="A127" s="23" t="s">
        <v>161</v>
      </c>
      <c r="B127" s="36">
        <v>7</v>
      </c>
    </row>
    <row r="128" spans="1:4" x14ac:dyDescent="0.25">
      <c r="A128" s="23" t="s">
        <v>133</v>
      </c>
      <c r="B128" s="36">
        <v>13</v>
      </c>
    </row>
    <row r="129" spans="1:2" x14ac:dyDescent="0.25">
      <c r="A129" s="23" t="s">
        <v>372</v>
      </c>
      <c r="B129" s="36">
        <v>10</v>
      </c>
    </row>
    <row r="130" spans="1:2" x14ac:dyDescent="0.25">
      <c r="A130" s="23" t="s">
        <v>49</v>
      </c>
      <c r="B130" s="36">
        <v>9</v>
      </c>
    </row>
    <row r="131" spans="1:2" x14ac:dyDescent="0.25">
      <c r="A131" s="23" t="s">
        <v>260</v>
      </c>
      <c r="B131" s="36">
        <v>12</v>
      </c>
    </row>
    <row r="132" spans="1:2" x14ac:dyDescent="0.25">
      <c r="A132" s="23" t="s">
        <v>68</v>
      </c>
      <c r="B132" s="36">
        <v>11</v>
      </c>
    </row>
    <row r="133" spans="1:2" x14ac:dyDescent="0.25">
      <c r="A133" s="23" t="s">
        <v>61</v>
      </c>
      <c r="B133" s="36">
        <v>29</v>
      </c>
    </row>
    <row r="134" spans="1:2" x14ac:dyDescent="0.25">
      <c r="A134" s="23" t="s">
        <v>34</v>
      </c>
      <c r="B134" s="36">
        <v>11</v>
      </c>
    </row>
    <row r="135" spans="1:2" x14ac:dyDescent="0.25">
      <c r="A135" s="23" t="s">
        <v>327</v>
      </c>
      <c r="B135" s="36">
        <v>12</v>
      </c>
    </row>
    <row r="136" spans="1:2" x14ac:dyDescent="0.25">
      <c r="A136" s="23" t="s">
        <v>44</v>
      </c>
      <c r="B136" s="36">
        <v>9</v>
      </c>
    </row>
    <row r="137" spans="1:2" x14ac:dyDescent="0.25">
      <c r="A137" s="26" t="s">
        <v>533</v>
      </c>
      <c r="B137" s="25">
        <v>13</v>
      </c>
    </row>
  </sheetData>
  <pageMargins left="0.7" right="0.7" top="0.75" bottom="0.75" header="0.3" footer="0.3"/>
  <pageSetup orientation="portrait" horizontalDpi="4294967294" verticalDpi="4294967294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DICIEMBRE1</vt:lpstr>
      <vt:lpstr>DINÁMICAS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2021-02-17T16:48:08Z</dcterms:created>
  <dcterms:modified xsi:type="dcterms:W3CDTF">2021-03-25T20:24:06Z</dcterms:modified>
</cp:coreProperties>
</file>