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e PQRSD 2020\"/>
    </mc:Choice>
  </mc:AlternateContent>
  <bookViews>
    <workbookView xWindow="0" yWindow="0" windowWidth="7920" windowHeight="7515"/>
  </bookViews>
  <sheets>
    <sheet name="Base de datos Junio" sheetId="2" r:id="rId1"/>
    <sheet name="Dinamicas Junio" sheetId="3" r:id="rId2"/>
  </sheets>
  <definedNames>
    <definedName name="_xlnm._FilterDatabase" localSheetId="0" hidden="1">'Base de datos Junio'!$A$1:$Y$134</definedName>
    <definedName name="_xlnm._FilterDatabase" localSheetId="1" hidden="1">'Dinamicas Junio'!$A$42:$B$42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3" l="1"/>
  <c r="C93" i="3"/>
  <c r="C198" i="3"/>
  <c r="C197" i="3"/>
  <c r="C196" i="3"/>
  <c r="C195" i="3"/>
  <c r="C194" i="3"/>
  <c r="C193" i="3"/>
  <c r="C192" i="3"/>
  <c r="C171" i="3"/>
  <c r="C170" i="3"/>
  <c r="C169" i="3"/>
  <c r="C168" i="3"/>
  <c r="C167" i="3"/>
  <c r="C165" i="3"/>
  <c r="C166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23" i="3"/>
  <c r="C122" i="3"/>
  <c r="C121" i="3"/>
  <c r="C120" i="3"/>
  <c r="C119" i="3"/>
  <c r="C118" i="3"/>
  <c r="C96" i="3"/>
  <c r="C95" i="3"/>
  <c r="C94" i="3"/>
  <c r="C71" i="3"/>
  <c r="C70" i="3"/>
  <c r="C69" i="3"/>
  <c r="C68" i="3"/>
  <c r="C67" i="3"/>
  <c r="C66" i="3"/>
  <c r="C65" i="3"/>
  <c r="C23" i="3"/>
  <c r="C22" i="3"/>
  <c r="C21" i="3"/>
  <c r="C5" i="3"/>
  <c r="C4" i="3"/>
  <c r="C3" i="3"/>
  <c r="C2" i="3"/>
</calcChain>
</file>

<file path=xl/sharedStrings.xml><?xml version="1.0" encoding="utf-8"?>
<sst xmlns="http://schemas.openxmlformats.org/spreadsheetml/2006/main" count="2720" uniqueCount="736">
  <si>
    <t>Asunto</t>
  </si>
  <si>
    <t>PETICIÓN DE DOCUMENTOS E INFORMACIÓN </t>
  </si>
  <si>
    <t>20202000012812  </t>
  </si>
  <si>
    <t>CAC: Información </t>
  </si>
  <si>
    <t>CONSULTA </t>
  </si>
  <si>
    <t>ANDRES CASTRO  </t>
  </si>
  <si>
    <t>20202000012822  </t>
  </si>
  <si>
    <t>CAC: Fwd: Solicitud Información subsidio. </t>
  </si>
  <si>
    <t>CUERPO DE BOMBEROS VOLUNTARIOS DE SAN SEBASTIÁN DE MARIQUITA  </t>
  </si>
  <si>
    <t>Victoria Jattin </t>
  </si>
  <si>
    <t>FORMULACIÓN Y ACTUALIZACIÓN NORMATIVA Y OPERATIVA </t>
  </si>
  <si>
    <t>20202000012842  </t>
  </si>
  <si>
    <t>CAC: TRASLADO POR COMPETENCIA, Cuerpo de Bomberos Voluntarios del Municipio de Melgar - Tolima. </t>
  </si>
  <si>
    <t>MIGUEL EDUARDO CARDOZO ORTIZ </t>
  </si>
  <si>
    <t>20202000012852  </t>
  </si>
  <si>
    <t>CAC: Buenas noches doctor Rony, sobretasa bomberil. </t>
  </si>
  <si>
    <t>CUERPO DE BOMBEROS VOLUNTARIOS DE TUTA  </t>
  </si>
  <si>
    <t>EDISON DELGADO </t>
  </si>
  <si>
    <t>20202000012912  </t>
  </si>
  <si>
    <t>CAC: Uniforme de deporte #4 para bomberos. </t>
  </si>
  <si>
    <t>JUAN DAVID HERNANDEZ  </t>
  </si>
  <si>
    <t>20202000012922  </t>
  </si>
  <si>
    <t>CAC: Solicitud escuelas de capacitación Brigadas de emergencia. </t>
  </si>
  <si>
    <t>EDISSON DAVID MEJIA  </t>
  </si>
  <si>
    <t>20202000012932  </t>
  </si>
  <si>
    <t>CUERPO DE BOMBEROS VOLUNTARIOS SAN EDUARDO BOYACA  </t>
  </si>
  <si>
    <t>20202000012942  </t>
  </si>
  <si>
    <t>CAC: Derecho de petición. </t>
  </si>
  <si>
    <t>CUERPO DE BOMBEROS VOLUNTARIOS DE LOS SANTOS  </t>
  </si>
  <si>
    <t>20202000012952  </t>
  </si>
  <si>
    <t>CAC: ENVIO OFICIO SOLICITANDO SOLICITANDO APROBACION DEL NOMBRAMIENTO DEL COMANDANTE Y REPRESENTANTE LEGAL  </t>
  </si>
  <si>
    <t>GERMAN BARRERO TORRES </t>
  </si>
  <si>
    <t>20202000012962  </t>
  </si>
  <si>
    <t>CAC: Solicitud de datos. </t>
  </si>
  <si>
    <t>ESCUELA SURCOLOMBIANA DE BOMBEROS - PITALITO  </t>
  </si>
  <si>
    <t>20202000012982  </t>
  </si>
  <si>
    <t>CAC: BOMBEROS - HIDROELECTRICA DE ITUANGO.  </t>
  </si>
  <si>
    <t>ANDRESS A DORDRON IHCARE INTERNATIONAL HEATH CARE </t>
  </si>
  <si>
    <t>20202000013022  </t>
  </si>
  <si>
    <t>BAIRON ALBEIRO BUILES BURGOS DESARROLLO COMUNITARIO GOBERNACION DE PUTUMAYO </t>
  </si>
  <si>
    <t>20202000013032  </t>
  </si>
  <si>
    <t>CAC: Instructivo Para Creación de Cuerpo de Bomberos.  </t>
  </si>
  <si>
    <t>JOHAN ANDRES GARZON CORTES </t>
  </si>
  <si>
    <t>20202000013042  </t>
  </si>
  <si>
    <t>CAC: SOLICITUD DE CONCEPTO SOBRE APOYO DE LOS CUERPOS DE BOMBEROS A PUESTOS DE CONTROL MUNICIPALES EN LA CONTENCIÓN DE LA PANDEMIA DEL COVID 19. </t>
  </si>
  <si>
    <t>CUERPO DE BOMBEROS VOLUNTARIOS DE ANGOSTURA  </t>
  </si>
  <si>
    <t>20202000013062  </t>
  </si>
  <si>
    <t>CAC: SOLICITUD DE CONCEPTO - PQRS . </t>
  </si>
  <si>
    <t>CUERPO DE BOMBEROS VOLUNTARIOS DE VALPARAISO - ANTIOQUIA  </t>
  </si>
  <si>
    <t>Carlos Osorio </t>
  </si>
  <si>
    <t>20202000013072  </t>
  </si>
  <si>
    <t>CAC: DERECHO DE PETICION ART.23 CONSTITUCION POLITICA DE COLOMBIA LEY 1755 DE 2015, </t>
  </si>
  <si>
    <t>VEEDURIA CIUDADANA VIGIAS DEL CAFE  </t>
  </si>
  <si>
    <t>20202000013082  </t>
  </si>
  <si>
    <t>CAC; Fwd: SOLICITUD DE CONCEPTO.  </t>
  </si>
  <si>
    <t>CUERPO DE BOMBEROS VOLUNTARIOS DE MIRAFLORES - GUAVIARE  </t>
  </si>
  <si>
    <t>20202000013092  </t>
  </si>
  <si>
    <t>CAC: Fwd: BUENOS DIAS, &amp;amp;quot;fallo que está a favor del cuerpo de bomberos voluntarios de calamar bolívar&amp;amp;quot; </t>
  </si>
  <si>
    <t>CUERPO DE BOMBEROS VOLUNTARIOS DE CALAMAR BOLIVAR  </t>
  </si>
  <si>
    <t>20202000013112  </t>
  </si>
  <si>
    <t>CAC: Solicitud información.  </t>
  </si>
  <si>
    <t>CONTRALORIA DELAGA PARA INFRAESTRUCTORA GABRIEL ADOLFO JURADO PARRA </t>
  </si>
  <si>
    <t>Carolina Pulido Moyeton </t>
  </si>
  <si>
    <t>GESTIÓN CONTRACTUAL  </t>
  </si>
  <si>
    <t>20202000013122  </t>
  </si>
  <si>
    <t>CAC: Solicitud de contratos de kit forestal.  </t>
  </si>
  <si>
    <t>CUERPO DE BOMBEROS VOLUNTARIOS SABANAGRANDE  </t>
  </si>
  <si>
    <t>CAROLINA ESCARRAGA </t>
  </si>
  <si>
    <t>Carlos Cartagena Cano </t>
  </si>
  <si>
    <t>DIRECCION GENERAL </t>
  </si>
  <si>
    <t>20202000013152  </t>
  </si>
  <si>
    <t>CAC: LA CORRUPCIÓN EN LOS BOMBEROS SE ERRADICA POR CASA (DENUNCIA DE CORRUPCIÓN BOMBEROS OFICIAL DE SINCELEJO). </t>
  </si>
  <si>
    <t>ARMANDO LLAMAS  </t>
  </si>
  <si>
    <t>20202000013162  </t>
  </si>
  <si>
    <t>CAC: Solicitud terminación de comodato.  </t>
  </si>
  <si>
    <t>CUERPO DE BOMBEROS VOLUNTARIOS DE SURATA - SANTANDER  </t>
  </si>
  <si>
    <t>Maicol Villarreal Ospina </t>
  </si>
  <si>
    <t>SUBDIRECCIÓN ESTRATÉGICA Y DE COORDINACIÓN BOMBERIL </t>
  </si>
  <si>
    <t>20202000013272  </t>
  </si>
  <si>
    <t>CAC: RE: Exposición de Motivo. </t>
  </si>
  <si>
    <t>ELIAS ROBLES  </t>
  </si>
  <si>
    <t>20202000013332  </t>
  </si>
  <si>
    <t>CAC: RESPUESTA CIRCULAR DNBC No 20202050066751 - 11-Mayo-2020. </t>
  </si>
  <si>
    <t>ALCALDIA BAHIA SOLANO - CHOCO GREY CAROLINA LOZANO GONZÁLEZ  </t>
  </si>
  <si>
    <t>20202000013352  </t>
  </si>
  <si>
    <t>CAC: Información Extintores. </t>
  </si>
  <si>
    <t>LINA OSPINA ARENAS </t>
  </si>
  <si>
    <t>20202000013362  </t>
  </si>
  <si>
    <t>CAC: Fwd: solicitud. </t>
  </si>
  <si>
    <t>CUERPO DE BOMBEROS VOLUNTARIOS CASTILLA LA NUEVA - META  </t>
  </si>
  <si>
    <t>20202000013372  </t>
  </si>
  <si>
    <t>CAC:solicitud copia comodato kit de incendios forestales. </t>
  </si>
  <si>
    <t>CUERPO DE BOMBEROS VOLUNTARIOS DE TAMBO - CAUCA  </t>
  </si>
  <si>
    <t>20202000013382  </t>
  </si>
  <si>
    <t>Fwd: CITACIÓN MESA DE TRABAJO – DEUDA POR CONCEPTO DE ALUMBRADO PÚBLICO </t>
  </si>
  <si>
    <t>PROCURADURIAS JUDICIALES ADMINISTRATIVAS DE ARACUA FERNANDO BEDOYA OSPIN  </t>
  </si>
  <si>
    <t>20202000013402  </t>
  </si>
  <si>
    <t>CAC: comodato kit forestal. </t>
  </si>
  <si>
    <t>CUERPO DE BOMBEROS SUPIA - CALDAS  </t>
  </si>
  <si>
    <t>20202000013432  </t>
  </si>
  <si>
    <t>CAC: SOBRETASA O SOBRETASAS PARA LOS CUERPOS DE BOMBEROS DE SANTANDER. </t>
  </si>
  <si>
    <t>ALEXANDER DUARTE FLETCHER </t>
  </si>
  <si>
    <t>20202000013442  </t>
  </si>
  <si>
    <t>CAC: consulta. </t>
  </si>
  <si>
    <t>DAGOBERTO AVILA LLANOS  </t>
  </si>
  <si>
    <t>20202000013472  </t>
  </si>
  <si>
    <t>CAC: DERECHO DE PETICIÓN - CONCEPTO PL 221-2019C.  </t>
  </si>
  <si>
    <t>EDWIN BALLESTEROS  </t>
  </si>
  <si>
    <t>20203800013492  </t>
  </si>
  <si>
    <t>SM COMUNICADO </t>
  </si>
  <si>
    <t>FEDERACION DEPARTAMENTAL DE BOMBEROS DEL VALLE DEL CAUCA  </t>
  </si>
  <si>
    <t>20202000013512  </t>
  </si>
  <si>
    <t>CAC: EXT_S20-00020426-PQRSD-020361-PQR, código de consulta 072820143004132 del 22/05/2020 que se adjunta. </t>
  </si>
  <si>
    <t>MINISTERIO DE INTERIOR  </t>
  </si>
  <si>
    <t>20202000013552  </t>
  </si>
  <si>
    <t>CAC; RESPUESTA OFICIAL EXT_S20-00018868-PQRSD-018804-PQR, Señor Alexander Romero Gómez. </t>
  </si>
  <si>
    <t>20203800013562  </t>
  </si>
  <si>
    <t>SM SOLICITUD DE APOYO BOMBEROS  </t>
  </si>
  <si>
    <t>CUERPO DE BOMBEROSVOLUNTARIOS DE ZARAGOZA - ANTIOQUIA  </t>
  </si>
  <si>
    <t>20202000013582  </t>
  </si>
  <si>
    <t>CAC: SOLICITUD. </t>
  </si>
  <si>
    <t>JOSE DEL CARMEN GUTIERREZ JIMENEZ  </t>
  </si>
  <si>
    <t>20202000013592  </t>
  </si>
  <si>
    <t>CAC: Fwd: Inquietud. </t>
  </si>
  <si>
    <t>20202000013602  </t>
  </si>
  <si>
    <t>CAC: Solicitud Concepto Recursos. </t>
  </si>
  <si>
    <t>20202000013622  </t>
  </si>
  <si>
    <t>CAC: Fwd: Solicitud de apoyo para abastecimiento de agua. </t>
  </si>
  <si>
    <t>GOBERNACION DE CESAR CDGRD  </t>
  </si>
  <si>
    <t>20202000013642  </t>
  </si>
  <si>
    <t>CAC: Solicitud. </t>
  </si>
  <si>
    <t>CUERPO DE BOMBEROS QUIMBAYA  </t>
  </si>
  <si>
    <t>VICTOR HUGO GUAPACHA MONTOYA </t>
  </si>
  <si>
    <t>20202000013662  </t>
  </si>
  <si>
    <t>CAC: 2020EE0057381 - Requerimiento Contrato de Suministro No. 152-2020. </t>
  </si>
  <si>
    <t>20202000013672  </t>
  </si>
  <si>
    <t>CAC: SOLICITUD ACOMPAÑAMIENTO Y DIRECCIONAMIENTO. </t>
  </si>
  <si>
    <t>20202000013712  </t>
  </si>
  <si>
    <t>CAC: Sugerencia. </t>
  </si>
  <si>
    <t>SUGERENCIA </t>
  </si>
  <si>
    <t>CRISTIAN CAMILO CHACON  </t>
  </si>
  <si>
    <t>20202000013722  </t>
  </si>
  <si>
    <t>CAC: Bonos Solidarios (Colombia Está Contigo, Un Millón De Familias). </t>
  </si>
  <si>
    <t>CUERPO DE BOMBEROS VOLUNTARIOS DE NUEVA GRANADA - MAGDALENA  </t>
  </si>
  <si>
    <t>20202000013742  </t>
  </si>
  <si>
    <t>CAC: DERECHO DE PETICIÓN - BRIGADA CONTRAINCENDIOS. </t>
  </si>
  <si>
    <t>MARIA CAMILA DEL VILLAR HERNÁNDEZ  </t>
  </si>
  <si>
    <t>20202000013752  </t>
  </si>
  <si>
    <t>CAC: Solicitud Videoconferencia 29-05-2020. </t>
  </si>
  <si>
    <t>CARLOS ANTONIO BERRIO GONZALEZ </t>
  </si>
  <si>
    <t>20202000013762  </t>
  </si>
  <si>
    <t>CAC: RESPUESTA OFICIAL EXT_S20-00023909-PQRSD-023842-PQR, radicado 20202050065881, Armando Llamas, Cuerpo de Bomberos Oficial de Sincelejo. </t>
  </si>
  <si>
    <t>20202000013782  </t>
  </si>
  <si>
    <t>CAC: Fwd: DENUNCIA CONTRA EL CUERPO DE BOMBEROS DE CAMPO DE LA CRUZ. </t>
  </si>
  <si>
    <t>PHANOR REYES VIZCAYA </t>
  </si>
  <si>
    <t>Melba Vidal </t>
  </si>
  <si>
    <t>20202000013792  </t>
  </si>
  <si>
    <t>CAC: RESPUESTA OFICIAL EXT_S20-00024952-PQRSD-024883-PQR, Germán Barrero Torres, Natagaima - Tolima. </t>
  </si>
  <si>
    <t>20202000013812  </t>
  </si>
  <si>
    <t>CAC: TRASLADO POR COMPETENCIA MINITERIOR, Cuerpo de Bomberos Voluntario del Municipio de Planadas - Tolima. </t>
  </si>
  <si>
    <t>CUERPO DE BOMBEROS VOLUNTARIOS DE PLANADAS - TOLIMA  </t>
  </si>
  <si>
    <t>20202000013822  </t>
  </si>
  <si>
    <t>CAC: Fwd: PARA REVISIÓN, Cuerpo de Bomberos Voluntarios del Municipio de Sibate - Cundinamarca. </t>
  </si>
  <si>
    <t>20202000013842  </t>
  </si>
  <si>
    <t>CAC: [Formulario de Contacto] solicitud de información.  </t>
  </si>
  <si>
    <t>FABIAN DIAZ LONDOÑO  </t>
  </si>
  <si>
    <t>20202000013862  </t>
  </si>
  <si>
    <t>CAC: Solicitud información seguros de vida. </t>
  </si>
  <si>
    <t>CUERPO DE BOMBEROS VOLUNTARIOS DE CARTAGO  </t>
  </si>
  <si>
    <t>20202000013872  </t>
  </si>
  <si>
    <t>CAC: OFICIO COBD-OFC.N°070-2020 ¡URGENTE!. </t>
  </si>
  <si>
    <t>CUERPO DE BOMBEROS OFICIALES DE DOSQUEBRADAS  </t>
  </si>
  <si>
    <t>20202000013942  </t>
  </si>
  <si>
    <t>CAC: DOC. 2020E002810 ID 46124 - DNBC- SOLICITUD GESTION CUBRIMIENTO DEL COVID EN LAS ARL. </t>
  </si>
  <si>
    <t>CUERPO DE BOMBEROS OFICIALES DE BOGOTA  </t>
  </si>
  <si>
    <t>20202000013952  </t>
  </si>
  <si>
    <t>CAC: Solicitud aclaración dudas. </t>
  </si>
  <si>
    <t>20202000013982  </t>
  </si>
  <si>
    <t>CAC:solicitud notificación gobernación. </t>
  </si>
  <si>
    <t>DELEGACIÓN DEPARTAMENTAL DE NORTE DE SANTANDER  </t>
  </si>
  <si>
    <t>20202000014002  </t>
  </si>
  <si>
    <t>CAC; SOLICITUD DE CONTRATO EN COMODATO DE LA MAQUINA CISTERNA. </t>
  </si>
  <si>
    <t>HUGO ALBERTO MAESTRE G.  </t>
  </si>
  <si>
    <t>20203800014072  </t>
  </si>
  <si>
    <t>CAC. Coordial saludo. </t>
  </si>
  <si>
    <t>HECTOR FABIO VIDAL  </t>
  </si>
  <si>
    <t>20203800014082  </t>
  </si>
  <si>
    <t>CAC. Fwd: Requerimiento por presuntas irregularidades del Cuerpo de Bomberos Voluntarios de Turbaco </t>
  </si>
  <si>
    <t>CUERPO DE BOMBEROS VOLUNTARIOS DE TURBACO - BOLÍVAR  </t>
  </si>
  <si>
    <t>20203800014092  </t>
  </si>
  <si>
    <t>CI. Fwd: Requerimiento. </t>
  </si>
  <si>
    <t>CUERPO DE BOMBEROS VOLUNTARIOS DE VILLA DE LEYVA  </t>
  </si>
  <si>
    <t>20203800014142  </t>
  </si>
  <si>
    <t>RD SOLICITUD </t>
  </si>
  <si>
    <t>ALEXANDER ABADIA  </t>
  </si>
  <si>
    <t>20202000014152  </t>
  </si>
  <si>
    <t>CI: Fwd: DENUNCIA.  </t>
  </si>
  <si>
    <t>CUERPO DE BOMBEROS VOLUNTARIOS DEL SOCORRO  </t>
  </si>
  <si>
    <t>20203800014192  </t>
  </si>
  <si>
    <t>CAC: OFICIIO INSPECCIONES. </t>
  </si>
  <si>
    <t>CUERPO DE BOMBEROS VOLUNTARIOS DE VILLA DEL ROSARIO  </t>
  </si>
  <si>
    <t>20203800014202  </t>
  </si>
  <si>
    <t>CAC: Solicitud del Soat de la camioneta ODU-952.  </t>
  </si>
  <si>
    <t>CUERPO DE BOMBEROS VOLUNTARIOS MUNICIPIO ZONA BANANERA  </t>
  </si>
  <si>
    <t>Jeison Andrés López Ruiz </t>
  </si>
  <si>
    <t>GESTIÓN ADMINISTRATIVA </t>
  </si>
  <si>
    <t>20203800014212  </t>
  </si>
  <si>
    <t>RD SOLICITUD DE CERTIFICACIÓN RUE </t>
  </si>
  <si>
    <t>DARWIN GIOVANY RODRIGUEZ SANCHEZ </t>
  </si>
  <si>
    <t>20203800014222  </t>
  </si>
  <si>
    <t>CAC: Fwd: URGENTE POR FAVOR CERTIFICADO DE RETENCION AÑO 2019. </t>
  </si>
  <si>
    <t>HYUNDAUTOS LILIANA SANCHEZ  </t>
  </si>
  <si>
    <t>20203800014232  </t>
  </si>
  <si>
    <t>CAC: Fwd: DERECHO DE PETICIÓN AL DIRECTOR NACIONAL DE BOMBEROS COLOMBIA.  </t>
  </si>
  <si>
    <t>OSCAR ANTONIO ESPINOSA DIAZ </t>
  </si>
  <si>
    <t>20203800014242  </t>
  </si>
  <si>
    <t>CI. Fwd: Requerimiento Judicial. </t>
  </si>
  <si>
    <t>20203800014292  </t>
  </si>
  <si>
    <t>SM POBLACIÓN DE LISTADOS CENSALES </t>
  </si>
  <si>
    <t>ALCALDIA DE SEBOYA  </t>
  </si>
  <si>
    <t>OFICINA ASESORA JURIDICA </t>
  </si>
  <si>
    <t>20203800014302  </t>
  </si>
  <si>
    <t>SM SOLICITUD </t>
  </si>
  <si>
    <t>20203800014342  </t>
  </si>
  <si>
    <t>CUERPO DE BOMBEROS VOLUNTARIOS DE MANIZALES  </t>
  </si>
  <si>
    <t>20203800014352  </t>
  </si>
  <si>
    <t>CAC: Remito copia de oficio entregado al consejo de oficiales, para que desde su competencia me den un concepto jurídico a la mayor brevedad, como también, me emitan la recomendación del proceso el cual deberíamos adoptar para realizar de forma correcta la convocatoria para elección de dignatarios y de la reforma estatutaria . no siendo otro  </t>
  </si>
  <si>
    <t>CUERPO DE BOMBEROS VOLUNTARIOS CORDOBA - NARIÑO  </t>
  </si>
  <si>
    <t>20203800014412  </t>
  </si>
  <si>
    <t>CAC: SOLICITUD DE COPIA DE CONTRATO DE COMODATO. </t>
  </si>
  <si>
    <t>CUERPO DE BOMBEROS VOLUNTARIOS DE CIUDAD BOLIVAR - ANTIOQUIA  </t>
  </si>
  <si>
    <t>20203800014432  </t>
  </si>
  <si>
    <t>CAC: Derecho de Petición Bomberos Palmira Valle del Cauca.  </t>
  </si>
  <si>
    <t>CRISTHIAN VARELA  </t>
  </si>
  <si>
    <t>20202000014442  </t>
  </si>
  <si>
    <t>CAC: SOLICITUD DE INFORMACIÓN CUERPO DE BOMBEROS DEL HUILA. </t>
  </si>
  <si>
    <t>Carlos Andrés López Chica </t>
  </si>
  <si>
    <t>20202000014472  </t>
  </si>
  <si>
    <t>CAC: Concepto jurídico. URGENTE. </t>
  </si>
  <si>
    <t>20202000014492  </t>
  </si>
  <si>
    <t>CAC: Solicitud de información. </t>
  </si>
  <si>
    <t>20202000014502  </t>
  </si>
  <si>
    <t>JOSEFINA DIAZ LASSO </t>
  </si>
  <si>
    <t>20203800014542  </t>
  </si>
  <si>
    <t>CAC: Fwd: Requerimiento judicial. </t>
  </si>
  <si>
    <t>T2. JAIME ENRIQUE JIMENEZ QUINTANA  </t>
  </si>
  <si>
    <t>20203800014552  </t>
  </si>
  <si>
    <t>CI: Fwd: Solicitud de información por parte del Centro Cinético Policial de la DIJIN- Colombia- urgente. </t>
  </si>
  <si>
    <t>YAIR ESMITH LENGUA ARIZA INVESTIGADOR CRIMINAL CENTRO CIBERNéTICO POLICIAL  </t>
  </si>
  <si>
    <t>20203800014582  </t>
  </si>
  <si>
    <t>CUERPO DE BOMBEROS VOLUNTARIOS DE VENTAQUEMADA  </t>
  </si>
  <si>
    <t>20203800014592  </t>
  </si>
  <si>
    <t>CAC: CONSULTA URGENTE. </t>
  </si>
  <si>
    <t>JULIAN DAVID VARGAS RODRIGUEZ </t>
  </si>
  <si>
    <t>GESTIÓN DOCUMENTAL </t>
  </si>
  <si>
    <t>20203800014602  </t>
  </si>
  <si>
    <t>CAC: Legalizar procediendo. </t>
  </si>
  <si>
    <t>KATHERIN ROYERO  </t>
  </si>
  <si>
    <t>20203800014612  </t>
  </si>
  <si>
    <t>CAC: queja. </t>
  </si>
  <si>
    <t>20203800014622  </t>
  </si>
  <si>
    <t>20202000014632  </t>
  </si>
  <si>
    <t>CAC: solicitud de verificación de credenciales.  </t>
  </si>
  <si>
    <t>BASILEO PASCUALI  </t>
  </si>
  <si>
    <t>20203800014652  </t>
  </si>
  <si>
    <t>CAC: TRASLADO MININTERIOR. Respuesta Oficial, RESPUESTA OFICIAL EXT_S20-00026559-PQRSD-026489-PQR, German Barreto Torres.  </t>
  </si>
  <si>
    <t>20202000014682  </t>
  </si>
  <si>
    <t>CAC: Oficio a la DNBC.  </t>
  </si>
  <si>
    <t>ARNOLDO ULISES TOSCANO SALAS  </t>
  </si>
  <si>
    <t>20203800014702  </t>
  </si>
  <si>
    <t>CAC: Solicitud al Ctan Jairo Soto. </t>
  </si>
  <si>
    <t>20202000014712  </t>
  </si>
  <si>
    <t>SEMA SAS  </t>
  </si>
  <si>
    <t>20202000014732  </t>
  </si>
  <si>
    <t>CAC: Renuncia Comandancia Bomberos Sibaté febrero 12 de 202. </t>
  </si>
  <si>
    <t>JORGE HUMBERTO BEDOYA ARISTIZABAL </t>
  </si>
  <si>
    <t>20203800014742  </t>
  </si>
  <si>
    <t>CAC: Solicitud.  </t>
  </si>
  <si>
    <t>20203800014762  </t>
  </si>
  <si>
    <t>CAC. solicitud. </t>
  </si>
  <si>
    <t>MARY MESTRE  </t>
  </si>
  <si>
    <t>20203800014782  </t>
  </si>
  <si>
    <t>CAC: SOLICITUD ACLARACIÓN SITUACIÓN. </t>
  </si>
  <si>
    <t>CUERPO DE BOMBEROS VOLUNTARIOS DE GUAMO  </t>
  </si>
  <si>
    <t>20203800014812  </t>
  </si>
  <si>
    <t>CAC: QUEJA ANÓNIMA Y RESPUESTA DEL CBVS.  </t>
  </si>
  <si>
    <t>MICHAEL SUAREZ FOTLER </t>
  </si>
  <si>
    <t>CUERPO DE BOMBEROS VOLUNTARIOS DE BUENAVENTURA  </t>
  </si>
  <si>
    <t>20203800014902  </t>
  </si>
  <si>
    <t>CAC. DERECHO DE PETICION. </t>
  </si>
  <si>
    <t>CUERPO DE BOMBEROS VOLUNTARIO DE HELICONIA ANTIOQUIA  </t>
  </si>
  <si>
    <t>20203800014952  </t>
  </si>
  <si>
    <t>FT PETICIÓN COPIA DE ACTA </t>
  </si>
  <si>
    <t>WILSON GARZON CARDONA </t>
  </si>
  <si>
    <t>20203800015012  </t>
  </si>
  <si>
    <t>FT PETICIÓN CARNET BOMBEROS </t>
  </si>
  <si>
    <t>JORGE CARPINTERO LEON </t>
  </si>
  <si>
    <t>20203800015022  </t>
  </si>
  <si>
    <t>CAC. Fwd: Solicitud de Información. </t>
  </si>
  <si>
    <t>MARIA HORTENCIA CHALARCA COSSIO </t>
  </si>
  <si>
    <t>20202000015032  </t>
  </si>
  <si>
    <t>CAC. DERECHO DE PETICIÓN.  </t>
  </si>
  <si>
    <t>ALCALDIA MUNICIPAL DE ARCABUCO - BOYACA  </t>
  </si>
  <si>
    <t>Adriana Moreno Roncancio </t>
  </si>
  <si>
    <t>Planeación, información y tecnologías </t>
  </si>
  <si>
    <t>20203800015052  </t>
  </si>
  <si>
    <t>CAC: DERECHO DE PETICIÓN. </t>
  </si>
  <si>
    <t>20203800015212  </t>
  </si>
  <si>
    <t>CAC: solicitud. </t>
  </si>
  <si>
    <t>CUERPO DE BOMBEROS VOLUNTARIOS BOLIVAR VALLE  </t>
  </si>
  <si>
    <t>20203800015222  </t>
  </si>
  <si>
    <t>RD SOLICITUD DE RECLAMACIÓN DE SEGURO DE VIDA </t>
  </si>
  <si>
    <t>CUERPO DE BOMBEROS VOLUNTARIOS DEL ESPINAL  </t>
  </si>
  <si>
    <t>20203800015262  </t>
  </si>
  <si>
    <t>JOSE ANTONIO JIMENEZ GUTIERREZ  </t>
  </si>
  <si>
    <t>20202000015302  </t>
  </si>
  <si>
    <t>CI. Fwd: SOLICITUD DE CONCEPTO. </t>
  </si>
  <si>
    <t>CUERPO DE BOMBEROS VOLUNTARIOS DE YOPAL  </t>
  </si>
  <si>
    <t>20203800015382  </t>
  </si>
  <si>
    <t>CI. Fwd: Fw: CamScanner 06-17-2020 09.53.02.pdf. </t>
  </si>
  <si>
    <t>CUERPO DE BOMBEROS VOLUNTARIOS DE SAMPUES  </t>
  </si>
  <si>
    <t>20203800015402  </t>
  </si>
  <si>
    <t>CAC: Mensaje fuera de línea desde condecarlosf@gmail.com,  </t>
  </si>
  <si>
    <t>CARLOS CONDE  </t>
  </si>
  <si>
    <t>20203800015422  </t>
  </si>
  <si>
    <t>20203800015522  </t>
  </si>
  <si>
    <t>CAC. TRASLADO POR COMPETENCIA. </t>
  </si>
  <si>
    <t>20203800015532  </t>
  </si>
  <si>
    <t>CAC: IRREGULARIDAD CUERPO DE BOMBERO PLANETA RICA CORDOBA. </t>
  </si>
  <si>
    <t>KANER LUIS MEJIA CIPRIAN </t>
  </si>
  <si>
    <t>20203800015572  </t>
  </si>
  <si>
    <t>CAC: Traslado por competencia – “Solicitud de ayuda para la prevención y atención de emergencias”. Radicado UNGRD No. 2020ER02469.  </t>
  </si>
  <si>
    <t>UNGRD  </t>
  </si>
  <si>
    <t>20203800015582  </t>
  </si>
  <si>
    <t>JESUS DAVID CEBALLOS YEPEZ  </t>
  </si>
  <si>
    <t>20203800015592  </t>
  </si>
  <si>
    <t>CAC: Copia de comodatos de COMODATO O PRÉSTAMO DE USO, KIT DE PROTECCIÓN PERSONAL ESTRUCTURAL DE BOMBERO, CONSISTENTE EN: CUATRO (4) PARES DE BOTAS NORMALIZADAS, CUATRO (4) TRAJES DE PROTECCIÓN (PANTALÓN Y CHAQUETAS) NORMALIZADOS T CUATRO (4) CASCOS NORMALIZADOS. </t>
  </si>
  <si>
    <t>MARIO URIBE QUICENO </t>
  </si>
  <si>
    <t>20203800015622  </t>
  </si>
  <si>
    <t>SM CURSOS YOPAL </t>
  </si>
  <si>
    <t>20203800015642  </t>
  </si>
  <si>
    <t>CAC: NOTIFICACION VINCULACION ACCION DE TUTELA Rad: 2020-00162 de EASMAN DAHIR NEIVA NEIVA contra EL CUERPO DE BOMBEROS VOLUNTARIOS DE LA PLATA - HUILA. </t>
  </si>
  <si>
    <t>JUZGADO ÚNICO CIVIL MUNICIPAL DE LA PLATA YOLANDA RAMIREZ CANTILLO  </t>
  </si>
  <si>
    <t>20203800015662  </t>
  </si>
  <si>
    <t>CI: Fwd: Solicitud de Registro Curso Gestión y Administración para Bomberos y SCI Básico para Bomberos. </t>
  </si>
  <si>
    <t>GUSTAVO ALBERTO CALLEJAS AGUDELO </t>
  </si>
  <si>
    <t>Mauricio Delgado Perdomo </t>
  </si>
  <si>
    <t>20203800015682  </t>
  </si>
  <si>
    <t>CI: Fwd: ENVÍO DOCUMENTO, DE REFERENCIA: (solicitud respetuosa - apoyo a organización interna...  </t>
  </si>
  <si>
    <t>CUERPO DE BOMBEROS VOLUNTARIOS DE TINJACA - BOYACA  </t>
  </si>
  <si>
    <t>20203800015692  </t>
  </si>
  <si>
    <t>CUERPO DE BOMBEROS VOLUNTARIOS DE MELGAR  </t>
  </si>
  <si>
    <t>20203800015792  </t>
  </si>
  <si>
    <t>CAC: SOLICITUD DE INTERMEDIACION ANTE UNGRD POR SITUACION DE EEMERGENCIA EN BUENAVENTURA DAÑO EN TUBERIA ACUEDUCTO.  </t>
  </si>
  <si>
    <t>20203800015802  </t>
  </si>
  <si>
    <t>CAC: Solicitud pendiente.  </t>
  </si>
  <si>
    <t>20202000015832  </t>
  </si>
  <si>
    <t>CAC: TRASLADO MININTERIOR Respuesta Oficial, EXT_S20-00026247-PQRSD-026177-PQR, código de consulta 053420164110725 del 12/06/2020, Respuesta a solicitud No. 20202050066221. </t>
  </si>
  <si>
    <t>JOSE ANTONIO PEREZ </t>
  </si>
  <si>
    <t>20203800015992  </t>
  </si>
  <si>
    <t>20203800016002  </t>
  </si>
  <si>
    <t>CAC. Solicitud: Actualización de datos del actual comandante. </t>
  </si>
  <si>
    <t>CUERPO DE BOMBEROS VOLUNTARIOS DE LA HORMIGA  </t>
  </si>
  <si>
    <t>20203800016042  </t>
  </si>
  <si>
    <t>CAC: Comodato Kit Incendio Forestales. </t>
  </si>
  <si>
    <t>JENNY KARIME AGUIRRE BONILLA  </t>
  </si>
  <si>
    <t>CUERPO DE BOMBEROS VOLUNTARIOS DE SAN JUAN DE NEPOMUCENO  </t>
  </si>
  <si>
    <t>20202000016072  </t>
  </si>
  <si>
    <t>CAC: reconocimiento de la representación legal. </t>
  </si>
  <si>
    <t>20203800016082  </t>
  </si>
  <si>
    <t>ST SOLICITUD DE INFORMACIÓN </t>
  </si>
  <si>
    <t>OSCAR QUEJUAN  </t>
  </si>
  <si>
    <t>20203800016092  </t>
  </si>
  <si>
    <t>ST CONSULTA TÉCNICA </t>
  </si>
  <si>
    <t>20203800016102  </t>
  </si>
  <si>
    <t>CI. Para radicar.  </t>
  </si>
  <si>
    <t>CUERPO DE BOMBEROS VOLUNTARIO SANTIAGO PUTUMAYO 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</si>
  <si>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</si>
  <si>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</si>
  <si>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</si>
  <si>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</si>
  <si>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</si>
  <si>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</si>
  <si>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</si>
  <si>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</si>
  <si>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</si>
  <si>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</si>
  <si>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</si>
  <si>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</si>
  <si>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</si>
  <si>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</si>
  <si>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</si>
  <si>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</si>
  <si>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</si>
  <si>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</si>
  <si>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</si>
  <si>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</si>
  <si>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</si>
  <si>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</si>
  <si>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</si>
  <si>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Correo Institucional</t>
  </si>
  <si>
    <t>Formato PQRSD</t>
  </si>
  <si>
    <t>Cumplida</t>
  </si>
  <si>
    <t>Canal Presencial</t>
  </si>
  <si>
    <t>Canal Escrito</t>
  </si>
  <si>
    <t>Canal Telefonico</t>
  </si>
  <si>
    <t>Canal Virtual</t>
  </si>
  <si>
    <t>En proceso</t>
  </si>
  <si>
    <t>GERMAN ARBOLEDA BRAVO.  </t>
  </si>
  <si>
    <t>RD CONVENIO DE COOPERACIÓN  </t>
  </si>
  <si>
    <t>CAC: SOLICITUD INFORMACION Y ACOMPAÑAMIENTO EN LOS SIGUIENTES TEMAS. </t>
  </si>
  <si>
    <t>CHARLES WILBER BENAVIDES CASTILLO </t>
  </si>
  <si>
    <t>Persona Natural</t>
  </si>
  <si>
    <t>Solicitud de Informacion</t>
  </si>
  <si>
    <t>Subdireccion estrategica y de Coordinacion Bomberil</t>
  </si>
  <si>
    <t>N/A</t>
  </si>
  <si>
    <t>SE DA RESPUESTA CON RADICADO NÚMERO 20202000002031</t>
  </si>
  <si>
    <t>Cuerpo de Bomberos</t>
  </si>
  <si>
    <t>10-06-2020 13:35 PM Archivar Andrea Bibiana Castañeda Durán SE DIO TRÁMITE CON RADICADO 20202050067811 ENVIADO EL 9/6/2020</t>
  </si>
  <si>
    <t>SE REASIGNA A USUARIO DE ATENCION AL CIUDADANO PARA FINES PERTINENETES</t>
  </si>
  <si>
    <t>17-06-2020 17:48 PM Archivar Carlos Armando López Barrera ARCHIVO RADICADO 20201200000243</t>
  </si>
  <si>
    <t xml:space="preserve"> ARCHIVO RADICADO 20201200000243</t>
  </si>
  <si>
    <t xml:space="preserve"> SE DIO TRÁMITE CON RADICADO 20202050067811 </t>
  </si>
  <si>
    <t xml:space="preserve"> LOS BOMBERO SI APLICAN PARA EL SUBSIDIO REFERENTE</t>
  </si>
  <si>
    <t>Agendado para el 2020-07-16 - Para los fines pertinentes</t>
  </si>
  <si>
    <t xml:space="preserve"> PETICIÓN CUERPO DE BOMBEROS VOLUNTARIOS SAN EDUARDO-BOYACÁ.</t>
  </si>
  <si>
    <t>24-06-2020 12:04 PM Archivar Andrea Bibiana Castañeda Durán SE DIO TRÁMITE CON RADICADO 20202050068091 ENVIADO EL 24/6/2020</t>
  </si>
  <si>
    <t>ARCHIVO  RADICADO 20202050068091</t>
  </si>
  <si>
    <t>12-06-2020 16:49 PM Archivar Luis Alberto Valencia Pulido Se da respuesta mediante correo electrónico el día 12 de Junio del 2020</t>
  </si>
  <si>
    <t>Persona Juridica</t>
  </si>
  <si>
    <t>12-06-2020 12:57 PM Archivar Luis Alberto Valencia Pulido Se da respuesta mediante correo electrónico el día 12 de Junio del 2020</t>
  </si>
  <si>
    <t xml:space="preserve"> Agendado para el 2020-07-17 - Para  fines pertinentes</t>
  </si>
  <si>
    <t>02-06-2020 11:15 AM Archivar Ronny Estiven Romero Velandia Respondido por correo electrónico de fecha 2 de junio por el funcionario Ronny Romero.</t>
  </si>
  <si>
    <t>Agendado para el 2020-07-17 - Para los fines pertinentes</t>
  </si>
  <si>
    <t>30-06-2020 09:36 AM Archivar Andrea Bibiana Castañeda Durán SE DIO TRÁMITE CON RAD. 20202050068101 ENVIADO EL 26/6/2020</t>
  </si>
  <si>
    <t>Agendado para el 2020-07-16 - Para los fines pertinentes, TRÁMITE CON RAD. 20202050068101</t>
  </si>
  <si>
    <t>16-06-2020 15:23 PM Archivar Andrea Bibiana Castañeda Durán SE DIO RESPUESTA CON RADICADO 20202050067721 ENVIADO EL 12/6/2020</t>
  </si>
  <si>
    <t>Agendado para el 2020-07-17 - Para los fines pertinentes, con RD  20202050067721</t>
  </si>
  <si>
    <t xml:space="preserve">SEGÚN EL ARTÍCULO 24 DE LA LEY 1575 DE 2012, DESCRIBIENDO AL PETICIONARIO QUE SE PROGRAMARA LA VISITA DE INSPECCIÓN UNA VEZ TENGAMOS LA DISPONIBILIDAD DE VUELOS NACIONALES. </t>
  </si>
  <si>
    <t>CENTRAL DE INFORMACIÓN Y TELECOMUNICACIONES</t>
  </si>
  <si>
    <t>Agendado para el 2020-07-22 - Para los fines pertinentes</t>
  </si>
  <si>
    <t xml:space="preserve"> Agendado para el 2020-06-30 - Para los fines pertinentes</t>
  </si>
  <si>
    <t>Agendado para el 2020-07-21 - Para los fines pertinentes</t>
  </si>
  <si>
    <t>10-06-2020 14:04 PM Archivar Ronny Estiven Romero Velandia SE REALIZO VISITA EL DIA 4 Y 5 DE JUNIO DE 2020</t>
  </si>
  <si>
    <t>Agendado para el 2020-07-20 - Para los fines pertinentes</t>
  </si>
  <si>
    <t>17-06-2020 17:52 PM Archivar Carlos Armando López Barrera archivo 20201200000253</t>
  </si>
  <si>
    <t>ARCHIVADO Y RADICADO</t>
  </si>
  <si>
    <t>08-06-2020 08:18 AM Archivar CAROLINA ESCARRAGA Se dio respuesta mediante correo el día 08 de junio de 2020.</t>
  </si>
  <si>
    <t>19-06-2020 08:44 AM Archivar Carlos Armando López Barrera ARCHIVO 20201200000263</t>
  </si>
  <si>
    <t xml:space="preserve">RADICADO </t>
  </si>
  <si>
    <t>09-07-2020 19:34 PM Archivar Andrea Bibiana Castañeda Durán SE DIO TRÁMITE CON EL RAD. 20202050068451 ENVIADO EL 8/7/2020</t>
  </si>
  <si>
    <t>09-06-2020 10:47 AM Archivar Carlos Armando López Barrera ARCHIVO 20201200000193</t>
  </si>
  <si>
    <t>19-06-2020 15:39 PM Archivar Carlos Armando López Barrera archivo radicado 20201200000273</t>
  </si>
  <si>
    <t>Direccion General</t>
  </si>
  <si>
    <t>Se reasigno a el Doc. Ronny Estiben Romero</t>
  </si>
  <si>
    <t>09-07-2020 19:40 PM Archivar Andrea Bibiana Castañeda Durán SE DIO TRÁMITE CON RADICADO 20202050068461 ENVIADO POR CORREO ELECTRÓNICO EL DÍA 9/7/2020</t>
  </si>
  <si>
    <t xml:space="preserve"> Agendado para el 2020-06-09 - Para los fines pertinentes</t>
  </si>
  <si>
    <t>30-06-2020 09:33 AM Archivar Andrea Bibiana Castañeda Durán SE DIO TRÁMITE CON EL RAD. 20202050068211 ENVIADO EL 26/06/2020</t>
  </si>
  <si>
    <t xml:space="preserve">radicado </t>
  </si>
  <si>
    <t>30-06-2020 10:24 AM Archivar Andrea Bibiana Castañeda Durán SE DIO TRÁMITE CON RAD. 20202050068221 ENVIADO EL 26/6/2020</t>
  </si>
  <si>
    <t>RADICADO</t>
  </si>
  <si>
    <t>09-06-2020 16:13 PM Archivar Luis Alberto Valencia Pulido Se respuesta mediante oficio No 20202100002441</t>
  </si>
  <si>
    <t>Agendado para el 2020-07-23 - Para los fines pertinentes</t>
  </si>
  <si>
    <t xml:space="preserve"> Agendado para el 2020-07-23 - Para los fines pertinentes</t>
  </si>
  <si>
    <t>30-06-2020 10:15 AM Archivar Andrea Bibiana Castañeda Durán SE DIO TRÁMITE CON RAD. 20202050068241 ENVIADO EL 26/6/2020</t>
  </si>
  <si>
    <t>30-06-2020 09:31 AMArchivar Andrea Bibiana Castañeda Durán SE DIO TRÁMITE CON RAD. 20202050068261 ENVIADO EL 26/06/2020</t>
  </si>
  <si>
    <t>radicado</t>
  </si>
  <si>
    <t>12-06-2020 14:21 PM Archivar Andrea Bibiana Castañeda Durán se da trámite con rad. 20202000012952</t>
  </si>
  <si>
    <t>persona natural</t>
  </si>
  <si>
    <t>23-06-2020 16:57 PM Archivar Carlos Armando López Barrera ARCHIVO 20201200000283</t>
  </si>
  <si>
    <t>radicado y archivado</t>
  </si>
  <si>
    <t>Agendado para el 2020-07-27 - Para los fines pertinentes</t>
  </si>
  <si>
    <t>09-07-2020 19:43 PM Archivar Andrea Bibiana Castañeda Durán SE DIO TRÁMITE CON RAD. 20202050068541 ENVIADO EL 9/7/2020</t>
  </si>
  <si>
    <t>Agendado para el 2020-07-13 - Para los fines pertinentes</t>
  </si>
  <si>
    <t>Agendado para el 2020-07-28 - Para los fines pertinentes</t>
  </si>
  <si>
    <t>4-06-2020 14:06 PM Archivar Andrea Bibiana Castañeda Durán SE DIO RESPUESTA POR CORREO ELECTRÓNICO EL 24/06/2020</t>
  </si>
  <si>
    <t>12-06-2020 12:32 PM Archivar Luis Alberto Valencia Pulido Se da respuesta mediante oficio No 120203800014142_00001</t>
  </si>
  <si>
    <t>09-07-2020 19:42 PM Archivar Julio Alejandro Chamorro Cabrera Respuesta CBV Villa del Rosario</t>
  </si>
  <si>
    <t xml:space="preserve">ARCHIVADO </t>
  </si>
  <si>
    <t>17-06-2020 17:36 PM Archivar Juan Carlos Puerto Prieto Damos respuesta por medio de correo electrónico dgrsafrr@gmail.com, el día 17 de junio de 2020 a las 17:33 según la solicitud de información presentada de manera presencial, radicada con número 20203800014212</t>
  </si>
  <si>
    <t>21-07-2020 14:53 PM Archivar Andrea Bibiana Castañeda Durán SE DIO RESPUESTA CON RAD. 20202050068611 ENVIADO EL 17/7/2020</t>
  </si>
  <si>
    <t>Agendado para el 2020-08-05 - Para los fines pertinentes</t>
  </si>
  <si>
    <t>23-06-2020 16:58 PM Archivar Carlos Armando López Barrera ARCHIVO 20201200000283</t>
  </si>
  <si>
    <t>n/A</t>
  </si>
  <si>
    <t>archivada y radicada</t>
  </si>
  <si>
    <t>cuerpo de Bomberos</t>
  </si>
  <si>
    <t>Agendado para el 2020-07-14 - Para los fines pertinentes</t>
  </si>
  <si>
    <t>Agendado para el 2020-08-05 - Para los fines pertinentes, radicado</t>
  </si>
  <si>
    <t>17-07-2020 18:26 PM Archivar Luis Alberto Valencia Pulido Se da respuesta mediante Orfeo No 20202100003411</t>
  </si>
  <si>
    <t>Agendado para el 2020-08-06 - Para los fines pertinentes</t>
  </si>
  <si>
    <t>23-06-2020 16:13 PM Archivar JAIRO SOTO GIL archivo 20202000002721</t>
  </si>
  <si>
    <t>21-07-2020 14:57 PM Archivar Andrea Bibiana Castañeda Durán SE DIO TRÁMITE CON RAD. 20202050068641 ENVIADO EL 17/7/2020</t>
  </si>
  <si>
    <t>si</t>
  </si>
  <si>
    <t>Agendado para el 2020-07-30 - Para los fines pertinentes</t>
  </si>
  <si>
    <t>tramitado JULIAN DAVID VARGAZ</t>
  </si>
  <si>
    <t>20202100003581.</t>
  </si>
  <si>
    <t>21-07-2020 14:59 PM Archivar Andrea Bibiana Castañeda Durán SE DIO TRÁMITE CON RAD. 20202050068651 ENVIADO EL 17/7/2020</t>
  </si>
  <si>
    <t>21-07-2020 14:51 PM Archivar Andrea Bibiana Castañeda Durán SE DIO TRÁMITE CON RAD. 20202050068661 ENVIADO POR CORREO ELECTRÓNICO EL 17/7/2020</t>
  </si>
  <si>
    <t>SI</t>
  </si>
  <si>
    <t>SE ENVIA VIA CORREO ELECTRONICO,RADICADO</t>
  </si>
  <si>
    <t>RADICADO Y ARCHIVADO</t>
  </si>
  <si>
    <t>21-07-2020 15:00 PM Archivar Andrea Bibiana Castañeda Durán SE DIO TRÁMITE CON RADICADO 20202050068671 ENVIADO EL 17/7/2020</t>
  </si>
  <si>
    <t>21-07-2020 14:56 PM Archivar Andrea Bibiana Castañeda Durán SE DIO RESPUESTA CON RADICADO 20202050068681 ENVIADO EL 17/7/2020</t>
  </si>
  <si>
    <t>Agendado para el 2020-08-03 - Para los fines pertinentes</t>
  </si>
  <si>
    <t>SE DA RESPUESTA VIA CORREO ELECTRONICO</t>
  </si>
  <si>
    <t>Agendado para el 2020-08-12 - Para los fines pertinentes</t>
  </si>
  <si>
    <t>30-06-2020 09:29 AM Archivar Andrea Bibiana Castañeda Durán SE DIO TRÁMITE CON RADICADO 20202050068271 ENVIADO EL 25/06/2020</t>
  </si>
  <si>
    <t>24-06-2020 15:26 PM Archivar Andrea Bibiana Castañeda Durán SE DIO TRÁMITE CON RADICADO 20202050068331 ENVIADO EL 24/6/2020</t>
  </si>
  <si>
    <t>07-07-2020 08:24 AM Archivar Mauricio Delgado Perdomo Se da respuesta por correo electrónico del 06-07-2020</t>
  </si>
  <si>
    <t>RADICADO VIA CORREO ELECTRONICO</t>
  </si>
  <si>
    <t xml:space="preserve"> 2020380001568200003 -  20202000002961 -  20202000002951</t>
  </si>
  <si>
    <t>Agendado para el 2020-08-07 - Para los fines pertinentes</t>
  </si>
  <si>
    <t xml:space="preserve"> 20202100003581.</t>
  </si>
  <si>
    <t>ESU</t>
  </si>
  <si>
    <t>LA SOLICITUD REQUERIDA POR EL USUARIO SE RESPONDE DE INMEDIATO VIA TELEFONO.</t>
  </si>
  <si>
    <t>Se atiende mediante gestión telefónica.</t>
  </si>
  <si>
    <t>21-07-2020 15:28 PM Archivar Andrea Bibiana Castañeda Durán SE DIO TRÁMITE CON RADICADO 20202050068881 ENVIADO EL 21/7/2020</t>
  </si>
  <si>
    <t>canal virtual</t>
  </si>
  <si>
    <t>Antioquia</t>
  </si>
  <si>
    <t>Arauca</t>
  </si>
  <si>
    <t>Bolivar</t>
  </si>
  <si>
    <t>Atlantico</t>
  </si>
  <si>
    <t>Boyaca</t>
  </si>
  <si>
    <t>Caldas</t>
  </si>
  <si>
    <t>Casanare</t>
  </si>
  <si>
    <t>Cauca</t>
  </si>
  <si>
    <t>Cesar</t>
  </si>
  <si>
    <t>Choco</t>
  </si>
  <si>
    <t>Cordoba</t>
  </si>
  <si>
    <t>Cundinamarca</t>
  </si>
  <si>
    <t>Bogota D.C</t>
  </si>
  <si>
    <t>Guaviare</t>
  </si>
  <si>
    <t>La Guajira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</si>
  <si>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</si>
  <si>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</si>
  <si>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</si>
  <si>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</si>
  <si>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</si>
  <si>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</si>
  <si>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</si>
  <si>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</si>
  <si>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Brasil</t>
  </si>
  <si>
    <t>Valle del Cauca</t>
  </si>
  <si>
    <t>Tolima</t>
  </si>
  <si>
    <t>Sucre</t>
  </si>
  <si>
    <t>Vaupes</t>
  </si>
  <si>
    <t>Entidad Territorial</t>
  </si>
  <si>
    <t>Entidad Publica</t>
  </si>
  <si>
    <t>Peticion de interes particular</t>
  </si>
  <si>
    <t>Peticion de interes general</t>
  </si>
  <si>
    <t>Andrea Bibiana Castañeda Durán</t>
  </si>
  <si>
    <t>Javier Alberto Coral Meneses</t>
  </si>
  <si>
    <t>SUBDIRECCIÓN ESTRATÉGICA Y DE COORDINACIÓN BOMBERIL</t>
  </si>
  <si>
    <t xml:space="preserve"> Carlos Armando López Barrera</t>
  </si>
  <si>
    <t>Luis Alberto Valencia Pulido</t>
  </si>
  <si>
    <t>Julio Alejandro Chamorro Cabrera </t>
  </si>
  <si>
    <t>Ronny Estiven Romero Velandia  </t>
  </si>
  <si>
    <t>Andrea Bibiana Castañeda Durán </t>
  </si>
  <si>
    <t>Subdireccion  administrativa y financiera</t>
  </si>
  <si>
    <t>Jorge Edwin Amarillo Alvarado  </t>
  </si>
  <si>
    <t>Peticion entre autoridades</t>
  </si>
  <si>
    <t>OFICINA ASESORA JURIDICA</t>
  </si>
  <si>
    <t>Juan Carlos Puerto Prieto</t>
  </si>
  <si>
    <t>Miguel Ángel Franco Torres</t>
  </si>
  <si>
    <t xml:space="preserve"> JAIRO SOTO GIL</t>
  </si>
  <si>
    <t>Legislacion bomberil</t>
  </si>
  <si>
    <t>Queja CB</t>
  </si>
  <si>
    <t>Otros</t>
  </si>
  <si>
    <t>Acompañamiento juridico</t>
  </si>
  <si>
    <t>Solicitud de recursos</t>
  </si>
  <si>
    <t>2020-06-03 </t>
  </si>
  <si>
    <t>Etiquetas de fila</t>
  </si>
  <si>
    <t>Total general</t>
  </si>
  <si>
    <t>Cuenta de Dependencia</t>
  </si>
  <si>
    <t>Cuenta de Estado</t>
  </si>
  <si>
    <t>Evolucion PQRSD</t>
  </si>
  <si>
    <t>Abril</t>
  </si>
  <si>
    <t>Mayo</t>
  </si>
  <si>
    <t>Junio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</si>
  <si>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</si>
  <si>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</si>
  <si>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</si>
  <si>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</si>
  <si>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</si>
  <si>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atención</t>
  </si>
  <si>
    <t>%</t>
  </si>
  <si>
    <t>Correo Atención al Ciudadano</t>
  </si>
  <si>
    <t>Solicitud de Información</t>
  </si>
  <si>
    <t>Subdirección estratégica y de Coordinación Bomberil</t>
  </si>
  <si>
    <t>23-06-2020 15:56 PM Digitalización Radicado(Asoc. Imagen Web) Maicol Villarreal Ospina SE ADJUNTA IMAGEN RESPUESTA</t>
  </si>
  <si>
    <t>Física</t>
  </si>
  <si>
    <t>Petición de interés general</t>
  </si>
  <si>
    <t>02-06-2020 10:49 AM Reasignación Ronny Estiven Romero Velandia PARA TRAMITAR, VERIFICAR EL DECRETO DEL GOBIERNO, PENSARÍAMOS QUE LOS BOMBERO SI APLICAN PARA EL SUBSIDIO REFERENTE.</t>
  </si>
  <si>
    <t>Bogotá D.C</t>
  </si>
  <si>
    <t>Formulación y Actualización Normativa y Operativa</t>
  </si>
  <si>
    <t>Boyacá</t>
  </si>
  <si>
    <t>02-06-2020 10:59 AM Reasignación Ronny Estiven Romero Velandia PARA TRAMITAR, REITERAR LA COMUNICACIÓN ADJUNTA A LA ALCALDÍA,  VERIFICAR LA RESPUESTA DE LA ALCALDÍA DEL PORQUE SE NIEGAN A RESTABLECER LA SOBRETASA.</t>
  </si>
  <si>
    <t>Edgar Alexander Maya López </t>
  </si>
  <si>
    <t>Petición de interés particular</t>
  </si>
  <si>
    <t>13-07-2020 09:05 AM Reasignación Edgar Alexander Maya López Envió para tramite pertinente</t>
  </si>
  <si>
    <t>02-06-2020 12:01 PM Reasignación USUARIO DE ATENCION AL CIUDADANO Para los fines pertinentes</t>
  </si>
  <si>
    <t>02-06-2020 11:05 AM Reasignación Ronny Estiven Romero Velandia PARA TRAMITAR, OFICIAR AL ALCALDE EN LOS TERMINOS CORRESPONDIENTES DE CASOS ANTERIORES.</t>
  </si>
  <si>
    <t>Legislación bomberil</t>
  </si>
  <si>
    <t>Oficina Asesora Jurídica</t>
  </si>
  <si>
    <t>Dirección General</t>
  </si>
  <si>
    <t>Área Central de Referencia Bomberil</t>
  </si>
  <si>
    <t>Persona Jurídica</t>
  </si>
  <si>
    <t>Solicitud de información</t>
  </si>
  <si>
    <t>CAC: Solicitud Asistencia Técnica en IVC a cuerpos de Bomberos para funcionarios de la Gobernación de Putumayo. </t>
  </si>
  <si>
    <t>26-06-2020 15:55 PM Archivar Julio Alejandro Chamorro Cabrera Envió Respuesta solicitud asistencia en IVC Gobernación del Putumayo</t>
  </si>
  <si>
    <t>09-06-2020 10:13 AM Reasignación Ronny Estiven Romero Velandia PARA TRAMITAR</t>
  </si>
  <si>
    <t>02-06-2020 11:18 AM Reasignación Ronny Estiven Romero Velandia PARA TRAMITAR, VEIRIFCAR NORAMTIVA APLICABLE PARA AGRMENTAR RESPUESTA.</t>
  </si>
  <si>
    <t>Bolívar</t>
  </si>
  <si>
    <t>04-06-2020 10:00 AM Reasignación Ronny Estiven Romero Velandia PARA TRAMITAR, OFICIAR AL ALCALDE CON COPIA A LA PROCURADURÍA REGIONAL, CON EL PROPÓSITO DE REQUERIR A LA ADMINISTRACIÓN MUNICIPAL PARA QUE DESCRIBA PUNTUALMENTE QUÉ ACCIONES HA DESPLEGADO PARA CUPLIR LO ORDENADO EN EL FALLO, ARGUMENTAR RESPUESTA</t>
  </si>
  <si>
    <t>Subdirección  administrativa y financiera</t>
  </si>
  <si>
    <t>Petición entre autoridades</t>
  </si>
  <si>
    <t>02-06-2020 15:20 PM Reasignación USUARIO DE ATENCION AL CIUDADANO Para los fines pertinentes</t>
  </si>
  <si>
    <t>Atlántico</t>
  </si>
  <si>
    <t>02-06-2020 19:55 PM Reasignación USUARIO DE ATENCION AL CIUDADANO Para los fines pertinentes</t>
  </si>
  <si>
    <t>Liz Margaret Álvarez calderón</t>
  </si>
  <si>
    <t>25-06-2020 10:06 AM Archivar Liz Margaret Álvarez calderón se anexa soporte de respuesta dentro de oportunidad.</t>
  </si>
  <si>
    <t>10-06-2020 11:12 AM Devuelto-Reasignar Juan Carlos Puerto Prieto Buenos días, esta solicitud no corresponde al área de Emergencias, por favor asignar al área correspondiente.</t>
  </si>
  <si>
    <t>04-06-2020 10:13 AM Reasignación Ronny Estiven Romero Velandia PARA TRAMITAR</t>
  </si>
  <si>
    <t>04-06-2020 10:18 AM Reasignación Ronny Estiven Romero Velandia PARA TRAMITAR, SEGÚN ANTECEDENTE.</t>
  </si>
  <si>
    <t>05-06-2020 09:47 AM Reasignación USUARIO DE ATENCION AL CIUDADANO Para los fines pertinentes</t>
  </si>
  <si>
    <t>04-06-2020 11:49 AM Reasignación USUARIO DE ATENCION AL CIUDADANO Para los fines pertinentes</t>
  </si>
  <si>
    <t>Gestión Contractual</t>
  </si>
  <si>
    <t xml:space="preserve">Se le dio respuesta vía correo electrónico por la Doctora Carolina Escarraga </t>
  </si>
  <si>
    <t>10-06-2020 14:15 PM Reasignación Ronny Estiven Romero Velandia PARA TRAMITAR</t>
  </si>
  <si>
    <t>10-06-2020 14:25 PM Reasignación Ronny Estiven Romero Velandia PARA TRAMITAR, ADJUNTO MINUTA DE CONTRATO PARA ARGUMENTAR RESPUESTA, RESPECTO DE LAS INHABILIDADES ES NECESARIO CONSULTAR LA NORMA Y JURISPRUDENCIA APLICABLE.</t>
  </si>
  <si>
    <t>Servicio de Mensajería</t>
  </si>
  <si>
    <t>Acompañamiento jurídico</t>
  </si>
  <si>
    <t>09-06-2020 11:18 AM Archivar Luis Alberto Valencia Pulido Se da respuesta mediante correo electrónico No 20202100002401</t>
  </si>
  <si>
    <t>DELIO DE Jesús ACEVEDO Martínez  </t>
  </si>
  <si>
    <t>10-06-2020 15:18 PM Reasignación Ronny Estiven Romero Velandia PARA TRAMITAR, CONFORME AL ANTECEDENTE</t>
  </si>
  <si>
    <t>10-06-2020 15:20 PM Reasignación Ronny Estiven Romero Velandia PARA TRAMITAR</t>
  </si>
  <si>
    <t>08-06-2020 10:41 AM Archivar CHARLES WILBER BENAVIDES CASTILLO ya se hizo tramite, se realizo traslado al doctor Eduardo José González angulo con la solicitud requerida por correo electrónico</t>
  </si>
  <si>
    <t>No se tiene evidencia de envió de correo</t>
  </si>
  <si>
    <t>Quindío</t>
  </si>
  <si>
    <t>radicado y enviado vía email</t>
  </si>
  <si>
    <t>subdirección  administrativa y financiera</t>
  </si>
  <si>
    <t>23-06-2020 10:53 AM Archivar Jorge Edwin Amarillo Alvarado la dirección general dio respuesta a esta solicitud</t>
  </si>
  <si>
    <t>13-07-2020 16:58 PM Modificación TRD Edgar Alexander Maya López *TRD*110/110 (Asignación tipo documental.)</t>
  </si>
  <si>
    <t>11-06-2020 15:47 PM Reasignación Ronny Estiven Romero Velandia PARA TRAMITAR</t>
  </si>
  <si>
    <t>Arbey Hernán Trujillo Méndez </t>
  </si>
  <si>
    <t>11-06-2020 15:52 PM Reasignación Ronny Estiven Romero Velandia PARA TRAMITAR</t>
  </si>
  <si>
    <t>11-06-2020 16:33 PM Reasignación Ronny Estiven Romero Velandia PARA TRAMITAR</t>
  </si>
  <si>
    <t>11-06-2020 16:49 PM Reasignación Ronny Estiven Romero Velandia PARA TRAMITAR</t>
  </si>
  <si>
    <t>Paula Andrea Cortés Mojica</t>
  </si>
  <si>
    <t>subdirección  estratégica y de coordinación</t>
  </si>
  <si>
    <t>10-06-2020 11:24 AM Archivar Paula Andrea Cortés Mojica se archiva radicado 20201000002481</t>
  </si>
  <si>
    <t>11-06-2020 16:51 PM Reasignación Ronny Estiven Romero Velandia PARA TRAMITAR</t>
  </si>
  <si>
    <t>MAURICIO Carreño GARCIA  </t>
  </si>
  <si>
    <t>11-06-2020 17:00 PM Reasignación Ronny Estiven Romero Velandia PARA TRAMITAR</t>
  </si>
  <si>
    <t>10-06-2020 19:24 PM Reasignación USUARIO DE ATENCION AL CIUDADANO Para los fines pertinentes</t>
  </si>
  <si>
    <t>Cristian Matiz </t>
  </si>
  <si>
    <t>16-06-2020 17:13 PM Reasignación Ronny Estiven Romero Velandia PARA TRAMITAR</t>
  </si>
  <si>
    <t>se dio respuesta vía correo electrónico</t>
  </si>
  <si>
    <t>16-06-2020 17:22 PM Reasignación Ronny Estiven Romero Velandia PARA TRAMITAR CONFORME AL ANTENCENDENTE</t>
  </si>
  <si>
    <t>Radicación Directa</t>
  </si>
  <si>
    <t>08-07-2020 12:48 PM Archivar Edgar Alexander Maya López Se da respuesta con radicado DNBC N° 20202050068571</t>
  </si>
  <si>
    <t>12-06-2020 09:46 AM Reasignación USUARIO DE ATENCION AL CIUDADANO Para los fines pertinentes</t>
  </si>
  <si>
    <t>gestión de tesorería</t>
  </si>
  <si>
    <t>30-06-2020 16:05 PM Archivar Miguel Ángel Franco Torres El Área Financiera expidió el Certificado de Ingresos y Retenciones</t>
  </si>
  <si>
    <t>MAYOR WALDYR GIOVANNY RAMIREZ SANGUINO JUEZ 124 Instrucción PENAL MILITAR  </t>
  </si>
  <si>
    <t>17-06-2020 11:08 AM Archivar Edgar Alexander Maya López Se da respuesta con radicado DNBC N° 20202050068141</t>
  </si>
  <si>
    <t>22-07-2020 11:22 AM Reasignación Ronny Estiven Romero Velandia PARA TRAMITAR</t>
  </si>
  <si>
    <t>CUERPO DE BOMBEROS OFICIALES Bogotá UAECOB D.C. </t>
  </si>
  <si>
    <t>12-06-2020 18:36 PM Reasignación USUARIO DE ATENCION AL CIUDADANO Para los fines pertinentes</t>
  </si>
  <si>
    <t>16-06-2020 17:40 PM Reasignación Ronny Estiven Romero Velandia PARA TRAMITAR</t>
  </si>
  <si>
    <t>16-06-2020 21:14 PM Reasignación USUARIO DE ATENCION AL CIUDADANO Para los fines pertinentes</t>
  </si>
  <si>
    <t>24-06-2020 15:28 PM Reasignación Ronny Estiven Romero Velandia PARA TRAMITAR</t>
  </si>
  <si>
    <t>ANGELA MARCELA MEDINA Gutiérrez </t>
  </si>
  <si>
    <t>24-06-2020 15:32 PM Reasignación Ronny Estiven Romero Velandia PARA TRAMITAR</t>
  </si>
  <si>
    <t>17-06-2020 11:01 AM Archivar Edgar Alexander Maya López Se da respuesta con radicado DNBC N° 20202050068141</t>
  </si>
  <si>
    <t>18-06-2020 11:08 AM Reasignación USUARIO DE ATENCION AL CIUDADANO Para los fines pertinentes</t>
  </si>
  <si>
    <t>CI: Fwd: consulta jurídica normativa Resolución 1127 de 2018. </t>
  </si>
  <si>
    <t>24-06-2020 15:40 PM Reasignación Ronny Estiven Romero Velandia PARA TRAMITAR</t>
  </si>
  <si>
    <t>Faubricio Sánchez Cortes </t>
  </si>
  <si>
    <t>24-06-2020 15:42 PM Reasignación Ronny Estiven Romero Velandia PARA TRAMITAR</t>
  </si>
  <si>
    <t>24-06-2020 15:44 PM Reasignación Ronny Estiven Romero Velandia PARA TRAMITAR</t>
  </si>
  <si>
    <t>Vaupés</t>
  </si>
  <si>
    <t>Jesús ALBERTO GUERRERO CHAGRES  </t>
  </si>
  <si>
    <t>PERSONA Natural</t>
  </si>
  <si>
    <t>24-06-2020 15:45 PM Reasignación Ronny Estiven Romero Velandia PARA TRAMITAR</t>
  </si>
  <si>
    <t>16-06-2020 21:27 PM Reasignación USUARIO DE ATENCION AL CIUDADANO Para los fines pertinentes</t>
  </si>
  <si>
    <t>Área Central de Referencia Bomberil </t>
  </si>
  <si>
    <t>21-07-2020 15:58 PM Archivar Luis Alberto Valencia Pulido Se da respuesta mediante un oficio radicado DNBC No 20202100003581.</t>
  </si>
  <si>
    <t>23-07-2020 11:11 AM Archivar Edgar Alexander Maya López Se da respuesta con radicado DNBC N° 20202050068991</t>
  </si>
  <si>
    <t>23-07-2020 18:20 PM Archivar Lina María Rojas Gallego Se da respuesta con radicado DNBC No. 20202000003641</t>
  </si>
  <si>
    <t>24-06-2020 15:56 PM Reasignación Ronny Estiven Romero Velandia PARA TRAMITAR</t>
  </si>
  <si>
    <t>Lina María Rojas Gallego </t>
  </si>
  <si>
    <t>10-07-2020 20:22 PM Archivar Lina María Rojas Gallego Se da respuesta con radicado DNBC No. 20202000003311</t>
  </si>
  <si>
    <t>24-06-2020 15:59 PM Reasignación Ronny Estiven Romero Velandia PARA TRAMITAR</t>
  </si>
  <si>
    <t>24-06-2020 16:02 PM Reasignación Ronny Estiven Romero Velandia PARA TRAMITAR</t>
  </si>
  <si>
    <t>24-06-2020 16:04 PM Reasignación Ronny Estiven Romero Velandia PARA TRAMITAR</t>
  </si>
  <si>
    <t>24-06-2020 16:18 PM Reasignación Ronny Estiven Romero Velandia PARA TRAMITAR</t>
  </si>
  <si>
    <t>25-06-2020 09:44 AM Reasignación Ronny Estiven Romero Velandia PARA TRAMITAR</t>
  </si>
  <si>
    <t>18-06-2020 15:53 PM Modificación Radicado Angélica Xiomara Rosado Bayona Modificación Documento.</t>
  </si>
  <si>
    <t>25-06-2020 10:03 AM Reasignación Ronny Estiven Romero Velandia PARA TRAMITAR</t>
  </si>
  <si>
    <t>10-07-2020 11:28 AM Archivar Edgar Alexander Maya López Se da respuesta por correo electrónico se deja soporte en digital</t>
  </si>
  <si>
    <t>25-06-2020 11:13 AM Reasignación Ronny Estiven Romero Velandia PARA TRAMITAR</t>
  </si>
  <si>
    <t>25-06-2020 11:18 AM Reasignación Ronny Estiven Romero Velandia PARA TRAMITAR</t>
  </si>
  <si>
    <t>25-06-2020 11:19 AM Reasignación Ronny Estiven Romero Velandia PARA TRAMITAR</t>
  </si>
  <si>
    <t>26-06-2020 11:51 AM Archivar Ronny Estiven Romero Velandia respondido mediante correo electrónico de la contratista Luz Marina Serna.</t>
  </si>
  <si>
    <t>CAC: Denuncia al cuerpo de bomberos voluntarios de Turbaco. </t>
  </si>
  <si>
    <t>25-06-2020 11:23 AM Reasignación Ronny Estiven Romero Velandia PARA TRAMITAR11:23 AM Reasignación Ronny Estiven Romero Velandia PARA TRAMITAR</t>
  </si>
  <si>
    <t>25-06-2020 11:28 AM Reasignación Ronny Estiven Romero Velandia PARA TRAMITAR</t>
  </si>
  <si>
    <t>Córdoba</t>
  </si>
  <si>
    <t>25-06-2020 11:32 AM Reasignación Ronny Estiven Romero Velandia PARA TRAMITAR</t>
  </si>
  <si>
    <t>25-06-2020 14:53 PM Reasignación Ronny Estiven Romero Velandia PARA TRAMITAR</t>
  </si>
  <si>
    <t>CAC. solicitud de capacitación Dpto. Nariño.  </t>
  </si>
  <si>
    <t>25-06-2020 15:02 PM Reasignación Ronny Estiven Romero Velandia PARA TRAMITAR</t>
  </si>
  <si>
    <t>23-06-2020 20:09 PM Reasignación USUARIO DE ATENCION AL CIUDADANO Para los fines pertinentes</t>
  </si>
  <si>
    <t>24-06-2020 09:21 AM Reasignación USUARIO DE ATENCION AL CIUDADANO Para los fines pertinentes</t>
  </si>
  <si>
    <t>10-07-2020 15:03 PM Archivar Liz Margaret Álvarez calderón Se anexa respuesta, remitida al peticionario en oportunidad legal.</t>
  </si>
  <si>
    <t>CI: Fwd: Solicitud de Información. </t>
  </si>
  <si>
    <t>25-06-2020 15:13 PM Reasignación Ronny Estiven Romero Velandia PARA TRAMITAR</t>
  </si>
  <si>
    <t>25-06-2020 15:25 PM Reasignación Ronny Estiven Romero Velandia PARA TRAMITAR</t>
  </si>
  <si>
    <t>30-06-2020 15:11 PM Modificación TRD Andrea Bibiana Castañeda Durán *TRD*110/110 (Asignación tipo documental.)</t>
  </si>
  <si>
    <t>ELIANA DEL PILAR López Rodríguez  </t>
  </si>
  <si>
    <t>CAC. Dp: Solicitud certificación de servicios - contrato 35- 2019. </t>
  </si>
  <si>
    <t>25-06-2020 18:41 PM Reasignación USUARIO DE ATENCION AL CIUDADANO Para los fines pertinentes</t>
  </si>
  <si>
    <t>13-07-2020 22:55 PM Archivar Luis Alberto Valencia Pulido Se realiza actualización en el sistema RUE</t>
  </si>
  <si>
    <t>Se realiza actualización en el sistema RUE</t>
  </si>
  <si>
    <t>29-06-2020 17:09 PM Reasignación USUARIO DE ATENCION AL CIUDADANO Para los fines pertinentes</t>
  </si>
  <si>
    <t>30-06-2020 09:54 AM Reasignación Ronny Estiven Romero Velandia PARA TRAMITAR</t>
  </si>
  <si>
    <t>Canal Telefónico</t>
  </si>
  <si>
    <t>Servicio de Telefonía</t>
  </si>
  <si>
    <t>30-06-2020 07:54 AM Archivar Mauricio Delgado Perdomo Se resuelve de forma telefónica.</t>
  </si>
  <si>
    <t>10-07-2020 17:25 PM Archivar Lina María Rojas Gallego Se atiende mediante gestión telefónica.</t>
  </si>
  <si>
    <t>29-06-2020 17:01 PM Reasignación USUARIO DE ATENCION AL CIUDADANO Para los fines pertinentes</t>
  </si>
  <si>
    <t>CAC: Visitas Técnicas a Establecimientos.  </t>
  </si>
  <si>
    <t>Federación NACIONAL DE BOMBEROS DE COLOMBIA FENABOCOL  </t>
  </si>
  <si>
    <t>03-07-2020 09:35 AM Reasignación Ronny Estiven Romero Velandia PARA TRAMITAR</t>
  </si>
  <si>
    <t>03-07-2020 09:43 AM Reasignación Ronny Estiven Romero Velandia PARA TRAMITAR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</si>
</sst>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0A]d&quot; de &quot;mmmm&quot; de &quot;yyyy;@"/>
    <numFmt numFmtId="165" formatCode="[$-C0A]d\ &quot;de&quot;\ mmmm\ &quot;de&quot;\ yyyy;@"/>
    <numFmt numFmtId="166" formatCode="0;[Red]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0" fontId="0" fillId="3" borderId="1" xfId="0" applyNumberForma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5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dinámica1</c:name>
    <c:fmtId val="0"/>
  </c:pivotSource>
  <c:chart>
    <c:autoTitleDeleted val="1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2">
              <a:shade val="58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0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2">
              <a:tint val="8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2">
              <a:shade val="58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5"/>
        <c:spPr>
          <a:solidFill>
            <a:srgbClr val="92D050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rgbClr val="5B9BD5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'Dinamicas Junio'!$B$20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8C-4243-8979-D77936DCE3ED}"/>
              </c:ext>
            </c:extLst>
          </c:dPt>
          <c:dPt>
            <c:idx val="1"/>
            <c:bubble3D val="0"/>
            <c:spPr>
              <a:solidFill>
                <a:srgbClr val="5B9BD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8C-4243-8979-D77936DCE3ED}"/>
              </c:ext>
            </c:extLst>
          </c:dPt>
          <c:dPt>
            <c:idx val="2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8C-4243-8979-D77936DCE3ED}"/>
              </c:ext>
            </c:extLst>
          </c:dPt>
          <c:dPt>
            <c:idx val="3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'Dinamicas Junio'!$A$21:$A$23</c:f>
              <c:strCache>
                <c:ptCount val="2"/>
                <c:pt idx="0">
                  <c:v>Cumplida</c:v>
                </c:pt>
                <c:pt idx="1">
                  <c:v>En proceso</c:v>
                </c:pt>
              </c:strCache>
            </c:strRef>
          </c:cat>
          <c:val>
            <c:numRef>
              <c:f>'Dinamicas Junio'!$B$21:$B$23</c:f>
              <c:numCache>
                <c:formatCode>General</c:formatCode>
                <c:ptCount val="2"/>
                <c:pt idx="0">
                  <c:v>42</c:v>
                </c:pt>
                <c:pt idx="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8C-4243-8979-D77936DC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0314960629919"/>
          <c:y val="7.407407407407407E-2"/>
          <c:w val="0.8901968503937007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'Dinamicas Junio'!$A$42:$A$45</c:f>
              <c:strCache>
                <c:ptCount val="4"/>
                <c:pt idx="0">
                  <c:v>Evolucion PQRSD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</c:strCache>
            </c:strRef>
          </c:cat>
          <c:val>
            <c:numRef>
              <c:f>'Dinamicas Junio'!$B$42:$B$45</c:f>
              <c:numCache>
                <c:formatCode>General</c:formatCode>
                <c:ptCount val="4"/>
                <c:pt idx="1">
                  <c:v>138</c:v>
                </c:pt>
                <c:pt idx="2">
                  <c:v>167</c:v>
                </c:pt>
                <c:pt idx="3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4-429F-B5CB-FC89B147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546550896"/>
        <c:axId val="-546552528"/>
      </c:barChart>
      <c:catAx>
        <c:axId val="-54655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52528"/>
        <c:crosses val="autoZero"/>
        <c:auto val="1"/>
        <c:lblAlgn val="ctr"/>
        <c:lblOffset val="100"/>
        <c:noMultiLvlLbl val="0"/>
      </c:catAx>
      <c:valAx>
        <c:axId val="-546552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4655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</c:pivotFmt>
      <c:pivotFmt>
        <c:idx val="5"/>
        <c:spPr>
          <a:solidFill>
            <a:srgbClr val="92D050"/>
          </a:solidFill>
          <a:ln>
            <a:noFill/>
          </a:ln>
          <a:effectLst/>
        </c:spPr>
      </c:pivotFmt>
      <c:pivotFmt>
        <c:idx val="6"/>
        <c:spPr>
          <a:solidFill>
            <a:srgbClr val="FFC000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rgbClr val="C00000"/>
          </a:solidFill>
          <a:ln>
            <a:noFill/>
          </a:ln>
          <a:effectLst/>
        </c:spPr>
      </c:pivotFmt>
      <c:pivotFmt>
        <c:idx val="9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Junio'!$B$64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'Dinamicas Junio'!$A$65:$A$71</c:f>
              <c:strCache>
                <c:ptCount val="6"/>
                <c:pt idx="0">
                  <c:v>CONSULTA </c:v>
                </c:pt>
                <c:pt idx="1">
                  <c:v>PETICIÓN DE DOCUMENTOS E INFORMACIÓN </c:v>
                </c:pt>
                <c:pt idx="2">
                  <c:v>Peticion de interes general</c:v>
                </c:pt>
                <c:pt idx="3">
                  <c:v>Peticion de interes particular</c:v>
                </c:pt>
                <c:pt idx="4">
                  <c:v>Peticion entre autoridades</c:v>
                </c:pt>
                <c:pt idx="5">
                  <c:v>SUGERENCIA </c:v>
                </c:pt>
              </c:strCache>
            </c:strRef>
          </c:cat>
          <c:val>
            <c:numRef>
              <c:f>'Dinamicas Junio'!$B$65:$B$71</c:f>
              <c:numCache>
                <c:formatCode>General</c:formatCode>
                <c:ptCount val="6"/>
                <c:pt idx="0">
                  <c:v>15</c:v>
                </c:pt>
                <c:pt idx="1">
                  <c:v>17</c:v>
                </c:pt>
                <c:pt idx="2">
                  <c:v>56</c:v>
                </c:pt>
                <c:pt idx="3">
                  <c:v>41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46548176"/>
        <c:axId val="-546551984"/>
      </c:barChart>
      <c:catAx>
        <c:axId val="-54654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51984"/>
        <c:crosses val="autoZero"/>
        <c:auto val="1"/>
        <c:lblAlgn val="ctr"/>
        <c:lblOffset val="100"/>
        <c:noMultiLvlLbl val="0"/>
      </c:catAx>
      <c:valAx>
        <c:axId val="-5465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4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2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3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4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5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6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'Dinamicas Junio'!$B$92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'Dinamicas Junio'!$A$93:$A$97</c:f>
              <c:strCache>
                <c:ptCount val="4"/>
                <c:pt idx="0">
                  <c:v>Canal Escrito</c:v>
                </c:pt>
                <c:pt idx="1">
                  <c:v>Canal Presencial</c:v>
                </c:pt>
                <c:pt idx="2">
                  <c:v>Canal Telefonico</c:v>
                </c:pt>
                <c:pt idx="3">
                  <c:v>Canal Virtual</c:v>
                </c:pt>
              </c:strCache>
            </c:strRef>
          </c:cat>
          <c:val>
            <c:numRef>
              <c:f>'Dinamicas Junio'!$B$93:$B$97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47-4E2A-BB05-871548185A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546547632"/>
        <c:axId val="-546546544"/>
      </c:barChart>
      <c:catAx>
        <c:axId val="-54654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46544"/>
        <c:crosses val="autoZero"/>
        <c:auto val="1"/>
        <c:lblAlgn val="ctr"/>
        <c:lblOffset val="100"/>
        <c:noMultiLvlLbl val="0"/>
      </c:catAx>
      <c:valAx>
        <c:axId val="-54654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dinámica5</c:name>
    <c:fmtId val="0"/>
  </c:pivotSource>
  <c:chart>
    <c:autoTitleDeleted val="1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3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4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6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8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9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12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3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4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5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6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8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9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0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1"/>
        <c:spPr>
          <a:gradFill rotWithShape="1">
            <a:gsLst>
              <a:gs pos="0">
                <a:schemeClr val="accent5">
                  <a:tint val="54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4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4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2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7"/>
        <c:spPr>
          <a:gradFill rotWithShape="1">
            <a:gsLst>
              <a:gs pos="0">
                <a:schemeClr val="accent5">
                  <a:tint val="54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4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4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28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29"/>
        <c:spPr>
          <a:solidFill>
            <a:srgbClr val="70AD47">
              <a:lumMod val="75000"/>
            </a:srgbClr>
          </a:solidFill>
          <a:ln>
            <a:noFill/>
          </a:ln>
          <a:effectLst/>
          <a:sp3d/>
        </c:spPr>
      </c:pivotFmt>
      <c:pivotFmt>
        <c:idx val="30"/>
        <c:spPr>
          <a:solidFill>
            <a:srgbClr val="FFC000"/>
          </a:solidFill>
          <a:ln>
            <a:noFill/>
          </a:ln>
          <a:effectLst/>
          <a:sp3d/>
        </c:spPr>
      </c:pivotFmt>
      <c:pivotFmt>
        <c:idx val="31"/>
        <c:spPr>
          <a:solidFill>
            <a:srgbClr val="A5A5A5"/>
          </a:solidFill>
          <a:ln>
            <a:noFill/>
          </a:ln>
          <a:effectLst/>
          <a:sp3d/>
        </c:spPr>
      </c:pivotFmt>
      <c:pivotFmt>
        <c:idx val="32"/>
        <c:spPr>
          <a:solidFill>
            <a:srgbClr val="5B9BD5"/>
          </a:solidFill>
          <a:ln>
            <a:noFill/>
          </a:ln>
          <a:effectLst/>
          <a:sp3d/>
        </c:spPr>
      </c:pivotFmt>
      <c:pivotFmt>
        <c:idx val="33"/>
        <c:spPr>
          <a:solidFill>
            <a:srgbClr val="C00000"/>
          </a:solidFill>
          <a:ln>
            <a:noFill/>
          </a:ln>
          <a:effectLst/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'Dinamicas Junio'!$B$117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70AD47">
                  <a:lumMod val="75000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A7-48EE-BB28-68FD619BA347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A7-48EE-BB28-68FD619BA34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A7-48EE-BB28-68FD619BA347}"/>
              </c:ext>
            </c:extLst>
          </c:dPt>
          <c:dPt>
            <c:idx val="3"/>
            <c:bubble3D val="0"/>
            <c:spPr>
              <a:solidFill>
                <a:srgbClr val="5B9BD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1A7-48EE-BB28-68FD619BA347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>
                <a:noFill/>
              </a:ln>
              <a:effectLst/>
              <a:sp3d/>
            </c:spPr>
          </c:dPt>
          <c:cat>
            <c:strRef>
              <c:f>'Dinamicas Junio'!$A$118:$A$123</c:f>
              <c:strCache>
                <c:ptCount val="5"/>
                <c:pt idx="0">
                  <c:v>Cuerpo de Bomberos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'Dinamicas Junio'!$B$118:$B$123</c:f>
              <c:numCache>
                <c:formatCode>General</c:formatCode>
                <c:ptCount val="5"/>
                <c:pt idx="0">
                  <c:v>54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1A7-48EE-BB28-68FD619B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dinámica6</c:name>
    <c:fmtId val="0"/>
  </c:pivotSource>
  <c:chart>
    <c:autoTitleDeleted val="1"/>
    <c:pivotFmts>
      <c:pivotFmt>
        <c:idx val="0"/>
      </c:pivotFmt>
      <c:pivotFmt>
        <c:idx val="1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  <c:pivotFmt>
        <c:idx val="3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  <c:pivotFmt>
        <c:idx val="4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  <c:pivotFmt>
        <c:idx val="5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  <c:pivotFmt>
        <c:idx val="6"/>
        <c:spPr>
          <a:solidFill>
            <a:schemeClr val="accent6"/>
          </a:solidFill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  <c:pivotFmt>
        <c:idx val="7"/>
        <c:spPr>
          <a:ln w="38100" cap="rnd">
            <a:solidFill>
              <a:schemeClr val="accent6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6"/>
            </a:solidFill>
            <a:ln>
              <a:noFill/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Junio'!$B$142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delete val="1"/>
          </c:dLbls>
          <c:cat>
            <c:strRef>
              <c:f>'Dinamicas Junio'!$A$143:$A$171</c:f>
              <c:strCache>
                <c:ptCount val="28"/>
                <c:pt idx="0">
                  <c:v>Antioquia</c:v>
                </c:pt>
                <c:pt idx="1">
                  <c:v>Arauca</c:v>
                </c:pt>
                <c:pt idx="2">
                  <c:v>Atlantico</c:v>
                </c:pt>
                <c:pt idx="3">
                  <c:v>Bogota D.C</c:v>
                </c:pt>
                <c:pt idx="4">
                  <c:v>Bolivar</c:v>
                </c:pt>
                <c:pt idx="5">
                  <c:v>Boyaca</c:v>
                </c:pt>
                <c:pt idx="6">
                  <c:v>Brasil</c:v>
                </c:pt>
                <c:pt idx="7">
                  <c:v>Caldas</c:v>
                </c:pt>
                <c:pt idx="8">
                  <c:v>Casanare</c:v>
                </c:pt>
                <c:pt idx="9">
                  <c:v>Cauca</c:v>
                </c:pt>
                <c:pt idx="10">
                  <c:v>Cesar</c:v>
                </c:pt>
                <c:pt idx="11">
                  <c:v>Choco</c:v>
                </c:pt>
                <c:pt idx="12">
                  <c:v>Cordoba</c:v>
                </c:pt>
                <c:pt idx="13">
                  <c:v>Cundinamarca</c:v>
                </c:pt>
                <c:pt idx="14">
                  <c:v>Guaviare</c:v>
                </c:pt>
                <c:pt idx="15">
                  <c:v>Huila</c:v>
                </c:pt>
                <c:pt idx="16">
                  <c:v>La Guajira</c:v>
                </c:pt>
                <c:pt idx="17">
                  <c:v>Magdalena</c:v>
                </c:pt>
                <c:pt idx="18">
                  <c:v>Meta</c:v>
                </c:pt>
                <c:pt idx="19">
                  <c:v>Nariño</c:v>
                </c:pt>
                <c:pt idx="20">
                  <c:v>Putumayo</c:v>
                </c:pt>
                <c:pt idx="21">
                  <c:v>Quindio</c:v>
                </c:pt>
                <c:pt idx="22">
                  <c:v>Risaralda</c:v>
                </c:pt>
                <c:pt idx="23">
                  <c:v>Santander</c:v>
                </c:pt>
                <c:pt idx="24">
                  <c:v>Sucre</c:v>
                </c:pt>
                <c:pt idx="25">
                  <c:v>Tolima</c:v>
                </c:pt>
                <c:pt idx="26">
                  <c:v>Valle del Cauca</c:v>
                </c:pt>
                <c:pt idx="27">
                  <c:v>Vaupes</c:v>
                </c:pt>
              </c:strCache>
            </c:strRef>
          </c:cat>
          <c:val>
            <c:numRef>
              <c:f>'Dinamicas Junio'!$B$143:$B$171</c:f>
              <c:numCache>
                <c:formatCode>General</c:formatCode>
                <c:ptCount val="2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49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  <c:pt idx="26">
                  <c:v>7</c:v>
                </c:pt>
                <c:pt idx="2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04-4AC0-9229-05948B0F44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46551440"/>
        <c:axId val="-546550352"/>
      </c:lineChart>
      <c:catAx>
        <c:axId val="-54655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50352"/>
        <c:crosses val="autoZero"/>
        <c:auto val="1"/>
        <c:lblAlgn val="ctr"/>
        <c:lblOffset val="100"/>
        <c:noMultiLvlLbl val="0"/>
      </c:catAx>
      <c:valAx>
        <c:axId val="-54655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5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[Registro PQRSD Junio 2020.xlsx]Dinamicas Junio!Tabla dinámica7</c:name>
    <c:fmtId val="0"/>
  </c:pivotSource>
  <c:chart>
    <c:autoTitleDeleted val="1"/>
    <c:pivotFmts>
      <c:pivotFmt>
        <c:idx val="0"/>
      </c:pivotFmt>
      <c:pivotFmt>
        <c:idx val="1"/>
      </c:pivotFmt>
      <c:pivotFmt>
        <c:idx val="2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5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181687057625962"/>
          <c:y val="7.0484851645199978E-2"/>
          <c:w val="0.67744688736718506"/>
          <c:h val="0.729567925844712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'Dinamicas Junio'!$B$191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'Dinamicas Junio'!$A$192:$A$198</c:f>
              <c:strCache>
                <c:ptCount val="6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CB</c:v>
                </c:pt>
                <c:pt idx="4">
                  <c:v>Solicitud de Informacion</c:v>
                </c:pt>
                <c:pt idx="5">
                  <c:v>Solicitud de recursos</c:v>
                </c:pt>
              </c:strCache>
            </c:strRef>
          </c:cat>
          <c:val>
            <c:numRef>
              <c:f>'Dinamicas Junio'!$B$192:$B$198</c:f>
              <c:numCache>
                <c:formatCode>General</c:formatCode>
                <c:ptCount val="6"/>
                <c:pt idx="0">
                  <c:v>6</c:v>
                </c:pt>
                <c:pt idx="1">
                  <c:v>29</c:v>
                </c:pt>
                <c:pt idx="2">
                  <c:v>11</c:v>
                </c:pt>
                <c:pt idx="3">
                  <c:v>8</c:v>
                </c:pt>
                <c:pt idx="4">
                  <c:v>77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B-4DDA-A464-4A26891D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46549808"/>
        <c:axId val="-546549264"/>
        <c:axId val="0"/>
      </c:bar3DChart>
      <c:catAx>
        <c:axId val="-546549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49264"/>
        <c:crosses val="autoZero"/>
        <c:auto val="1"/>
        <c:lblAlgn val="ctr"/>
        <c:lblOffset val="100"/>
        <c:noMultiLvlLbl val="0"/>
      </c:catAx>
      <c:valAx>
        <c:axId val="-54654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54654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146447</xdr:rowOff>
    </xdr:from>
    <xdr:to>
      <xdr:col>10</xdr:col>
      <xdr:colOff>0</xdr:colOff>
      <xdr:row>26</xdr:row>
      <xdr:rowOff>32147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11907</xdr:colOff>
      <xdr:row>33</xdr:row>
      <xdr:rowOff>134541</xdr:rowOff>
    </xdr:from>
    <xdr:to>
      <xdr:col>9</xdr:col>
      <xdr:colOff>11907</xdr:colOff>
      <xdr:row>48</xdr:row>
      <xdr:rowOff>20241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750094</xdr:colOff>
      <xdr:row>59</xdr:row>
      <xdr:rowOff>182165</xdr:rowOff>
    </xdr:from>
    <xdr:to>
      <xdr:col>9</xdr:col>
      <xdr:colOff>750094</xdr:colOff>
      <xdr:row>73</xdr:row>
      <xdr:rowOff>67865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750094</xdr:colOff>
      <xdr:row>87</xdr:row>
      <xdr:rowOff>182165</xdr:rowOff>
    </xdr:from>
    <xdr:to>
      <xdr:col>9</xdr:col>
      <xdr:colOff>750094</xdr:colOff>
      <xdr:row>101</xdr:row>
      <xdr:rowOff>67865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</xdr:colOff>
      <xdr:row>113</xdr:row>
      <xdr:rowOff>3571</xdr:rowOff>
    </xdr:from>
    <xdr:to>
      <xdr:col>10</xdr:col>
      <xdr:colOff>1</xdr:colOff>
      <xdr:row>126</xdr:row>
      <xdr:rowOff>79771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714374</xdr:colOff>
      <xdr:row>141</xdr:row>
      <xdr:rowOff>336946</xdr:rowOff>
    </xdr:from>
    <xdr:to>
      <xdr:col>11</xdr:col>
      <xdr:colOff>583405</xdr:colOff>
      <xdr:row>160</xdr:row>
      <xdr:rowOff>119061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750095</xdr:colOff>
      <xdr:row>188</xdr:row>
      <xdr:rowOff>122635</xdr:rowOff>
    </xdr:from>
    <xdr:to>
      <xdr:col>9</xdr:col>
      <xdr:colOff>750095</xdr:colOff>
      <xdr:row>202</xdr:row>
      <xdr:rowOff>8335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046.836790624999" createdVersion="5" refreshedVersion="5" minRefreshableVersion="3" recordCount="133">
  <cacheSource type="worksheet">
    <worksheetSource ref="A1:Y134" sheet="Base de datos Junio"/>
  </cacheSource>
  <cacheFields count="24">
    <cacheField name="Canal Oficial de Entrada" numFmtId="0">
      <sharedItems count="5">
        <s v="Canal Virtual"/>
        <s v="Canal Escrito"/>
        <s v="Canal Presencial"/>
        <s v="Canal Telefonico"/>
        <s v="radicacion directa" u="1"/>
      </sharedItems>
    </cacheField>
    <cacheField name="Canal de Atención" numFmtId="0">
      <sharedItems/>
    </cacheField>
    <cacheField name="Departamento" numFmtId="0">
      <sharedItems count="28">
        <s v="Nariño"/>
        <s v="Tolima"/>
        <s v="Bogota D.C"/>
        <s v="Boyaca"/>
        <s v="Caldas"/>
        <s v="Santander"/>
        <s v="Cundinamarca"/>
        <s v="Huila"/>
        <s v="Brasil"/>
        <s v="Putumayo"/>
        <s v="Antioquia"/>
        <s v="Guaviare"/>
        <s v="Bolivar"/>
        <s v="Atlantico"/>
        <s v="Choco"/>
        <s v="Meta"/>
        <s v="Cauca"/>
        <s v="Arauca"/>
        <s v="Valle del Cauca"/>
        <s v="Cesar"/>
        <s v="Quindio"/>
        <s v="Magdalena"/>
        <s v="Risaralda"/>
        <s v="La Guajira"/>
        <s v="Vaupes"/>
        <s v="Casanare"/>
        <s v="Sucre"/>
        <s v="Cordoba"/>
      </sharedItems>
    </cacheField>
    <cacheField name="Peticionario" numFmtId="0">
      <sharedItems/>
    </cacheField>
    <cacheField name="Naturaleza jurídica del peticionario" numFmtId="0">
      <sharedItems count="5">
        <s v="Persona Natural"/>
        <s v="Cuerpo de Bomberos"/>
        <s v="Persona Juridica"/>
        <s v="Entidad Territorial"/>
        <s v="Entidad Publica"/>
      </sharedItems>
    </cacheField>
    <cacheField name="Tema de Consulta" numFmtId="0">
      <sharedItems count="7">
        <s v="Solicitud de Informacion"/>
        <s v="Legislacion bomberil"/>
        <s v="Queja CB"/>
        <s v="Otros"/>
        <s v="Acompañamiento juridico"/>
        <s v="Solicitud de recursos"/>
        <s v="solicitud" u="1"/>
      </sharedItems>
    </cacheField>
    <cacheField name="Asunto" numFmtId="0">
      <sharedItems longText="1"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on estrategica y de Coordinacion Bomberil"/>
        <s v="Direccion General"/>
        <s v="Subdireccion  administrativa y financiera"/>
      </sharedItems>
    </cacheField>
    <cacheField name="Tipo de petición" numFmtId="0">
      <sharedItems count="6">
        <s v="CONSULTA "/>
        <s v="Peticion de interes general"/>
        <s v="Peticion de interes particular"/>
        <s v="Peticion entre autoridades"/>
        <s v="PETICIÓN DE DOCUMENTOS E INFORMACIÓN "/>
        <s v="SUGERENCIA "/>
      </sharedItems>
    </cacheField>
    <cacheField name="Tiempo de respuesta legal" numFmtId="0">
      <sharedItems containsSemiMixedTypes="0" containsString="0" containsNumber="1" containsInteger="1" minValue="10" maxValue="35"/>
    </cacheField>
    <cacheField name="No Radicado" numFmtId="0">
      <sharedItems containsMixedTypes="1" containsNumber="1" containsInteger="1" minValue="20203800016122" maxValue="20203800016222"/>
    </cacheField>
    <cacheField name="Fecha Radicación" numFmtId="0">
      <sharedItems containsDate="1" containsMixedTypes="1" minDate="2020-06-01T00:00:00" maxDate="2020-07-01T00:00:00"/>
    </cacheField>
    <cacheField name="Número de salida" numFmtId="0">
      <sharedItems containsMixedTypes="1" containsNumber="1" containsInteger="1" minValue="202050066561" maxValue="2.0203800015662001E+18"/>
    </cacheField>
    <cacheField name="Fecha de salida" numFmtId="14">
      <sharedItems containsNonDate="0" containsDate="1" containsString="0" containsBlank="1" minDate="2020-06-02T00:00:00" maxDate="2020-07-01T00:00:00"/>
    </cacheField>
    <cacheField name="Tiempo de atención" numFmtId="0">
      <sharedItems containsString="0" containsBlank="1" containsNumber="1" containsInteger="1" minValue="0" maxValue="29"/>
    </cacheField>
    <cacheField name="Estado" numFmtId="0">
      <sharedItems count="2">
        <s v="Cumplida"/>
        <s v="En proceso"/>
      </sharedItems>
    </cacheField>
    <cacheField name="Observaciones" numFmtId="0">
      <sharedItems longText="1"/>
    </cacheField>
    <cacheField name="FECHA DIGITALIZACIÓN DOCUMENTO DE RESPUESTA" numFmtId="0">
      <sharedItems/>
    </cacheField>
    <cacheField name="TIPO DE DOCUMENTO SALIDA" numFmtId="0">
      <sharedItems/>
    </cacheField>
    <cacheField name="ENVIAR POR CORREO ELECTRÓNICO" numFmtId="0">
      <sharedItems/>
    </cacheField>
    <cacheField name="ENVIAR POR CORREO TERRESTRE #PLANILLA" numFmtId="0">
      <sharedItems/>
    </cacheField>
    <cacheField name="OBSERVACIONES ATENCIÓN CIUDADAN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s v="Correo Atencion al Ciudadano"/>
    <x v="0"/>
    <s v="ANDRES CASTRO  "/>
    <x v="0"/>
    <x v="0"/>
    <s v="CAC: Información "/>
    <s v="Javier Alberto Coral Meneses"/>
    <s v="SUBDIRECCIÓN ESTRATÉGICA Y DE COORDINACIÓN BOMBERIL"/>
    <x v="0"/>
    <x v="0"/>
    <n v="35"/>
    <s v="20202000012812  "/>
    <d v="2020-06-01T00:00:00"/>
    <n v="20202000002031"/>
    <d v="2020-06-23T00:00:00"/>
    <n v="22"/>
    <x v="0"/>
    <s v="23-06-2020 15:56 PM Digitalizacion Radicado(Asoc. Imagen Web) Maicol Villarreal Ospina SE ADJUNTA IMAGEN RESPUESTA"/>
    <s v="N/A"/>
    <s v="Fisica"/>
    <s v="N/A"/>
    <s v="N/A"/>
    <s v="SE DA RESPUESTA CON RADICADO NÚMERO 20202000002031"/>
  </r>
  <r>
    <x v="0"/>
    <s v="Correo Atencion al Ciudadano"/>
    <x v="1"/>
    <s v="CUERPO DE BOMBEROS VOLUNTARIOS DE SAN SEBASTIÁN DE MARIQUITA  "/>
    <x v="1"/>
    <x v="0"/>
    <s v="CAC: Fwd: Solicitud Información subsidio. "/>
    <s v="Victoria Jattin "/>
    <s v="FORMULACIÓN Y ACTUALIZACIÓN NORMATIVA Y OPERATIVA "/>
    <x v="0"/>
    <x v="1"/>
    <n v="30"/>
    <s v="20202000012822  "/>
    <d v="2020-06-01T00:00:00"/>
    <n v="20202050068111"/>
    <m/>
    <m/>
    <x v="1"/>
    <s v="02-06-2020 10:49 AM Reasignacion Ronny Estiven Romero Velandia PARA TRAMITAR, VERIFICAR EL DECRETO DEL GOBIERNO, PENSARÍAMOS QUE LOS BOMBERO SI APLICAN PARA EL SUBSIDIO REFERENTE."/>
    <s v="N/A"/>
    <s v="N/A"/>
    <s v="N/A"/>
    <s v="N/A"/>
    <s v=" LOS BOMBERO SI APLICAN PARA EL SUBSIDIO REFERENTE"/>
  </r>
  <r>
    <x v="0"/>
    <s v="Correo Atencion al Ciudadano"/>
    <x v="2"/>
    <s v="MIGUEL EDUARDO CARDOZO ORTIZ "/>
    <x v="1"/>
    <x v="0"/>
    <s v="CAC: TRASLADO POR COMPETENCIA, Cuerpo de Bomberos Voluntarios del Municipio de Melgar - Tolima. "/>
    <s v="Andrea Bibiana Castañeda Durán"/>
    <s v="Formulacion y Actualizacion Normativa y Operativa"/>
    <x v="0"/>
    <x v="1"/>
    <n v="30"/>
    <s v="20202000012842  "/>
    <d v="2020-06-01T00:00:00"/>
    <n v="20202050067811"/>
    <d v="2020-06-10T00:00:00"/>
    <n v="9"/>
    <x v="0"/>
    <s v="10-06-2020 13:35 PM Archivar Andrea Bibiana Castañeda Durán SE DIO TRÁMITE CON RADICADO 20202050067811 ENVIADO EL 9/6/2020"/>
    <s v="N/A"/>
    <s v="N/A"/>
    <s v="N/A"/>
    <s v="N/A"/>
    <s v=" SE DIO TRÁMITE CON RADICADO 20202050067811 "/>
  </r>
  <r>
    <x v="0"/>
    <s v="Correo Atencion al Ciudadano"/>
    <x v="3"/>
    <s v="CUERPO DE BOMBEROS VOLUNTARIOS DE TUTA  "/>
    <x v="1"/>
    <x v="0"/>
    <s v="CAC: Buenas noches doctor Rony, sobretasa bomberil. "/>
    <s v="EDISON DELGADO "/>
    <s v="FORMULACIÓN Y ACTUALIZACIÓN NORMATIVA Y OPERATIVA "/>
    <x v="0"/>
    <x v="1"/>
    <n v="30"/>
    <s v="20202000012852  "/>
    <d v="2020-06-01T00:00:00"/>
    <s v="N/A"/>
    <m/>
    <m/>
    <x v="1"/>
    <s v="02-06-2020 10:59 AM Reasignacion Ronny Estiven Romero Velandia PARA TRAMITAR, REITERAR LA COMUNICACIÓN ADJUNTA A LA ALCALDÍA,  VERIFICAR LA RESPUESTA DE LA ALCALDÍA DEL PORQUE SE NIEGAN A RESTABLECER LA SOBRETASA."/>
    <s v="N/A"/>
    <s v="N/A"/>
    <s v="N/A"/>
    <s v="N/A"/>
    <s v="Agendado para el 2020-07-16 - Para los fines pertinentes"/>
  </r>
  <r>
    <x v="0"/>
    <s v="Correo Atencion al Ciudadano"/>
    <x v="4"/>
    <s v="JUAN DAVID HERNANDEZ  "/>
    <x v="0"/>
    <x v="0"/>
    <s v="CAC: Uniforme de deporte #4 para bomberos. "/>
    <s v="Edgar Alexander Maya Lopez "/>
    <s v="FORMULACIÓN Y ACTUALIZACIÓN NORMATIVA Y OPERATIVA "/>
    <x v="0"/>
    <x v="2"/>
    <n v="30"/>
    <s v="20202000012912  "/>
    <d v="2020-06-01T00:00:00"/>
    <s v="N/A"/>
    <m/>
    <m/>
    <x v="1"/>
    <s v="13-07-2020 09:05 AM Reasignacion Edgar Alexander Maya Lopez Envio para tramite pertinente"/>
    <s v="N/A"/>
    <s v="N/A"/>
    <s v="N/A"/>
    <s v="N/A"/>
    <s v="N/A"/>
  </r>
  <r>
    <x v="0"/>
    <s v="Correo Atencion al Ciudadano"/>
    <x v="2"/>
    <s v="EDISSON DAVID MEJIA  "/>
    <x v="0"/>
    <x v="0"/>
    <s v="CAC: Solicitud escuelas de capacitación Brigadas de emergencia. "/>
    <s v="Edgar Alexander Maya Lopez "/>
    <s v="FORMULACIÓN Y ACTUALIZACIÓN NORMATIVA Y OPERATIVA "/>
    <x v="0"/>
    <x v="2"/>
    <n v="30"/>
    <s v="20202000012922  "/>
    <d v="2020-06-01T00:00:00"/>
    <s v="N/A"/>
    <m/>
    <m/>
    <x v="1"/>
    <s v="02-06-2020 12:01 PM Reasignacion USUARIO DE ATENCION AL CIUDADANO Para los fines pertinentes"/>
    <s v="N/A"/>
    <s v="N/A"/>
    <s v="N/A"/>
    <s v="N/A"/>
    <s v="SE REASIGNA A USUARIO DE ATENCION AL CIUDADANO PARA FINES PERTINENETES"/>
  </r>
  <r>
    <x v="0"/>
    <s v="Correo Atencion al Ciudadano"/>
    <x v="3"/>
    <s v="CUERPO DE BOMBEROS VOLUNTARIOS SAN EDUARDO BOYACA  "/>
    <x v="1"/>
    <x v="0"/>
    <s v=" PETICIÓN CUERPO DE BOMBEROS VOLUNTARIOS SAN EDUARDO-BOYACÁ."/>
    <s v="EDISON DELGADO "/>
    <s v="FORMULACIÓN Y ACTUALIZACIÓN NORMATIVA Y OPERATIVA "/>
    <x v="0"/>
    <x v="1"/>
    <n v="30"/>
    <s v="20202000012932  "/>
    <d v="2020-06-01T00:00:00"/>
    <s v="N/A"/>
    <m/>
    <m/>
    <x v="1"/>
    <s v="02-06-2020 11:05 AM Reasignacion Ronny Estiven Romero Velandia PARA TRAMITAR, OFICIAR AL ALCALDE EN LOS TERMINOS CORRESPONDIENTES DE CASOS ANTERIORES."/>
    <s v="N/A"/>
    <s v="N/A"/>
    <s v="N/A"/>
    <s v="N/A"/>
    <s v="N/A"/>
  </r>
  <r>
    <x v="0"/>
    <s v="Correo Atencion al Ciudadano"/>
    <x v="5"/>
    <s v="CUERPO DE BOMBEROS VOLUNTARIOS DE LOS SANTOS  "/>
    <x v="1"/>
    <x v="1"/>
    <s v="CAC: Derecho de petición. "/>
    <s v=" Carlos Armando López Barrera"/>
    <s v="Oficina Asesora Juridica"/>
    <x v="1"/>
    <x v="1"/>
    <n v="30"/>
    <s v="20202000012942  "/>
    <d v="2020-06-01T00:00:00"/>
    <n v="20201200000243"/>
    <d v="2020-06-17T00:00:00"/>
    <n v="16"/>
    <x v="0"/>
    <s v="17-06-2020 17:48 PM Archivar Carlos Armando López Barrera ARCHIVO RADICADO 20201200000243"/>
    <s v="N/A"/>
    <s v="N/A"/>
    <s v="N/A"/>
    <s v="N/A"/>
    <s v=" ARCHIVO RADICADO 20201200000243"/>
  </r>
  <r>
    <x v="0"/>
    <s v="Correo Atencion al Ciudadano"/>
    <x v="6"/>
    <s v="GERMAN BARRERO TORRES "/>
    <x v="1"/>
    <x v="1"/>
    <s v="CAC: ENVIO OFICIO SOLICITANDO SOLICITANDO APROBACION DEL NOMBRAMIENTO DEL COMANDANTE Y REPRESENTANTE LEGAL  "/>
    <s v="Andrea Bibiana Castañeda Durán"/>
    <s v="Formulacion y Actualizacion Normativa y Operativa"/>
    <x v="0"/>
    <x v="1"/>
    <n v="30"/>
    <s v="20202000012952  "/>
    <d v="2020-06-01T00:00:00"/>
    <n v="20202050068091"/>
    <d v="2020-06-24T00:00:00"/>
    <n v="23"/>
    <x v="0"/>
    <s v="24-06-2020 12:04 PM Archivar Andrea Bibiana Castañeda Durán SE DIO TRÁMITE CON RADICADO 20202050068091 ENVIADO EL 24/6/2020"/>
    <s v="N/A"/>
    <s v="N/A"/>
    <s v="N/A"/>
    <s v="N/A"/>
    <s v="ARCHIVO  RADICADO 20202050068091"/>
  </r>
  <r>
    <x v="0"/>
    <s v="Correo Atencion al Ciudadano"/>
    <x v="7"/>
    <s v="ESCUELA SURCOLOMBIANA DE BOMBEROS - PITALITO  "/>
    <x v="1"/>
    <x v="0"/>
    <s v="CAC: Solicitud de datos. "/>
    <s v="Luis Alberto Valencia Pulido"/>
    <s v="Área Cenrtral de Referencia Bomberil"/>
    <x v="0"/>
    <x v="1"/>
    <n v="30"/>
    <s v="20202000012962  "/>
    <d v="2020-06-01T00:00:00"/>
    <s v="N/A"/>
    <d v="2020-06-12T00:00:00"/>
    <n v="11"/>
    <x v="0"/>
    <s v="12-06-2020 16:49 PM Archivar Luis Alberto Valencia Pulido Se da respuesta mediante correo electrónico el día 12 de Junio del 2020"/>
    <s v="N/A"/>
    <s v="N/A"/>
    <s v="N/A"/>
    <s v="N/A"/>
    <s v="N/A"/>
  </r>
  <r>
    <x v="0"/>
    <s v="Correo Atencion al Ciudadano"/>
    <x v="8"/>
    <s v="ANDRESS A DORDRON IHCARE INTERNATIONAL HEATH CARE "/>
    <x v="2"/>
    <x v="0"/>
    <s v="CAC: BOMBEROS - HIDROELECTRICA DE ITUANGO.  "/>
    <s v="Luis Alberto Valencia Pulido"/>
    <s v="Área Cenrtral de Referencia Bomberil"/>
    <x v="0"/>
    <x v="1"/>
    <n v="30"/>
    <s v="20202000012982  "/>
    <d v="2020-06-01T00:00:00"/>
    <s v="N/A"/>
    <d v="2020-06-12T00:00:00"/>
    <n v="11"/>
    <x v="0"/>
    <s v="12-06-2020 12:57 PM Archivar Luis Alberto Valencia Pulido Se da respuesta mediante correo electrónico el día 12 de Junio del 2020"/>
    <s v="N/A"/>
    <s v="N/A"/>
    <s v="N/A"/>
    <s v="N/A"/>
    <s v="Agendado para el 2020-07-16 - Para los fines pertinentes"/>
  </r>
  <r>
    <x v="0"/>
    <s v="Correo Atencion al Ciudadano"/>
    <x v="9"/>
    <s v="BAIRON ALBEIRO BUILES BURGOS DESARROLLO COMUNITARIO GOBERNACION DE PUTUMAYO "/>
    <x v="2"/>
    <x v="0"/>
    <s v="CAC: Solicitud Asistencia Tecnica en IVC a cuerpos de Bomberos para funcionarios de la Gobernacion de Putumayo. "/>
    <s v="Julio Alejandro Chamorro Cabrera "/>
    <s v="Subdireccion estrategica y de Coordinacion Bomberil"/>
    <x v="0"/>
    <x v="1"/>
    <n v="30"/>
    <s v="20202000013022  "/>
    <d v="2020-06-01T00:00:00"/>
    <s v="N/A"/>
    <d v="2020-06-26T00:00:00"/>
    <n v="25"/>
    <x v="0"/>
    <s v="26-06-2020 15:55 PM Archivar Julio Alejandro Chamorro Cabrera Envio Respuesta solicitud asistencia en IVC Gobernación del Putumayo"/>
    <s v="N/A"/>
    <s v="N/A"/>
    <s v="N/A"/>
    <s v="N/A"/>
    <s v=" Agendado para el 2020-07-17 - Para  fines pertinentes"/>
  </r>
  <r>
    <x v="0"/>
    <s v="Correo Atencion al Ciudadano"/>
    <x v="2"/>
    <s v="JOHAN ANDRES GARZON CORTES "/>
    <x v="0"/>
    <x v="1"/>
    <s v="CAC: Instructivo Para Creación de Cuerpo de Bomberos.  "/>
    <s v="Ronny Estiven Romero Velandia  "/>
    <s v="Formulacion y Actualizacion Normativa y Operativa"/>
    <x v="0"/>
    <x v="2"/>
    <n v="30"/>
    <s v="20202000013032  "/>
    <d v="2020-06-01T00:00:00"/>
    <s v="N/A"/>
    <d v="2020-06-02T00:00:00"/>
    <n v="2"/>
    <x v="0"/>
    <s v="02-06-2020 11:15 AM Archivar Ronny Estiven Romero Velandia Respondido por correo electrónico de fecha 2 de junio por el funcionario Ronny Romero."/>
    <s v="N/A"/>
    <s v="N/A"/>
    <s v="N/A"/>
    <s v="N/A"/>
    <s v="Agendado para el 2020-07-16 - Para los fines pertinentes"/>
  </r>
  <r>
    <x v="0"/>
    <s v="Correo Atencion al Ciudadano"/>
    <x v="10"/>
    <s v="CUERPO DE BOMBEROS VOLUNTARIOS DE ANGOSTURA  "/>
    <x v="1"/>
    <x v="1"/>
    <s v="CAC: SOLICITUD DE CONCEPTO SOBRE APOYO DE LOS CUERPOS DE BOMBEROS A PUESTOS DE CONTROL MUNICIPALES EN LA CONTENCIÓN DE LA PANDEMIA DEL COVID 19. "/>
    <s v="Edgar Alexander Maya Lopez "/>
    <s v="FORMULACIÓN Y ACTUALIZACIÓN NORMATIVA Y OPERATIVA "/>
    <x v="0"/>
    <x v="1"/>
    <n v="30"/>
    <s v="20202000013042  "/>
    <d v="2020-06-01T00:00:00"/>
    <s v="N/A"/>
    <m/>
    <m/>
    <x v="1"/>
    <s v="09-06-2020 10:13 AM Reasignacion Ronny Estiven Romero Velandia PARA TRAMITAR"/>
    <s v="N/A"/>
    <s v="N/A"/>
    <s v="N/A"/>
    <s v="N/A"/>
    <s v="Agendado para el 2020-07-17 - Para los fines pertinentes"/>
  </r>
  <r>
    <x v="0"/>
    <s v="Correo Atencion al Ciudadano"/>
    <x v="10"/>
    <s v="CUERPO DE BOMBEROS VOLUNTARIOS DE VALPARAISO - ANTIOQUIA  "/>
    <x v="1"/>
    <x v="1"/>
    <s v="CAC: SOLICITUD DE CONCEPTO - PQRS . "/>
    <s v="Carlos Osorio "/>
    <s v="FORMULACIÓN Y ACTUALIZACIÓN NORMATIVA Y OPERATIVA "/>
    <x v="0"/>
    <x v="0"/>
    <n v="35"/>
    <s v="20202000013062  "/>
    <d v="2020-06-01T00:00:00"/>
    <s v="N/A"/>
    <m/>
    <m/>
    <x v="1"/>
    <s v="02-06-2020 11:18 AM Reasignacion Ronny Estiven Romero Velandia PARA TRAMITAR, VEIRIFCAR NORAMTIVA APLICABLE PARA AGRMENTAR RESPUESTA."/>
    <s v="N/A"/>
    <s v="N/A"/>
    <s v="N/A"/>
    <s v="N/A"/>
    <s v="N/A"/>
  </r>
  <r>
    <x v="0"/>
    <s v="Correo Atencion al Ciudadano"/>
    <x v="2"/>
    <s v="VEEDURIA CIUDADANA VIGIAS DEL CAFE  "/>
    <x v="2"/>
    <x v="1"/>
    <s v="CAC: DERECHO DE PETICION ART.23 CONSTITUCION POLITICA DE COLOMBIA LEY 1755 DE 2015, "/>
    <s v="Andrea Bibiana Castañeda Durán"/>
    <s v="Formulacion y Actualizacion Normativa y Operativa"/>
    <x v="0"/>
    <x v="1"/>
    <n v="30"/>
    <s v="20202000013072  "/>
    <d v="2020-06-01T00:00:00"/>
    <n v="20202050068101"/>
    <d v="2020-06-30T00:00:00"/>
    <n v="29"/>
    <x v="0"/>
    <s v="30-06-2020 09:36 AM Archivar Andrea Bibiana Castañeda Durán SE DIO TRÁMITE CON RAD. 20202050068101 ENVIADO EL 26/6/2020"/>
    <s v="N/A"/>
    <s v="N/A"/>
    <s v="N/A"/>
    <s v="N/A"/>
    <s v="Agendado para el 2020-07-16 - Para los fines pertinentes, TRÁMITE CON RAD. 20202050068101"/>
  </r>
  <r>
    <x v="0"/>
    <s v="Correo Atencion al Ciudadano"/>
    <x v="11"/>
    <s v="CUERPO DE BOMBEROS VOLUNTARIOS DE MIRAFLORES - GUAVIARE  "/>
    <x v="1"/>
    <x v="1"/>
    <s v="CAC; Fwd: SOLICITUD DE CONCEPTO.  "/>
    <s v="Andrea Bibiana Castañeda Durán "/>
    <s v="Formulacion y Actualizacion Normativa y Operativa"/>
    <x v="0"/>
    <x v="1"/>
    <n v="30"/>
    <s v="20202000013082  "/>
    <d v="2020-06-02T00:00:00"/>
    <n v="20202050067721"/>
    <d v="2020-06-16T00:00:00"/>
    <n v="15"/>
    <x v="0"/>
    <s v="16-06-2020 15:23 PM Archivar Andrea Bibiana Castañeda Durán SE DIO RESPUESTA CON RADICADO 20202050067721 ENVIADO EL 12/6/2020"/>
    <s v="N/A"/>
    <s v="N/A"/>
    <s v="N/A"/>
    <s v="N/A"/>
    <s v="Agendado para el 2020-07-17 - Para los fines pertinentes, con RD  20202050067721"/>
  </r>
  <r>
    <x v="0"/>
    <s v="Correo Atencion al Ciudadano"/>
    <x v="12"/>
    <s v="CUERPO DE BOMBEROS VOLUNTARIOS DE CALAMAR BOLIVAR  "/>
    <x v="1"/>
    <x v="0"/>
    <s v="CAC: Fwd: BUENOS DIAS, &amp;amp;quot;fallo que está a favor del cuerpo de bomberos voluntarios de calamar bolívar&amp;amp;quot; "/>
    <s v="Victoria Jattin "/>
    <s v="FORMULACIÓN Y ACTUALIZACIÓN NORMATIVA Y OPERATIVA "/>
    <x v="0"/>
    <x v="1"/>
    <n v="30"/>
    <s v="20202000013092  "/>
    <d v="2020-06-02T00:00:00"/>
    <s v="N/A"/>
    <m/>
    <m/>
    <x v="1"/>
    <s v="04-06-2020 10:00 AM Reasignacion Ronny Estiven Romero Velandia PARA TRAMITAR, OFICIAR AL ALCALDE CON COPIA A LA PROCURADURÍA REGIONAL, CON EL PROPÓSITO DE REQUERIR A LA ADMINISTRACIÓN MUNICIPAL PARA QUE DESCRIBA PUNTUALMENTE QUÉ ACCIONES HA DESPLEGADO PARA CUPLIR LO ORDENADO EN EL FALLO, ARGUMENTAR RESPUESTA"/>
    <s v="N/A"/>
    <s v="N/A"/>
    <s v="N/A"/>
    <s v="N/A"/>
    <s v="Agendado para el 2020-07-17 - Para los fines pertinentes"/>
  </r>
  <r>
    <x v="0"/>
    <s v="Correo Atencion al Ciudadano"/>
    <x v="2"/>
    <s v="CONTRALORIA DELAGA PARA INFRAESTRUCTORA GABRIEL ADOLFO JURADO PARRA "/>
    <x v="3"/>
    <x v="0"/>
    <s v="CAC: Solicitud información.  "/>
    <s v="Carolina Pulido Moyeton "/>
    <s v="GESTIÓN CONTRACTUAL  "/>
    <x v="2"/>
    <x v="3"/>
    <n v="10"/>
    <s v="20202000013112  "/>
    <d v="2020-06-02T00:00:00"/>
    <s v="N/A"/>
    <m/>
    <m/>
    <x v="1"/>
    <s v="02-06-2020 15:20 PM Reasignacion USUARIO DE ATENCION AL CIUDADANO Para los fines pertinentes"/>
    <s v="N/A"/>
    <s v="N/A"/>
    <s v="N/A"/>
    <s v="N/A"/>
    <s v="N/A"/>
  </r>
  <r>
    <x v="0"/>
    <s v="Correo Atencion al Ciudadano"/>
    <x v="13"/>
    <s v="CUERPO DE BOMBEROS VOLUNTARIOS SABANAGRANDE  "/>
    <x v="1"/>
    <x v="0"/>
    <s v="CAC: Solicitud de contratos de kit forestal.  "/>
    <s v="CAROLINA ESCARRAGA "/>
    <s v="GESTIÓN CONTRACTUAL  "/>
    <x v="2"/>
    <x v="4"/>
    <n v="20"/>
    <s v="20202000013122  "/>
    <d v="2020-06-02T00:00:00"/>
    <s v="N/A"/>
    <m/>
    <m/>
    <x v="1"/>
    <s v="02-06-2020 19:55 PM Reasignacion USUARIO DE ATENCION AL CIUDADANO Para los fines pertinentes"/>
    <s v="N/A"/>
    <s v="N/A"/>
    <s v="N/A"/>
    <s v="N/A"/>
    <s v="N/A"/>
  </r>
  <r>
    <x v="0"/>
    <s v="Correo Atencion al Ciudadano"/>
    <x v="2"/>
    <s v="ARMANDO LLAMAS  "/>
    <x v="0"/>
    <x v="2"/>
    <s v="CAC: LA CORRUPCIÓN EN LOS BOMBEROS SE ERRADICA POR CASA (DENUNCIA DE CORRUPCIÓN BOMBEROS OFICIAL DE SINCELEJO). "/>
    <s v="Liz Margaret Álvarez calderon"/>
    <s v="Subdireccion estrategica y de Coordinacion Bomberil"/>
    <x v="0"/>
    <x v="2"/>
    <n v="30"/>
    <s v="20202000013152  "/>
    <d v="2020-06-02T00:00:00"/>
    <n v="20202000002551"/>
    <d v="2020-06-05T00:00:00"/>
    <n v="3"/>
    <x v="0"/>
    <s v="25-06-2020 10:06 AM Archivar Liz Margaret Álvarez calderon se anexa soporte de respuesta dentro de oportunidad."/>
    <s v="N/A"/>
    <s v="N/A"/>
    <s v="N/A"/>
    <s v="N/A"/>
    <s v="SEGÚN EL ARTÍCULO 24 DE LA LEY 1575 DE 2012, DESCRIBIENDO AL PETICIONARIO QUE SE PROGRAMARA LA VISITA DE INSPECCIÓN UNA VEZ TENGAMOS LA DISPONIBILIDAD DE VUELOS NACIONALES. "/>
  </r>
  <r>
    <x v="0"/>
    <s v="Correo Atencion al Ciudadano"/>
    <x v="5"/>
    <s v="CUERPO DE BOMBEROS VOLUNTARIOS DE SURATA - SANTANDER  "/>
    <x v="1"/>
    <x v="0"/>
    <s v="CAC: Solicitud terminación de comodato.  "/>
    <s v="CAROLINA ESCARRAGA "/>
    <s v="GESTIÓN CONTRACTUAL  "/>
    <x v="0"/>
    <x v="1"/>
    <n v="30"/>
    <s v="20202000013162  "/>
    <s v="2020-06-03 "/>
    <s v="N/A"/>
    <m/>
    <m/>
    <x v="1"/>
    <s v="10-06-2020 11:12 AM Devuelto-Reasignar Juan Carlos Puerto Prieto Buenos días, esta solictud no corresponde al area de Emergencias, por favor asignar al area correspondiente."/>
    <s v="N/A"/>
    <s v="N/A"/>
    <s v="N/A"/>
    <s v="N/A"/>
    <s v="Agendado para el 2020-07-22 - Para los fines pertinentes"/>
  </r>
  <r>
    <x v="0"/>
    <s v="Correo Atencion al Ciudadano"/>
    <x v="2"/>
    <s v="ELIAS ROBLES  "/>
    <x v="0"/>
    <x v="0"/>
    <s v="CAC: RE: Exposición de Motivo. "/>
    <s v="Edgar Alexander Maya Lopez "/>
    <s v="FORMULACIÓN Y ACTUALIZACIÓN NORMATIVA Y OPERATIVA "/>
    <x v="0"/>
    <x v="5"/>
    <n v="30"/>
    <s v="20202000013272  "/>
    <d v="2020-06-03T00:00:00"/>
    <s v="N/A"/>
    <m/>
    <m/>
    <x v="1"/>
    <s v="04-06-2020 10:13 AM Reasignacion Ronny Estiven Romero Velandia PARA TRAMITAR"/>
    <s v="N/A"/>
    <s v="N/A"/>
    <s v="N/A"/>
    <s v="N/A"/>
    <s v="Agendado para el 2020-07-17 - Para los fines pertinentes"/>
  </r>
  <r>
    <x v="0"/>
    <s v="Correo Atencion al Ciudadano"/>
    <x v="14"/>
    <s v="ALCALDIA BAHIA SOLANO - CHOCO GREY CAROLINA LOZANO GONZÁLEZ  "/>
    <x v="3"/>
    <x v="1"/>
    <s v="CAC: RESPUESTA CIRCULAR DNBC No 20202050066751 - 11-Mayo-2020. "/>
    <s v="EDISON DELGADO "/>
    <s v="FORMULACIÓN Y ACTUALIZACIÓN NORMATIVA Y OPERATIVA "/>
    <x v="0"/>
    <x v="1"/>
    <n v="30"/>
    <s v="20202000013332  "/>
    <d v="2020-06-04T00:00:00"/>
    <s v="N/A"/>
    <m/>
    <m/>
    <x v="1"/>
    <s v="04-06-2020 10:18 AM Reasignacion Ronny Estiven Romero Velandia PARA TRAMITAR, SEGÚN ANTECEDENTE."/>
    <s v="N/A"/>
    <s v="N/A"/>
    <s v="N/A"/>
    <s v="N/A"/>
    <s v=" Agendado para el 2020-06-30 - Para los fines pertinentes"/>
  </r>
  <r>
    <x v="0"/>
    <s v="Correo Atencion al Ciudadano"/>
    <x v="2"/>
    <s v="LINA OSPINA ARENAS "/>
    <x v="0"/>
    <x v="0"/>
    <s v="CAC: Información Extintores. "/>
    <s v="Edgar Alexander Maya Lopez "/>
    <s v="FORMULACIÓN Y ACTUALIZACIÓN NORMATIVA Y OPERATIVA "/>
    <x v="0"/>
    <x v="2"/>
    <n v="30"/>
    <s v="20202000013352  "/>
    <d v="2020-06-04T00:00:00"/>
    <s v="N/A"/>
    <m/>
    <m/>
    <x v="1"/>
    <s v="05-06-2020 09:47 AM Reasignacion USUARIO DE ATENCION AL CIUDADANO Para los fines pertinentes"/>
    <s v="N/A"/>
    <s v="N/A"/>
    <s v="N/A"/>
    <s v="N/A"/>
    <s v="Agendado para el 2020-07-21 - Para los fines pertinentes"/>
  </r>
  <r>
    <x v="0"/>
    <s v="Correo Atencion al Ciudadano"/>
    <x v="15"/>
    <s v="CUERPO DE BOMBEROS VOLUNTARIOS CASTILLA LA NUEVA - META  "/>
    <x v="1"/>
    <x v="0"/>
    <s v="CAC: Fwd: solicitud. "/>
    <s v="Ronny Estiven Romero Velandia  "/>
    <s v="Formulacion y Actualizacion Normativa y Operativa"/>
    <x v="0"/>
    <x v="1"/>
    <n v="30"/>
    <s v="20202000013362  "/>
    <d v="2020-06-04T00:00:00"/>
    <s v="N/A"/>
    <d v="2020-06-10T00:00:00"/>
    <n v="1"/>
    <x v="0"/>
    <s v="10-06-2020 14:04 PM Archivar Ronny Estiven Romero Velandia SE REALIZO VISITA EL DIA 4 Y 5 DE JUNIO DE 2020"/>
    <s v="N/A"/>
    <s v="N/A"/>
    <s v="N/A"/>
    <s v="N/A"/>
    <s v="Agendado para el 2020-07-20 - Para los fines pertinentes"/>
  </r>
  <r>
    <x v="0"/>
    <s v="Correo Atencion al Ciudadano"/>
    <x v="16"/>
    <s v="CUERPO DE BOMBEROS VOLUNTARIOS DE TAMBO - CAUCA  "/>
    <x v="1"/>
    <x v="0"/>
    <s v="CAC:solicitud copia comodato kit de incendios forestales. "/>
    <s v="CAROLINA ESCARRAGA "/>
    <s v="GESTIÓN CONTRACTUAL  "/>
    <x v="2"/>
    <x v="4"/>
    <n v="20"/>
    <s v="20202000013372  "/>
    <d v="2020-06-04T00:00:00"/>
    <s v="N/A"/>
    <m/>
    <m/>
    <x v="1"/>
    <s v="04-06-2020 11:49 AM Reasignacion USUARIO DE ATENCION AL CIUDADANO Para los fines pertinentes"/>
    <s v="N/A"/>
    <s v="N/A"/>
    <s v="N/A"/>
    <s v="N/A"/>
    <s v="N/A"/>
  </r>
  <r>
    <x v="0"/>
    <s v="Correo Atencion al Ciudadano"/>
    <x v="17"/>
    <s v="PROCURADURIAS JUDICIALES ADMINISTRATIVAS DE ARACUA FERNANDO BEDOYA OSPIN  "/>
    <x v="3"/>
    <x v="3"/>
    <s v="Fwd: CITACIÓN MESA DE TRABAJO – DEUDA POR CONCEPTO DE ALUMBRADO PÚBLICO "/>
    <s v=" Carlos Armando López Barrera"/>
    <s v="Oficina Asesora Juridica"/>
    <x v="1"/>
    <x v="4"/>
    <n v="20"/>
    <s v="20202000013382  "/>
    <d v="2020-06-04T00:00:00"/>
    <n v="20201200000253"/>
    <d v="2020-06-17T00:00:00"/>
    <n v="9"/>
    <x v="0"/>
    <s v="17-06-2020 17:52 PM Archivar Carlos Armando López Barrera archivo 20201200000253"/>
    <s v="N/A"/>
    <s v="N/A"/>
    <s v="N/A"/>
    <s v="N/A"/>
    <s v="ARCHIVADO Y RADICADO"/>
  </r>
  <r>
    <x v="0"/>
    <s v="Correo Atencion al Ciudadano"/>
    <x v="4"/>
    <s v="CUERPO DE BOMBEROS SUPIA - CALDAS  "/>
    <x v="1"/>
    <x v="0"/>
    <s v="CAC: comodato kit forestal. "/>
    <s v="CAROLINA ESCARRAGA "/>
    <s v="Gestion Contractual"/>
    <x v="2"/>
    <x v="4"/>
    <n v="20"/>
    <s v="20202000013402  "/>
    <d v="2020-06-04T00:00:00"/>
    <s v="N/A"/>
    <d v="2020-06-08T00:00:00"/>
    <n v="3"/>
    <x v="0"/>
    <s v="08-06-2020 08:18 AM Archivar CAROLINA ESCARRAGA Se dio respuesta mediante correo el día 08 de junio de 2020."/>
    <s v="N/A"/>
    <s v="N/A"/>
    <s v="si"/>
    <s v="N/A"/>
    <s v="Se le dio respuesta via correo electronico por la Doctora Carolina Escarraga "/>
  </r>
  <r>
    <x v="0"/>
    <s v="Correo Atencion al Ciudadano"/>
    <x v="5"/>
    <s v="ALEXANDER DUARTE FLETCHER "/>
    <x v="0"/>
    <x v="1"/>
    <s v="CAC: SOBRETASA O SOBRETASAS PARA LOS CUERPOS DE BOMBEROS DE SANTANDER. "/>
    <s v="Carlos Osorio "/>
    <s v="FORMULACIÓN Y ACTUALIZACIÓN NORMATIVA Y OPERATIVA "/>
    <x v="0"/>
    <x v="0"/>
    <n v="35"/>
    <s v="20202000013432  "/>
    <d v="2020-06-04T00:00:00"/>
    <n v="20202050068601"/>
    <m/>
    <m/>
    <x v="1"/>
    <s v="10-06-2020 14:15 PM Reasignacion Ronny Estiven Romero Velandia PARA TRAMITAR"/>
    <s v="N/A"/>
    <s v="N/A"/>
    <s v="N/A"/>
    <s v="N/A"/>
    <s v="N/A"/>
  </r>
  <r>
    <x v="0"/>
    <s v="Correo Atencion al Ciudadano"/>
    <x v="13"/>
    <s v="DAGOBERTO AVILA LLANOS  "/>
    <x v="0"/>
    <x v="1"/>
    <s v="CAC: consulta. "/>
    <s v="Carlos Osorio "/>
    <s v="FORMULACIÓN Y ACTUALIZACIÓN NORMATIVA Y OPERATIVA "/>
    <x v="0"/>
    <x v="0"/>
    <n v="35"/>
    <s v="20202000013442  "/>
    <d v="2020-06-04T00:00:00"/>
    <n v="20202050068721"/>
    <m/>
    <m/>
    <x v="1"/>
    <s v="10-06-2020 14:25 PM Reasignacion Ronny Estiven Romero Velandia PARA TRAMITAR, ADJUNTO MINUTA DE CONTRATO PARA ARGUMENTAR RESPUESTA, RESPECTO DE LAS INHABILIDADES ES NECESARIO CONSULTAR LA NORMA Y JURISPRUDENCIA APLICABLE."/>
    <s v="N/A"/>
    <s v="N/A"/>
    <s v="N/A"/>
    <s v="N/A"/>
    <s v="N/A"/>
  </r>
  <r>
    <x v="0"/>
    <s v="Correo Atencion al Ciudadano"/>
    <x v="2"/>
    <s v="EDWIN BALLESTEROS  "/>
    <x v="0"/>
    <x v="0"/>
    <s v="CAC: DERECHO DE PETICIÓN - CONCEPTO PL 221-2019C.  "/>
    <s v=" Carlos Armando López Barrera"/>
    <s v="Oficina Asesora Juridica"/>
    <x v="1"/>
    <x v="4"/>
    <n v="20"/>
    <s v="20202000013472  "/>
    <d v="2020-06-05T00:00:00"/>
    <n v="20201200000263"/>
    <d v="2020-06-19T00:00:00"/>
    <n v="9"/>
    <x v="0"/>
    <s v="19-06-2020 08:44 AM Archivar Carlos Armando López Barrera ARCHIVO 20201200000263"/>
    <s v="N/A"/>
    <s v="N/A"/>
    <s v="N/A"/>
    <s v="N/A"/>
    <s v="RADICADO "/>
  </r>
  <r>
    <x v="1"/>
    <s v="Servicio de Mensajeria"/>
    <x v="18"/>
    <s v="FEDERACION DEPARTAMENTAL DE BOMBEROS DEL VALLE DEL CAUCA  "/>
    <x v="1"/>
    <x v="0"/>
    <s v="SM COMUNICADO "/>
    <s v="Andrea Bibiana Castañeda Durán"/>
    <s v="FORMULACIÓN Y ACTUALIZACIÓN NORMATIVA Y OPERATIVA "/>
    <x v="0"/>
    <x v="1"/>
    <n v="30"/>
    <s v="20203800013492  "/>
    <d v="2020-06-05T00:00:00"/>
    <n v="20202050068451"/>
    <m/>
    <m/>
    <x v="1"/>
    <s v="09-07-2020 19:34 PM Archivar Andrea Bibiana Castañeda Durán SE DIO TRÁMITE CON EL RAD. 20202050068451 ENVIADO EL 8/7/2020"/>
    <s v="N/A"/>
    <s v="N/A"/>
    <s v="N/A"/>
    <s v="N/A"/>
    <s v="RADICADO "/>
  </r>
  <r>
    <x v="0"/>
    <s v="Correo Atencion al Ciudadano"/>
    <x v="2"/>
    <s v="MINISTERIO DE INTERIOR  "/>
    <x v="4"/>
    <x v="0"/>
    <s v="CAC: EXT_S20-00020426-PQRSD-020361-PQR, código de consulta 072820143004132 del 22/05/2020 que se adjunta. "/>
    <s v=" Carlos Armando López Barrera"/>
    <s v="Oficina Asesora Juridica"/>
    <x v="1"/>
    <x v="1"/>
    <n v="30"/>
    <s v="20202000013512  "/>
    <d v="2020-06-05T00:00:00"/>
    <n v="20201200000193"/>
    <d v="2020-06-09T00:00:00"/>
    <n v="2"/>
    <x v="0"/>
    <s v="09-06-2020 10:47 AM Archivar Carlos Armando López Barrera ARCHIVO 20201200000193"/>
    <s v="N/A"/>
    <s v="N/A"/>
    <s v="N/A"/>
    <s v="N/A"/>
    <s v="RADICADO "/>
  </r>
  <r>
    <x v="0"/>
    <s v="Correo Atencion al Ciudadano"/>
    <x v="2"/>
    <s v="MINISTERIO DE INTERIOR  "/>
    <x v="4"/>
    <x v="0"/>
    <s v="CAC; RESPUESTA OFICIAL EXT_S20-00018868-PQRSD-018804-PQR, Señor Alexander Romero Gómez. "/>
    <s v=" Carlos Armando López Barrera"/>
    <s v="Oficina Asesora Juridica"/>
    <x v="1"/>
    <x v="1"/>
    <n v="30"/>
    <s v="20202000013552  "/>
    <d v="2020-06-05T00:00:00"/>
    <n v="20201200000273"/>
    <d v="2020-06-19T00:00:00"/>
    <n v="3"/>
    <x v="0"/>
    <s v="19-06-2020 15:39 PM Archivar Carlos Armando López Barrera archivo radicado 20201200000273"/>
    <s v="N/A"/>
    <s v="N/A"/>
    <s v="N/A"/>
    <s v="N/A"/>
    <s v="RADICADO "/>
  </r>
  <r>
    <x v="1"/>
    <s v="Servicio de Mensajeria"/>
    <x v="15"/>
    <s v="CUERPO DE BOMBEROSVOLUNTARIOS DE ZARAGOZA - ANTIOQUIA  "/>
    <x v="1"/>
    <x v="4"/>
    <s v="SM SOLICITUD DE APOYO BOMBEROS  "/>
    <s v="Edgar Alexander Maya Lopez "/>
    <s v="Formulacion y Actualizacion Normativa y Operativa"/>
    <x v="0"/>
    <x v="1"/>
    <n v="30"/>
    <s v="20203800013562  "/>
    <d v="2020-06-05T00:00:00"/>
    <n v="20202050067681"/>
    <d v="2020-06-10T00:00:00"/>
    <n v="0"/>
    <x v="0"/>
    <s v="10-06-2020 14:04 PM Archivar Ronny Estiven Romero Velandia SE REALIZO VISITA EL DIA 4 Y 5 DE JUNIO DE 2020"/>
    <s v="N/A"/>
    <s v="N/A"/>
    <s v="N/A"/>
    <s v="N/A"/>
    <s v="N/A"/>
  </r>
  <r>
    <x v="0"/>
    <s v="Correo Atencion al Ciudadano"/>
    <x v="12"/>
    <s v="JOSE DEL CARMEN GUTIERREZ JIMENEZ  "/>
    <x v="0"/>
    <x v="0"/>
    <s v="CAC: SOLICITUD. "/>
    <s v="Luis Alberto Valencia Pulido"/>
    <s v="Área Cenrtral de Referencia Bomberil"/>
    <x v="0"/>
    <x v="2"/>
    <n v="30"/>
    <s v="20202000013582  "/>
    <d v="2020-06-05T00:00:00"/>
    <n v="20202100002401"/>
    <d v="2020-06-09T00:00:00"/>
    <n v="3"/>
    <x v="0"/>
    <s v="09-06-2020 11:18 AM Archivar Luis Alberto Valencia Pulido Se da respuesta mediante correo electronico No 20202100002401"/>
    <s v="N/A"/>
    <s v="N/A"/>
    <s v="N/A"/>
    <s v="N/A"/>
    <s v="N/A"/>
  </r>
  <r>
    <x v="0"/>
    <s v="Correo Atencion al Ciudadano"/>
    <x v="2"/>
    <s v="DELIO DE JESúS ACEVEDO MARTíNEZ  "/>
    <x v="0"/>
    <x v="3"/>
    <s v="CAC: Fwd: Inquietud. "/>
    <s v="Carlos Osorio "/>
    <s v="FORMULACIÓN Y ACTUALIZACIÓN NORMATIVA Y OPERATIVA "/>
    <x v="0"/>
    <x v="2"/>
    <n v="30"/>
    <s v="20202000013592  "/>
    <d v="2020-06-05T00:00:00"/>
    <n v="202050066561"/>
    <m/>
    <m/>
    <x v="1"/>
    <s v="10-06-2020 15:18 PM Reasignacion Ronny Estiven Romero Velandia PARA TRAMITAR, CONFORME AL ANTECEDENTE"/>
    <s v="N/A"/>
    <s v="N/A"/>
    <s v="N/A"/>
    <s v="N/A"/>
    <s v="Se reasigno a el Doc. Ronny Estiben Romero"/>
  </r>
  <r>
    <x v="0"/>
    <s v="Correo Atencion al Ciudadano"/>
    <x v="11"/>
    <s v="CUERPO DE BOMBEROS VOLUNTARIOS DE MIRAFLORES - GUAVIARE  "/>
    <x v="1"/>
    <x v="1"/>
    <s v="CAC: Solicitud Concepto Recursos. "/>
    <s v="Carlos Osorio "/>
    <s v="FORMULACIÓN Y ACTUALIZACIÓN NORMATIVA Y OPERATIVA "/>
    <x v="0"/>
    <x v="0"/>
    <n v="35"/>
    <s v="20202000013602  "/>
    <d v="2020-06-05T00:00:00"/>
    <s v="N/A"/>
    <m/>
    <m/>
    <x v="1"/>
    <s v="10-06-2020 15:20 PM Reasignacion Ronny Estiven Romero Velandia PARA TRAMITAR"/>
    <s v="N/A"/>
    <s v="N/A"/>
    <s v="N/A"/>
    <s v="N/A"/>
    <s v="Se reasigno a el Doc. Ronny Estiben Romero"/>
  </r>
  <r>
    <x v="0"/>
    <s v="Correo Atencion al Ciudadano"/>
    <x v="19"/>
    <s v="GOBERNACION DE CESAR CDGRD  "/>
    <x v="3"/>
    <x v="3"/>
    <s v="CAC: Fwd: Solicitud de apoyo para abastecimiento de agua. "/>
    <s v="CHARLES WILBER BENAVIDES CASTILLO "/>
    <s v="DIRECCION GENERAL "/>
    <x v="1"/>
    <x v="1"/>
    <n v="30"/>
    <s v="20202000013622  "/>
    <d v="2020-06-05T00:00:00"/>
    <s v="N/A"/>
    <d v="2020-06-08T00:00:00"/>
    <n v="2"/>
    <x v="0"/>
    <s v="08-06-2020 10:41 AM Archivar CHARLES WILBER BENAVIDES CASTILLO ya se hizo tramite, se realizo traslado al doctor eduardo jose gonzalez angulo con la solicitud requerida por correo electronico"/>
    <s v="N/A"/>
    <s v="N/A"/>
    <s v="N/A"/>
    <s v="N/A"/>
    <s v="No se tiene evidencia de envio de correo"/>
  </r>
  <r>
    <x v="0"/>
    <s v="Correo Atencion al Ciudadano"/>
    <x v="20"/>
    <s v="CUERPO DE BOMBEROS QUIMBAYA  "/>
    <x v="1"/>
    <x v="0"/>
    <s v="CAC: Solicitud. "/>
    <s v="Andrea Bibiana Castañeda Durán"/>
    <s v="FORMULACIÓN Y ACTUALIZACIÓN NORMATIVA Y OPERATIVA "/>
    <x v="0"/>
    <x v="1"/>
    <n v="30"/>
    <s v="20202000013642  "/>
    <d v="2020-06-05T00:00:00"/>
    <n v="20202050068461"/>
    <m/>
    <m/>
    <x v="1"/>
    <s v="09-07-2020 19:40 PM Archivar Andrea Bibiana Castañeda Durán SE DIO TRÁMITE CON RADICADO 20202050068461 ENVIADO POR CORREO ELECTRÓNICO EL DÍA 9/7/2020"/>
    <s v="N/A"/>
    <s v="N/A"/>
    <s v="N/A"/>
    <s v="N/A"/>
    <s v="radicado y enviado via email"/>
  </r>
  <r>
    <x v="0"/>
    <s v="Correo Atencion al Ciudadano"/>
    <x v="2"/>
    <s v="VICTOR HUGO GUAPACHA MONTOYA "/>
    <x v="0"/>
    <x v="0"/>
    <s v="CAC: 2020EE0057381 - Requerimiento Contrato de Suministro No. 152-2020. "/>
    <s v="Jorge Edwin Amarillo Alvarado  "/>
    <s v="subdireccion  administrativa y financiera"/>
    <x v="2"/>
    <x v="3"/>
    <n v="10"/>
    <s v="20202000013662  "/>
    <d v="2020-06-08T00:00:00"/>
    <s v="N/A"/>
    <d v="2020-06-23T00:00:00"/>
    <n v="10"/>
    <x v="0"/>
    <s v="23-06-2020 10:53 AM Archivar Jorge Edwin Amarillo Alvarado la direccion general dio respuesta a esta solicitud"/>
    <s v="N/A"/>
    <s v="N/A"/>
    <s v="N/A"/>
    <s v="N/A"/>
    <s v=" Agendado para el 2020-06-09 - Para los fines pertinentes"/>
  </r>
  <r>
    <x v="0"/>
    <s v="Correo Atencion al Ciudadano"/>
    <x v="2"/>
    <s v="VEEDURIA CIUDADANA VIGIAS DEL CAFE  "/>
    <x v="2"/>
    <x v="4"/>
    <s v="CAC: SOLICITUD ACOMPAÑAMIENTO Y DIRECCIONAMIENTO. "/>
    <s v="Andrea Bibiana Castañeda Durán"/>
    <s v="Formulacion y Actualizacion Normativa y Operativa"/>
    <x v="0"/>
    <x v="1"/>
    <n v="30"/>
    <s v="20202000013672  "/>
    <d v="2020-06-08T00:00:00"/>
    <n v="20202050068211"/>
    <d v="2020-06-30T00:00:00"/>
    <n v="14"/>
    <x v="0"/>
    <s v="30-06-2020 09:33 AM Archivar Andrea Bibiana Castañeda Durán SE DIO TRÁMITE CON EL RAD. 20202050068211 ENVIADO EL 26/06/2020"/>
    <s v="N/A"/>
    <s v="N/A"/>
    <s v="N/A"/>
    <s v="N/A"/>
    <s v="RADICADO "/>
  </r>
  <r>
    <x v="0"/>
    <s v="Correo Atencion al Ciudadano"/>
    <x v="20"/>
    <s v="CRISTIAN CAMILO CHACON  "/>
    <x v="0"/>
    <x v="3"/>
    <s v="CAC: Sugerencia. "/>
    <s v="Andrea Bibiana Castañeda Durán"/>
    <s v="Formulacion y Actualizacion Normativa y Operativa"/>
    <x v="0"/>
    <x v="5"/>
    <n v="30"/>
    <s v="20202000013712  "/>
    <d v="2020-06-08T00:00:00"/>
    <n v="20202050068221"/>
    <d v="2020-06-30T00:00:00"/>
    <n v="14"/>
    <x v="0"/>
    <s v="30-06-2020 10:24 AM Archivar Andrea Bibiana Castañeda Durán SE DIO TRÁMITE CON RAD. 20202050068221 ENVIADO EL 26/6/2020"/>
    <s v="N/A"/>
    <s v="N/A"/>
    <s v="N/A"/>
    <s v="N/A"/>
    <s v="RADICADO"/>
  </r>
  <r>
    <x v="0"/>
    <s v="Correo Atencion al Ciudadano"/>
    <x v="21"/>
    <s v="CUERPO DE BOMBEROS VOLUNTARIOS DE NUEVA GRANADA - MAGDALENA  "/>
    <x v="1"/>
    <x v="0"/>
    <s v="CAC: Bonos Solidarios (Colombia Está Contigo, Un Millón De Familias). "/>
    <s v="Luis Alberto Valencia Pulido"/>
    <s v="Área Cenrtral de Referencia Bomberil"/>
    <x v="0"/>
    <x v="1"/>
    <n v="30"/>
    <s v="20202000013722  "/>
    <d v="2020-06-08T00:00:00"/>
    <n v="20202100002441"/>
    <d v="2020-06-09T00:00:00"/>
    <n v="1"/>
    <x v="0"/>
    <s v="09-06-2020 16:13 PM Archivar Luis Alberto Valencia Pulido Se respuesta mediante oficio No 20202100002441"/>
    <s v="N/A"/>
    <s v="N/A"/>
    <s v="N/A"/>
    <s v="N/A"/>
    <s v="RADICADO"/>
  </r>
  <r>
    <x v="0"/>
    <s v="Correo Atencion al Ciudadano"/>
    <x v="2"/>
    <s v="MARIA CAMILA DEL VILLAR HERNÁNDEZ  "/>
    <x v="0"/>
    <x v="1"/>
    <s v="CAC: DERECHO DE PETICIÓN - BRIGADA CONTRAINCENDIOS. "/>
    <s v="Edgar Alexander Maya Lopez "/>
    <s v="FORMULACIÓN Y ACTUALIZACIÓN NORMATIVA Y OPERATIVA "/>
    <x v="0"/>
    <x v="2"/>
    <n v="30"/>
    <s v="20202000013742  "/>
    <d v="2020-06-08T00:00:00"/>
    <s v="N/A"/>
    <m/>
    <m/>
    <x v="1"/>
    <s v="13-07-2020 16:58 PM Modificacion TRD Edgar Alexander Maya Lopez *TRD*110/110 (Asigancion tipo documental.)"/>
    <s v="N/A"/>
    <s v="N/A"/>
    <s v="N/A"/>
    <s v="N/A"/>
    <s v="Agendado para el 2020-07-23 - Para los fines pertinentes"/>
  </r>
  <r>
    <x v="0"/>
    <s v="Correo Atencion al Ciudadano"/>
    <x v="2"/>
    <s v="CARLOS ANTONIO BERRIO GONZALEZ "/>
    <x v="0"/>
    <x v="3"/>
    <s v="CAC: Solicitud Videoconferencia 29-05-2020. "/>
    <s v="Carlos Cartagena Cano "/>
    <s v="DIRECCION GENERAL "/>
    <x v="0"/>
    <x v="2"/>
    <n v="30"/>
    <s v="20202000013752  "/>
    <d v="2020-06-08T00:00:00"/>
    <s v="N/A"/>
    <m/>
    <m/>
    <x v="1"/>
    <s v="11-06-2020 15:47 PM Reasignacion Ronny Estiven Romero Velandia PARA TRAMITAR"/>
    <s v="N/A"/>
    <s v="N/A"/>
    <s v="N/A"/>
    <s v="N/A"/>
    <s v=" Agendado para el 2020-07-23 - Para los fines pertinentes"/>
  </r>
  <r>
    <x v="0"/>
    <s v="Correo Atencion al Ciudadano"/>
    <x v="2"/>
    <s v="MINISTERIO DE INTERIOR  "/>
    <x v="4"/>
    <x v="0"/>
    <s v="CAC: RESPUESTA OFICIAL EXT_S20-00023909-PQRSD-023842-PQR, radicado 20202050065881, Armando Llamas, Cuerpo de Bomberos Oficial de Sincelejo. "/>
    <s v="Arbey Hernan Trujillo Mendez "/>
    <s v="SUBDIRECCIÓN ESTRATÉGICA Y DE COORDINACIÓN BOMBERIL "/>
    <x v="0"/>
    <x v="1"/>
    <n v="30"/>
    <s v="20202000013762  "/>
    <d v="2020-06-08T00:00:00"/>
    <s v="N/A"/>
    <m/>
    <m/>
    <x v="1"/>
    <s v="11-06-2020 15:52 PM Reasignacion Ronny Estiven Romero Velandia PARA TRAMITAR"/>
    <s v="N/A"/>
    <s v="N/A"/>
    <s v="N/A"/>
    <s v="N/A"/>
    <s v="Agendado para el 2020-07-23 - Para los fines pertinentes"/>
  </r>
  <r>
    <x v="0"/>
    <s v="Correo Atencion al Ciudadano"/>
    <x v="13"/>
    <s v="PHANOR REYES VIZCAYA "/>
    <x v="0"/>
    <x v="2"/>
    <s v="CAC: Fwd: DENUNCIA CONTRA EL CUERPO DE BOMBEROS DE CAMPO DE LA CRUZ. "/>
    <s v="Melba Vidal "/>
    <s v="FORMULACIÓN Y ACTUALIZACIÓN NORMATIVA Y OPERATIVA "/>
    <x v="0"/>
    <x v="2"/>
    <n v="30"/>
    <s v="20202000013782  "/>
    <d v="2020-06-08T00:00:00"/>
    <s v="N/A"/>
    <m/>
    <m/>
    <x v="1"/>
    <s v="11-06-2020 16:33 PM Reasignacion Ronny Estiven Romero Velandia PARA TRAMITAR"/>
    <s v="N/A"/>
    <s v="N/A"/>
    <s v="N/A"/>
    <s v="N/A"/>
    <s v="Agendado para el 2020-07-23 - Para los fines pertinentes"/>
  </r>
  <r>
    <x v="0"/>
    <s v="Correo Atencion al Ciudadano"/>
    <x v="6"/>
    <s v="GERMAN BARRERO TORRES "/>
    <x v="0"/>
    <x v="0"/>
    <s v="CAC: RESPUESTA OFICIAL EXT_S20-00024952-PQRSD-024883-PQR, Germán Barrero Torres, Natagaima - Tolima. "/>
    <s v="Andrea Bibiana Castañeda Durán"/>
    <s v="Formulacion y Actualizacion Normativa y Operativa"/>
    <x v="0"/>
    <x v="2"/>
    <n v="30"/>
    <s v="20202000013792  "/>
    <d v="2020-06-08T00:00:00"/>
    <n v="20202050068241"/>
    <d v="2020-06-30T00:00:00"/>
    <n v="14"/>
    <x v="0"/>
    <s v="30-06-2020 10:15 AM Archivar Andrea Bibiana Castañeda Durán SE DIO TRÁMITE CON RAD. 20202050068241 ENVIADO EL 26/6/2020"/>
    <s v="N/A"/>
    <s v="N/A"/>
    <s v="N/A"/>
    <s v="N/A"/>
    <s v="N/A"/>
  </r>
  <r>
    <x v="0"/>
    <s v="Correo Atencion al Ciudadano"/>
    <x v="1"/>
    <s v="CUERPO DE BOMBEROS VOLUNTARIOS DE PLANADAS - TOLIMA  "/>
    <x v="1"/>
    <x v="0"/>
    <s v="CAC: TRASLADO POR COMPETENCIA MINITERIOR, Cuerpo de Bomberos Voluntario del Municipio de Planadas - Tolima. "/>
    <s v="Andrea Bibiana Castañeda Durán"/>
    <s v="Formulacion y Actualizacion Normativa y Operativa"/>
    <x v="0"/>
    <x v="1"/>
    <n v="30"/>
    <s v="20202000013812  "/>
    <d v="2020-06-09T00:00:00"/>
    <n v="20202050068261"/>
    <d v="2020-06-30T00:00:00"/>
    <n v="13"/>
    <x v="0"/>
    <s v="30-06-2020 09:31 AMArchivar Andrea Bibiana Castañeda Durán SE DIO TRÁMITE CON RAD. 20202050068261 ENVIADO EL 26/06/2020"/>
    <s v="N/A"/>
    <s v="N/A"/>
    <s v="N/A"/>
    <s v="N/A"/>
    <s v="RADICADO"/>
  </r>
  <r>
    <x v="0"/>
    <s v="Correo Atencion al Ciudadano"/>
    <x v="2"/>
    <s v="MIGUEL EDUARDO CARDOZO ORTIZ "/>
    <x v="1"/>
    <x v="0"/>
    <s v="CAC: Fwd: PARA REVISIÓN, Cuerpo de Bomberos Voluntarios del Municipio de Sibate - Cundinamarca. "/>
    <s v="Andrea Bibiana Castañeda Durán"/>
    <s v="Formulacion y Actualizacion Normativa y Operativa"/>
    <x v="0"/>
    <x v="1"/>
    <n v="30"/>
    <s v="20202000013822  "/>
    <d v="2020-06-09T00:00:00"/>
    <n v="20202000012952"/>
    <d v="2020-06-12T00:00:00"/>
    <n v="4"/>
    <x v="0"/>
    <s v="12-06-2020 14:21 PM Archivar Andrea Bibiana Castañeda Durán se da trámite con rad. 20202000012952"/>
    <s v="N/A"/>
    <s v="N/A"/>
    <s v="N/A"/>
    <s v="N/A"/>
    <s v="RADICADO"/>
  </r>
  <r>
    <x v="0"/>
    <s v="Correo Atencion al Ciudadano"/>
    <x v="2"/>
    <s v="FABIAN DIAZ LONDOÑO  "/>
    <x v="0"/>
    <x v="0"/>
    <s v="CAC: [Formulario de Contacto] solicitud de información.  "/>
    <s v="Melba Vidal "/>
    <s v="FORMULACIÓN Y ACTUALIZACIÓN NORMATIVA Y OPERATIVA "/>
    <x v="0"/>
    <x v="2"/>
    <n v="30"/>
    <s v="20202000013842  "/>
    <d v="2020-06-09T00:00:00"/>
    <s v="N/A"/>
    <m/>
    <m/>
    <x v="1"/>
    <s v="11-06-2020 16:49 PM Reasignacion Ronny Estiven Romero Velandia PARA TRAMITAR"/>
    <s v="N/A"/>
    <s v="N/A"/>
    <s v="N/A"/>
    <s v="N/A"/>
    <s v="Agendado para el 2020-07-23 - Para los fines pertinentes"/>
  </r>
  <r>
    <x v="0"/>
    <s v="Correo Atencion al Ciudadano"/>
    <x v="18"/>
    <s v="CUERPO DE BOMBEROS VOLUNTARIOS DE CARTAGO  "/>
    <x v="1"/>
    <x v="0"/>
    <s v="CAC: Solicitud información seguros de vida. "/>
    <s v="Paula Andrea Cortéz Mojica"/>
    <s v="subdireccion  estrategica y de coordinacion"/>
    <x v="0"/>
    <x v="1"/>
    <n v="30"/>
    <s v="20202000013862  "/>
    <d v="2020-06-09T00:00:00"/>
    <n v="20201000002481"/>
    <d v="2020-06-10T00:00:00"/>
    <n v="1"/>
    <x v="0"/>
    <s v="10-06-2020 11:24 AM Archivar Paula Andrea Cortéz Mojica se archiva radicado 20201000002481"/>
    <s v="N/A"/>
    <s v="N/A"/>
    <s v="N/A"/>
    <s v="N/A"/>
    <s v="Agendado para el 2020-07-23 - Para los fines pertinentes"/>
  </r>
  <r>
    <x v="0"/>
    <s v="Correo Atencion al Ciudadano"/>
    <x v="22"/>
    <s v="CUERPO DE BOMBEROS OFICIALES DE DOSQUEBRADAS  "/>
    <x v="1"/>
    <x v="0"/>
    <s v="CAC: OFICIO COBD-OFC.N°070-2020 ¡URGENTE!. "/>
    <s v="Edgar Alexander Maya Lopez "/>
    <s v="FORMULACIÓN Y ACTUALIZACIÓN NORMATIVA Y OPERATIVA "/>
    <x v="0"/>
    <x v="1"/>
    <n v="30"/>
    <s v="20202000013872  "/>
    <d v="2020-06-09T00:00:00"/>
    <s v="N/A"/>
    <m/>
    <m/>
    <x v="1"/>
    <s v="11-06-2020 16:51 PM Reasignacion Ronny Estiven Romero Velandia PARA TRAMITAR"/>
    <s v="N/A"/>
    <s v="N/A"/>
    <s v="N/A"/>
    <s v="N/A"/>
    <s v="Agendado para el 2020-07-23 - Para los fines pertinentes"/>
  </r>
  <r>
    <x v="0"/>
    <s v="Correo Atencion al Ciudadano"/>
    <x v="2"/>
    <s v="CUERPO DE BOMBEROS OFICIALES DE BOGOTA  "/>
    <x v="1"/>
    <x v="0"/>
    <s v="CAC: DOC. 2020E002810 ID 46124 - DNBC- SOLICITUD GESTION CUBRIMIENTO DEL COVID EN LAS ARL. "/>
    <s v=" Carlos Armando López Barrera"/>
    <s v="Oficina Asesora Juridica"/>
    <x v="1"/>
    <x v="1"/>
    <n v="30"/>
    <s v="20202000013942  "/>
    <d v="2020-06-10T00:00:00"/>
    <n v="20201200000283"/>
    <d v="2020-06-23T00:00:00"/>
    <n v="8"/>
    <x v="0"/>
    <s v="23-06-2020 16:57 PM Archivar Carlos Armando López Barrera ARCHIVO 20201200000283"/>
    <s v="N/A"/>
    <s v="N/A"/>
    <s v="N/A"/>
    <s v="N/A"/>
    <s v="radicado y archivado"/>
  </r>
  <r>
    <x v="0"/>
    <s v="Correo Atencion al Ciudadano"/>
    <x v="2"/>
    <s v="MAURICIO CARREñO GARCIA  "/>
    <x v="0"/>
    <x v="1"/>
    <s v="CAC: Solicitud aclaración dudas. "/>
    <s v="Edgar Alexander Maya Lopez "/>
    <s v="FORMULACIÓN Y ACTUALIZACIÓN NORMATIVA Y OPERATIVA "/>
    <x v="0"/>
    <x v="2"/>
    <n v="30"/>
    <s v="20202000013952  "/>
    <d v="2020-06-10T00:00:00"/>
    <s v="N/A"/>
    <m/>
    <m/>
    <x v="1"/>
    <s v="11-06-2020 17:00 PM Reasignacion Ronny Estiven Romero Velandia PARA TRAMITAR"/>
    <s v="N/A"/>
    <s v="N/A"/>
    <s v="N/A"/>
    <s v="N/A"/>
    <s v="Agendado para el 2020-07-27 - Para los fines pertinentes"/>
  </r>
  <r>
    <x v="0"/>
    <s v="Correo Atencion al Ciudadano"/>
    <x v="9"/>
    <s v="DELEGACIÓN DEPARTAMENTAL DE NORTE DE SANTANDER  "/>
    <x v="3"/>
    <x v="0"/>
    <s v="CAC:solicitud notificación gobernación. "/>
    <s v="Andrea Bibiana Castañeda Durán"/>
    <s v="FORMULACIÓN Y ACTUALIZACIÓN NORMATIVA Y OPERATIVA "/>
    <x v="0"/>
    <x v="1"/>
    <n v="30"/>
    <s v="20202000013982  "/>
    <d v="2020-06-10T00:00:00"/>
    <n v="20202050068541"/>
    <m/>
    <m/>
    <x v="1"/>
    <s v="09-07-2020 19:43 PM Archivar Andrea Bibiana Castañeda Durán SE DIO TRÁMITE CON RAD. 20202050068541 ENVIADO EL 9/7/2020"/>
    <s v="N/A"/>
    <s v="N/A"/>
    <s v="N/A"/>
    <s v="N/A"/>
    <s v="RADICADO"/>
  </r>
  <r>
    <x v="0"/>
    <s v="Correo Atencion al Ciudadano"/>
    <x v="2"/>
    <s v="HUGO ALBERTO MAESTRE G.  "/>
    <x v="0"/>
    <x v="0"/>
    <s v="CAC; SOLICITUD DE CONTRATO EN COMODATO DE LA MAQUINA CISTERNA. "/>
    <s v="Carolina Pulido Moyeton "/>
    <s v="GESTIÓN CONTRACTUAL  "/>
    <x v="0"/>
    <x v="4"/>
    <n v="20"/>
    <s v="20202000014002  "/>
    <d v="2020-06-10T00:00:00"/>
    <s v="N/A"/>
    <m/>
    <m/>
    <x v="1"/>
    <s v="10-06-2020 19:24 PM Reasignacion USUARIO DE ATENCION AL CIUDADANO Para los fines pertinentes"/>
    <s v="N/A"/>
    <s v="N/A"/>
    <s v="N/A"/>
    <s v="N/A"/>
    <s v="Agendado para el 2020-07-13 - Para los fines pertinentes"/>
  </r>
  <r>
    <x v="0"/>
    <s v="Correo Atencion al Ciudadano"/>
    <x v="2"/>
    <s v="HECTOR FABIO VIDAL  "/>
    <x v="0"/>
    <x v="0"/>
    <s v="CAC. Coordial saludo. "/>
    <s v="Cristhian Matiz "/>
    <s v="SUBDIRECCIÓN ESTRATÉGICA Y DE COORDINACIÓN BOMBERIL "/>
    <x v="0"/>
    <x v="2"/>
    <n v="30"/>
    <s v="20203800014072  "/>
    <d v="2020-06-11T00:00:00"/>
    <s v="N/A"/>
    <m/>
    <m/>
    <x v="1"/>
    <s v="16-06-2020 17:13 PM Reasignacion Ronny Estiven Romero Velandia PARA TRAMITAR"/>
    <s v="N/A"/>
    <s v="N/A"/>
    <s v="N/A"/>
    <s v="N/A"/>
    <s v="Agendado para el 2020-07-28 - Para los fines pertinentes"/>
  </r>
  <r>
    <x v="0"/>
    <s v="Correo Atencion al Ciudadano"/>
    <x v="12"/>
    <s v="CUERPO DE BOMBEROS VOLUNTARIOS DE TURBACO - BOLÍVAR  "/>
    <x v="1"/>
    <x v="2"/>
    <s v="CAC. Fwd: Requerimiento por presuntas irregularidades del Cuerpo de Bomberos Voluntarios de Turbaco "/>
    <s v="Andrea Bibiana Castañeda Durán "/>
    <s v="Formulacion y Actualizacion Normativa y Operativa"/>
    <x v="0"/>
    <x v="1"/>
    <n v="30"/>
    <s v="20203800014082  "/>
    <d v="2020-06-11T00:00:00"/>
    <s v="N/A"/>
    <d v="2020-06-24T00:00:00"/>
    <n v="8"/>
    <x v="0"/>
    <s v="4-06-2020 14:06 PM Archivar Andrea Bibiana Castañeda Durán SE DIO RESPUESTA POR CORREO ELECTRÓNICO EL 24/06/2020"/>
    <s v="N/A"/>
    <s v="N/A"/>
    <s v="si"/>
    <s v="N/A"/>
    <s v="se dio respuesta via correo electronico"/>
  </r>
  <r>
    <x v="0"/>
    <s v="Correo Institucional"/>
    <x v="3"/>
    <s v="CUERPO DE BOMBEROS VOLUNTARIOS DE VILLA DE LEYVA  "/>
    <x v="1"/>
    <x v="0"/>
    <s v="CI. Fwd: Requerimiento. "/>
    <s v="EDISON DELGADO "/>
    <s v="FORMULACIÓN Y ACTUALIZACIÓN NORMATIVA Y OPERATIVA "/>
    <x v="0"/>
    <x v="1"/>
    <n v="30"/>
    <s v="20203800014092  "/>
    <d v="2020-06-11T00:00:00"/>
    <s v="N/A"/>
    <m/>
    <m/>
    <x v="1"/>
    <s v="16-06-2020 17:22 PM Reasignacion Ronny Estiven Romero Velandia PARA TRAMITAR CONFORME AL ANTENCENDENTE"/>
    <s v="N/A"/>
    <s v="N/A"/>
    <s v="N/A"/>
    <s v="N/A"/>
    <s v="Agendado para el 2020-07-28 - Para los fines pertinentes"/>
  </r>
  <r>
    <x v="1"/>
    <s v="Radicacion Directa"/>
    <x v="2"/>
    <s v="ALEXANDER ABADIA  "/>
    <x v="0"/>
    <x v="0"/>
    <s v="RD SOLICITUD "/>
    <s v="Luis Alberto Valencia Pulido"/>
    <s v="Área Cenrtral de Referencia Bomberil"/>
    <x v="0"/>
    <x v="2"/>
    <n v="30"/>
    <s v="20203800014142  "/>
    <d v="2020-06-11T00:00:00"/>
    <s v="N/A"/>
    <d v="2020-06-12T00:00:00"/>
    <n v="1"/>
    <x v="0"/>
    <s v="12-06-2020 12:32 PM Archivar Luis Alberto Valencia Pulido Se da respuesta mediante oficio No 120203800014142_00001"/>
    <s v="N/A"/>
    <s v="N/A"/>
    <s v="N/A"/>
    <s v="N/A"/>
    <s v="radicado"/>
  </r>
  <r>
    <x v="0"/>
    <s v="Correo Institucional"/>
    <x v="5"/>
    <s v="CUERPO DE BOMBEROS VOLUNTARIOS DEL SOCORRO  "/>
    <x v="1"/>
    <x v="2"/>
    <s v="CI: Fwd: DENUNCIA.  "/>
    <s v="Edgar Alexander Maya Lopez "/>
    <s v="FORMULACIÓN Y ACTUALIZACIÓN NORMATIVA Y OPERATIVA "/>
    <x v="0"/>
    <x v="1"/>
    <n v="30"/>
    <s v="20202000014152  "/>
    <d v="2020-06-11T00:00:00"/>
    <n v="20202050068571"/>
    <m/>
    <m/>
    <x v="1"/>
    <s v="08-07-2020 12:48 PM Archivar Edgar Alexander Maya Lopez Se da respuesta con radicado DNBC N° 20202050068571"/>
    <s v="N/A"/>
    <s v="N/A"/>
    <s v="N/A"/>
    <s v="N/A"/>
    <s v="radicado"/>
  </r>
  <r>
    <x v="0"/>
    <s v="Correo Atencion al Ciudadano"/>
    <x v="9"/>
    <s v="CUERPO DE BOMBEROS VOLUNTARIOS DE VILLA DEL ROSARIO  "/>
    <x v="1"/>
    <x v="1"/>
    <s v="CAC: OFICIIO INSPECCIONES. "/>
    <s v="Julio Alejandro Chamorro Cabrera "/>
    <s v="SUBDIRECCIÓN ESTRATÉGICA Y DE COORDINACIÓN BOMBERIL "/>
    <x v="0"/>
    <x v="0"/>
    <n v="35"/>
    <s v="20203800014192  "/>
    <d v="2020-06-11T00:00:00"/>
    <s v="N/A"/>
    <m/>
    <m/>
    <x v="1"/>
    <s v="09-07-2020 19:42 PM Archivar Julio Alejandro Chamorro Cabrera Respuesta CBV Villa del Rosario"/>
    <s v="N/A"/>
    <s v="N/A"/>
    <s v="N/A"/>
    <s v="N/A"/>
    <s v="ARCHIVADO "/>
  </r>
  <r>
    <x v="0"/>
    <s v="Correo Atencion al Ciudadano"/>
    <x v="21"/>
    <s v="CUERPO DE BOMBEROS VOLUNTARIOS MUNICIPIO ZONA BANANERA  "/>
    <x v="1"/>
    <x v="0"/>
    <s v="CAC: Solicitud del Soat de la camioneta ODU-952.  "/>
    <s v="Jeison Andrés López Ruiz "/>
    <s v="GESTIÓN ADMINISTRATIVA "/>
    <x v="2"/>
    <x v="1"/>
    <n v="30"/>
    <s v="20203800014202  "/>
    <d v="2020-06-12T00:00:00"/>
    <s v="N/A"/>
    <m/>
    <m/>
    <x v="1"/>
    <s v="12-06-2020 09:46 AM Reasignacion USUARIO DE ATENCION AL CIUDADANO Para los fines pertinentes"/>
    <s v="N/A"/>
    <s v="N/A"/>
    <s v="N/A"/>
    <s v="N/A"/>
    <s v="N/A"/>
  </r>
  <r>
    <x v="1"/>
    <s v="Radicacion Directa"/>
    <x v="5"/>
    <s v="DARWIN GIOVANY RODRIGUEZ SANCHEZ "/>
    <x v="0"/>
    <x v="0"/>
    <s v="RD SOLICITUD DE CERTIFICACIÓN RUE "/>
    <s v="Juan Carlos Puerto Prieto"/>
    <s v="CENTRAL DE INFORMACIÓN Y TELECOMUNICACIONES"/>
    <x v="0"/>
    <x v="2"/>
    <n v="30"/>
    <s v="20203800014212  "/>
    <d v="2020-06-12T00:00:00"/>
    <n v="20203800014212"/>
    <d v="2020-06-17T00:00:00"/>
    <n v="3"/>
    <x v="0"/>
    <s v="17-06-2020 17:36 PM Archivar Juan Carlos Puerto Prieto Damos respuesta por medio de correo electrónico dgrsafrr@gmail.com, el día 17 de junio de 2020 a las 17:33 según la solicitud de información presentada de manera presencial, radicada con número 20203800014212"/>
    <s v="N/A"/>
    <s v="N/A"/>
    <s v="N/A"/>
    <s v="N/A"/>
    <s v="radicado"/>
  </r>
  <r>
    <x v="0"/>
    <s v="Correo Atencion al Ciudadano"/>
    <x v="2"/>
    <s v="HYUNDAUTOS LILIANA SANCHEZ  "/>
    <x v="0"/>
    <x v="0"/>
    <s v="CAC: Fwd: URGENTE POR FAVOR CERTIFICADO DE RETENCION AÑO 2019. "/>
    <s v="Miguel Ángel Franco Torres"/>
    <s v="gestion de tesoreria"/>
    <x v="2"/>
    <x v="4"/>
    <n v="20"/>
    <s v="20203800014222  "/>
    <d v="2020-06-12T00:00:00"/>
    <s v="N/A"/>
    <d v="2020-06-30T00:00:00"/>
    <n v="10"/>
    <x v="0"/>
    <s v="30-06-2020 16:05 PM Archivar Miguel Ángel Franco Torres El Área Financiera expidió el Certificado de Ingresos y Retencione"/>
    <s v="N/A"/>
    <s v="N/A"/>
    <s v="N/A"/>
    <s v="N/A"/>
    <s v="N/A"/>
  </r>
  <r>
    <x v="0"/>
    <s v="Correo Atencion al Ciudadano"/>
    <x v="12"/>
    <s v="OSCAR ANTONIO ESPINOSA DIAZ "/>
    <x v="0"/>
    <x v="1"/>
    <s v="CAC: Fwd: DERECHO DE PETICIÓN AL DIRECTOR NACIONAL DE BOMBEROS COLOMBIA.  "/>
    <s v="Andrea Bibiana Castañeda Durán"/>
    <s v="FORMULACIÓN Y ACTUALIZACIÓN NORMATIVA Y OPERATIVA "/>
    <x v="0"/>
    <x v="4"/>
    <n v="20"/>
    <s v="20203800014232  "/>
    <d v="2020-06-12T00:00:00"/>
    <n v="20202050068611"/>
    <m/>
    <m/>
    <x v="1"/>
    <s v="21-07-2020 14:53 PM Archivar Andrea Bibiana Castañeda Durán SE DIO RESPUESTA CON RAD. 20202050068611 ENVIADO EL 17/7/2020"/>
    <s v="N/A"/>
    <s v="N/A"/>
    <s v="N/A"/>
    <s v="N/A"/>
    <s v="N/A"/>
  </r>
  <r>
    <x v="0"/>
    <s v="Correo Institucional"/>
    <x v="15"/>
    <s v="MAYOR WALDYR GIOVANNY RAMIREZ SANGUINO JUEZ 124 INSTRUCCIóN PENAL MILITAR  "/>
    <x v="0"/>
    <x v="0"/>
    <s v="CI. Fwd: Requerimiento Judicial. "/>
    <s v="Edgar Alexander Maya Lopez "/>
    <s v="Formulacion y Actualizacion Normativa y Operativa"/>
    <x v="0"/>
    <x v="4"/>
    <n v="20"/>
    <s v="20203800014242  "/>
    <d v="2020-06-12T00:00:00"/>
    <n v="20202050068141"/>
    <d v="2020-06-17T00:00:00"/>
    <n v="3"/>
    <x v="0"/>
    <s v="17-06-2020 11:08 AM Archivar Edgar Alexander Maya Lopez Se da respuesta con radicado DNBC N° 20202050068141"/>
    <s v="N/A"/>
    <s v="N/A"/>
    <s v="N/A"/>
    <s v="N/A"/>
    <s v="radicado"/>
  </r>
  <r>
    <x v="1"/>
    <s v="Servicio de Mensajeria"/>
    <x v="3"/>
    <s v="ALCALDIA DE SEBOYA  "/>
    <x v="3"/>
    <x v="0"/>
    <s v="SM POBLACIÓN DE LISTADOS CENSALES "/>
    <s v=" Carlos Armando López Barrera"/>
    <s v="OFICINA ASESORA JURIDICA "/>
    <x v="0"/>
    <x v="0"/>
    <n v="35"/>
    <s v="20203800014292  "/>
    <d v="2020-06-12T00:00:00"/>
    <s v="N/A"/>
    <m/>
    <m/>
    <x v="1"/>
    <s v="22-07-2020 11:22 AM Reasignacion Ronny Estiven Romero Velandia PARA TRAMITAR"/>
    <s v="N/A"/>
    <s v="N/A"/>
    <s v="N/A"/>
    <s v="N/A"/>
    <s v="Agendado para el 2020-08-05 - Para los fines pertinentes"/>
  </r>
  <r>
    <x v="1"/>
    <s v="Servicio de Mensajeria"/>
    <x v="2"/>
    <s v="CUERPO DE BOMBEROS OFICIALES BOGOTá UAECOB D.C. "/>
    <x v="1"/>
    <x v="0"/>
    <s v="SM SOLICITUD "/>
    <s v=" Carlos Armando López Barrera"/>
    <s v="Oficina Asesora Juridica"/>
    <x v="1"/>
    <x v="1"/>
    <n v="30"/>
    <s v="20203800014302  "/>
    <d v="2020-06-12T00:00:00"/>
    <n v="20201200000283"/>
    <d v="2020-06-23T00:00:00"/>
    <n v="6"/>
    <x v="0"/>
    <s v="23-06-2020 16:58 PM Archivar Carlos Armando López Barrera ARCHIVO 20201200000283"/>
    <s v="N/A"/>
    <s v="N/A"/>
    <s v="N/A"/>
    <s v="N/A"/>
    <s v="archivada y radicada"/>
  </r>
  <r>
    <x v="0"/>
    <s v="Correo Atencion al Ciudadano"/>
    <x v="4"/>
    <s v="CUERPO DE BOMBEROS VOLUNTARIOS DE MANIZALES  "/>
    <x v="1"/>
    <x v="0"/>
    <s v="CAC: SOLICITUD. "/>
    <s v="Carolina Pulido Moyeton "/>
    <s v="GESTIÓN CONTRACTUAL  "/>
    <x v="2"/>
    <x v="4"/>
    <n v="20"/>
    <s v="20203800014342  "/>
    <d v="2020-06-12T00:00:00"/>
    <s v="n/A"/>
    <m/>
    <m/>
    <x v="1"/>
    <s v="12-06-2020 18:36 PM Reasignacion USUARIO DE ATENCION AL CIUDADANO Para los fines pertinentes"/>
    <s v="N/A"/>
    <s v="N/A"/>
    <s v="N/A"/>
    <s v="N/A"/>
    <s v="Agendado para el 2020-07-14 - Para los fines pertinentes"/>
  </r>
  <r>
    <x v="0"/>
    <s v="Correo Atencion al Ciudadano"/>
    <x v="0"/>
    <s v="CUERPO DE BOMBEROS VOLUNTARIOS CORDOBA - NARIÑO  "/>
    <x v="1"/>
    <x v="1"/>
    <s v="CAC: Remito copia de oficio entregado al consejo de oficiales, para que desde su competencia me den un concepto jurídico a la mayor brevedad, como también, me emitan la recomendación del proceso el cual deberíamos adoptar para realizar de forma correcta la convocatoria para elección de dignatarios y de la reforma estatutaria . no siendo otro  "/>
    <s v="Melba Vidal "/>
    <s v="FORMULACIÓN Y ACTUALIZACIÓN NORMATIVA Y OPERATIVA "/>
    <x v="0"/>
    <x v="0"/>
    <n v="35"/>
    <s v="20203800014352  "/>
    <d v="2020-06-12T00:00:00"/>
    <n v="20202050068391"/>
    <m/>
    <m/>
    <x v="1"/>
    <s v="16-06-2020 17:40 PM Reasignacion Ronny Estiven Romero Velandia PARA TRAMITAR"/>
    <s v="N/A"/>
    <s v="N/A"/>
    <s v="N/A"/>
    <s v="N/A"/>
    <s v="Agendado para el 2020-08-05 - Para los fines pertinentes, radicado"/>
  </r>
  <r>
    <x v="0"/>
    <s v="Correo Atencion al Ciudadano"/>
    <x v="2"/>
    <s v="CUERPO DE BOMBEROS VOLUNTARIOS DE CIUDAD BOLIVAR - ANTIOQUIA  "/>
    <x v="1"/>
    <x v="0"/>
    <s v="CAC: SOLICITUD DE COPIA DE CONTRATO DE COMODATO. "/>
    <s v="Carolina Pulido Moyeton "/>
    <s v="GESTIÓN CONTRACTUAL  "/>
    <x v="2"/>
    <x v="4"/>
    <n v="20"/>
    <s v="20203800014412  "/>
    <d v="2020-06-16T00:00:00"/>
    <s v="N/A"/>
    <m/>
    <m/>
    <x v="1"/>
    <s v="16-06-2020 21:14 PM Reasignacion USUARIO DE ATENCION AL CIUDADANO Para los fines pertinentes"/>
    <s v="N/A"/>
    <s v="N/A"/>
    <s v="N/A"/>
    <s v="N/A"/>
    <s v="Agendado para el 2020-07-16 - Para los fines pertinentes"/>
  </r>
  <r>
    <x v="0"/>
    <s v="Correo Atencion al Ciudadano"/>
    <x v="18"/>
    <s v="CRISTHIAN VARELA  "/>
    <x v="0"/>
    <x v="0"/>
    <s v="CAC: Derecho de Petición Bomberos Palmira Valle del Cauca.  "/>
    <s v="Paula Andrea Cortéz Mojica"/>
    <s v="DIRECCION GENERAL "/>
    <x v="0"/>
    <x v="2"/>
    <n v="30"/>
    <s v="20203800014432  "/>
    <d v="2020-06-16T00:00:00"/>
    <s v="N/A"/>
    <m/>
    <m/>
    <x v="1"/>
    <s v="24-06-2020 15:28 PM Reasignacion Ronny Estiven Romero Velandia PARA TRAMITAR"/>
    <s v="N/A"/>
    <s v="N/A"/>
    <s v="N/A"/>
    <s v="N/A"/>
    <s v="N/A"/>
  </r>
  <r>
    <x v="0"/>
    <s v="Correo Atencion al Ciudadano"/>
    <x v="7"/>
    <s v="ANGELA MARCELA MEDINA GUTIéRREZ "/>
    <x v="0"/>
    <x v="0"/>
    <s v="CAC: SOLICITUD DE INFORMACIÓN CUERPO DE BOMBEROS DEL HUILA. "/>
    <s v="Carlos Andrés López Chica "/>
    <s v="FORMULACIÓN Y ACTUALIZACIÓN NORMATIVA Y OPERATIVA "/>
    <x v="0"/>
    <x v="0"/>
    <n v="35"/>
    <s v="20202000014442  "/>
    <d v="2020-06-16T00:00:00"/>
    <n v="20202100003411"/>
    <m/>
    <m/>
    <x v="1"/>
    <s v="17-07-2020 18:26 PM Archivar Luis Alberto Valencia Pulido Se da respuesta mediante Orfeo No 20202100003411"/>
    <s v="N/A"/>
    <s v="N/A"/>
    <s v="N/A"/>
    <s v="N/A"/>
    <s v="radicado"/>
  </r>
  <r>
    <x v="0"/>
    <s v="Correo Atencion al Ciudadano"/>
    <x v="0"/>
    <s v="CUERPO DE BOMBEROS VOLUNTARIOS CORDOBA - NARIÑO  "/>
    <x v="1"/>
    <x v="1"/>
    <s v="CAC: Concepto jurídico. URGENTE. "/>
    <s v="Melba Vidal "/>
    <s v="FORMULACIÓN Y ACTUALIZACIÓN NORMATIVA Y OPERATIVA "/>
    <x v="0"/>
    <x v="0"/>
    <n v="35"/>
    <s v="20202000014472  "/>
    <d v="2020-06-16T00:00:00"/>
    <s v="N/A"/>
    <m/>
    <m/>
    <x v="1"/>
    <s v="24-06-2020 15:32 PM Reasignacion Ronny Estiven Romero Velandia PARA TRAMITAR"/>
    <s v="N/A"/>
    <s v="N/A"/>
    <s v="N/A"/>
    <s v="N/A"/>
    <s v="Agendado para el 2020-08-06 - Para los fines pertinentes"/>
  </r>
  <r>
    <x v="0"/>
    <s v="Correo Atencion al Ciudadano"/>
    <x v="6"/>
    <s v="GERMAN BARRERO TORRES "/>
    <x v="0"/>
    <x v="0"/>
    <s v="CAC: Solicitud de información. "/>
    <s v=" JAIRO SOTO GIL"/>
    <s v="subdireccion  estrategica y de coordinacion"/>
    <x v="0"/>
    <x v="2"/>
    <n v="30"/>
    <s v="20202000014492  "/>
    <d v="2020-06-16T00:00:00"/>
    <n v="20202000002721"/>
    <d v="2020-06-23T00:00:00"/>
    <n v="5"/>
    <x v="0"/>
    <s v="23-06-2020 16:13 PM Archivar JAIRO SOTO GIL archivo 20202000002721"/>
    <s v="N/A"/>
    <s v="N/A"/>
    <s v="N/A"/>
    <s v="N/A"/>
    <s v="ARCHIVADO Y RADICADO"/>
  </r>
  <r>
    <x v="0"/>
    <s v="Correo Atencion al Ciudadano"/>
    <x v="18"/>
    <s v="JOSEFINA DIAZ LASSO "/>
    <x v="0"/>
    <x v="1"/>
    <s v="CAC: Solicitud de información. "/>
    <s v="Andrea Bibiana Castañeda Durán"/>
    <s v="FORMULACIÓN Y ACTUALIZACIÓN NORMATIVA Y OPERATIVA "/>
    <x v="0"/>
    <x v="2"/>
    <n v="30"/>
    <s v="20202000014502  "/>
    <d v="2020-06-16T00:00:00"/>
    <n v="20202050068641"/>
    <m/>
    <m/>
    <x v="1"/>
    <s v="21-07-2020 14:57 PM Archivar Andrea Bibiana Castañeda Durán SE DIO TRÁMITE CON RAD. 20202050068641 ENVIADO EL 17/7/2020"/>
    <s v="N/A"/>
    <s v="N/A"/>
    <s v="N/A"/>
    <s v="N/A"/>
    <s v="radicado y archivado"/>
  </r>
  <r>
    <x v="0"/>
    <s v="Correo Atencion al Ciudadano"/>
    <x v="15"/>
    <s v="T2. JAIME ENRIQUE JIMENEZ QUINTANA  "/>
    <x v="0"/>
    <x v="0"/>
    <s v="CAC: Fwd: Requerimiento judicial. "/>
    <s v="Edgar Alexander Maya Lopez "/>
    <s v="Formulacion y Actualizacion Normativa y Operativa"/>
    <x v="0"/>
    <x v="4"/>
    <n v="20"/>
    <s v="20203800014542  "/>
    <d v="2020-06-16T00:00:00"/>
    <n v="20202050068141"/>
    <d v="2020-06-17T00:00:00"/>
    <n v="1"/>
    <x v="0"/>
    <s v="17-06-2020 11:01 AM Archivar Edgar Alexander Maya Lopez Se da respuesta con radicado DNBC N° 20202050068141"/>
    <s v="N/A"/>
    <s v="N/A"/>
    <s v="N/A"/>
    <s v="N/A"/>
    <s v="ARCHIVADO Y RADICADO"/>
  </r>
  <r>
    <x v="0"/>
    <s v="Correo Institucional"/>
    <x v="2"/>
    <s v="YAIR ESMITH LENGUA ARIZA INVESTIGADOR CRIMINAL CENTRO CIBERNéTICO POLICIAL  "/>
    <x v="4"/>
    <x v="0"/>
    <s v="CI: Fwd: Solicitud de información por parte del Centro Cinético Policial de la DIJIN- Colombia- urgente. "/>
    <s v="Carolina Pulido Moyeton "/>
    <s v="GESTIÓN CONTRACTUAL  "/>
    <x v="2"/>
    <x v="1"/>
    <n v="35"/>
    <s v="20203800014552  "/>
    <d v="2020-06-16T00:00:00"/>
    <s v="N/A"/>
    <m/>
    <m/>
    <x v="1"/>
    <s v="18-06-2020 11:08 AM Reasignacion USUARIO DE ATENCION AL CIUDADANO Para los fines pertinentes"/>
    <s v="N/A"/>
    <s v="N/A"/>
    <s v="N/A"/>
    <s v="N/A"/>
    <s v="Agendado para el 2020-07-30 - Para los fines pertinentes"/>
  </r>
  <r>
    <x v="0"/>
    <s v="Correo Institucional"/>
    <x v="3"/>
    <s v="CUERPO DE BOMBEROS VOLUNTARIOS DE VENTAQUEMADA  "/>
    <x v="1"/>
    <x v="1"/>
    <s v="CI: Fwd: consulta juridica normativa Resolución 1127 de 2018. "/>
    <s v="Andrea Bibiana Castañeda Durán"/>
    <s v="FORMULACIÓN Y ACTUALIZACIÓN NORMATIVA Y OPERATIVA "/>
    <x v="0"/>
    <x v="0"/>
    <n v="30"/>
    <s v="20203800014582  "/>
    <d v="2020-06-16T00:00:00"/>
    <s v="N/A"/>
    <m/>
    <m/>
    <x v="1"/>
    <s v="24-06-2020 15:40 PM Reasignacion Ronny Estiven Romero Velandia PARA TRAMITAR"/>
    <s v="N/A"/>
    <s v="N/A"/>
    <s v="N/A"/>
    <s v="N/A"/>
    <s v="Agendado para el 2020-08-06 - Para los fines pertinentes"/>
  </r>
  <r>
    <x v="0"/>
    <s v="Correo Atencion al Ciudadano"/>
    <x v="2"/>
    <s v="JULIAN DAVID VARGAS RODRIGUEZ "/>
    <x v="0"/>
    <x v="0"/>
    <s v="CAC: CONSULTA URGENTE. "/>
    <s v="Faubricio Sanchez Cortes "/>
    <s v="GESTIÓN DOCUMENTAL "/>
    <x v="0"/>
    <x v="2"/>
    <n v="30"/>
    <s v="20203800014592  "/>
    <d v="2020-06-16T00:00:00"/>
    <n v="20203320002881"/>
    <m/>
    <m/>
    <x v="1"/>
    <s v="24-06-2020 15:42 PM Reasignacion Ronny Estiven Romero Velandia PARA TRAMITAR"/>
    <s v="N/A"/>
    <s v="N/A"/>
    <s v="N/A"/>
    <s v="N/A"/>
    <s v="tramitado JULIAN DAVID VARGAZ"/>
  </r>
  <r>
    <x v="0"/>
    <s v="Correo Atencion al Ciudadano"/>
    <x v="23"/>
    <s v="KATHERIN ROYERO  "/>
    <x v="0"/>
    <x v="1"/>
    <s v="CAC: Legalizar procediendo. "/>
    <s v="Arbey Hernan Trujillo Mendez "/>
    <s v="SUBDIRECCIÓN ESTRATÉGICA Y DE COORDINACIÓN BOMBERIL "/>
    <x v="0"/>
    <x v="2"/>
    <n v="30"/>
    <s v="20203800014602  "/>
    <d v="2020-06-16T00:00:00"/>
    <s v="N/A"/>
    <m/>
    <m/>
    <x v="1"/>
    <s v="24-06-2020 15:44 PM Reasignacion Ronny Estiven Romero Velandia PARA TRAMITAR"/>
    <s v="N/A"/>
    <s v="N/A"/>
    <s v="N/A"/>
    <s v="N/A"/>
    <s v="N/A"/>
  </r>
  <r>
    <x v="0"/>
    <s v="Correo Atencion al Ciudadano"/>
    <x v="24"/>
    <s v="JESúS ALBERTO GUERRERO CHAGRES  "/>
    <x v="0"/>
    <x v="2"/>
    <s v="CAC: queja. "/>
    <s v="Arbey Hernan Trujillo Mendez "/>
    <s v="SUBDIRECCIÓN ESTRATÉGICA Y DE COORDINACIÓN BOMBERIL "/>
    <x v="0"/>
    <x v="2"/>
    <n v="30"/>
    <s v="20203800014612  "/>
    <d v="2020-06-16T00:00:00"/>
    <s v="N/A"/>
    <m/>
    <m/>
    <x v="1"/>
    <s v="24-06-2020 15:45 PM Reasignacion Ronny Estiven Romero Velandia PARA TRAMITAR"/>
    <s v="N/A"/>
    <s v="N/A"/>
    <s v="N/A"/>
    <s v="N/A"/>
    <s v="Agendado para el 2020-07-30 - Para los fines pertinentes"/>
  </r>
  <r>
    <x v="0"/>
    <s v="Correo Atencion al Ciudadano"/>
    <x v="2"/>
    <s v="CUERPO DE BOMBEROS VOLUNTARIOS DE CIUDAD BOLIVAR - ANTIOQUIA  "/>
    <x v="1"/>
    <x v="0"/>
    <s v="CAC: SOLICITUD DE COPIA DE CONTRATO DE COMODATO. "/>
    <s v="Carolina Pulido Moyeton "/>
    <s v="GESTIÓN CONTRACTUAL  "/>
    <x v="2"/>
    <x v="4"/>
    <n v="20"/>
    <s v="20203800014622  "/>
    <d v="2020-06-16T00:00:00"/>
    <s v="N/A"/>
    <m/>
    <m/>
    <x v="1"/>
    <s v="16-06-2020 21:27 PM Reasignacion USUARIO DE ATENCION AL CIUDADANO Para los fines pertinentes"/>
    <s v="N/A"/>
    <s v="N/A"/>
    <s v="N/A"/>
    <s v="N/A"/>
    <s v="Agendado para el 2020-07-16 - Para los fines pertinentes"/>
  </r>
  <r>
    <x v="0"/>
    <s v="Correo Atencion al Ciudadano"/>
    <x v="2"/>
    <s v="BASILEO PASCUALI  "/>
    <x v="0"/>
    <x v="0"/>
    <s v="CAC: solicitud de verificación de credenciales.  "/>
    <s v="Luis Alberto Valencia Pulido"/>
    <s v="Área Cenrtral de Referencia Bomberil "/>
    <x v="0"/>
    <x v="2"/>
    <n v="30"/>
    <s v="20202000014632  "/>
    <d v="2020-06-16T00:00:00"/>
    <s v="20202100003581."/>
    <m/>
    <m/>
    <x v="1"/>
    <s v="21-07-2020 15:58 PM Archivar Luis Alberto Valencia Pulido Se da respuesta medinte un oficio radicado DNBC No 20202100003581."/>
    <s v="N/A"/>
    <s v="N/A"/>
    <s v="N/A"/>
    <s v="N/A"/>
    <s v="RADICADO"/>
  </r>
  <r>
    <x v="0"/>
    <s v="Correo Atencion al Ciudadano"/>
    <x v="6"/>
    <s v="GERMAN BARRERO TORRES "/>
    <x v="0"/>
    <x v="0"/>
    <s v="CAC: TRASLADO MININTERIOR. Respuesta Oficial, RESPUESTA OFICIAL EXT_S20-00026559-PQRSD-026489-PQR, German Barreto Torres.  "/>
    <s v="Andrea Bibiana Castañeda Durán"/>
    <s v="FORMULACIÓN Y ACTUALIZACIÓN NORMATIVA Y OPERATIVA "/>
    <x v="0"/>
    <x v="2"/>
    <n v="30"/>
    <s v="20203800014652  "/>
    <d v="2020-06-16T00:00:00"/>
    <n v="20202050068651"/>
    <m/>
    <m/>
    <x v="1"/>
    <s v="21-07-2020 14:59 PM Archivar Andrea Bibiana Castañeda Durán SE DIO TRÁMITE CON RAD. 20202050068651 ENVIADO EL 17/7/2020"/>
    <s v="N/A"/>
    <s v="N/A"/>
    <s v="N/A"/>
    <s v="N/A"/>
    <s v="RADICADO"/>
  </r>
  <r>
    <x v="0"/>
    <s v="Correo Atencion al Ciudadano"/>
    <x v="12"/>
    <s v="ARNOLDO ULISES TOSCANO SALAS  "/>
    <x v="0"/>
    <x v="3"/>
    <s v="CAC: Oficio a la DNBC.  "/>
    <s v="Edgar Alexander Maya Lopez "/>
    <s v="FORMULACIÓN Y ACTUALIZACIÓN NORMATIVA Y OPERATIVA "/>
    <x v="0"/>
    <x v="2"/>
    <n v="30"/>
    <s v="20202000014682  "/>
    <d v="2020-06-17T00:00:00"/>
    <n v="20202050068991"/>
    <m/>
    <m/>
    <x v="1"/>
    <s v="23-07-2020 11:11 AM Archivar Edgar Alexander Maya Lopez Se da respuesta con radicado DNBC N° 20202050068991"/>
    <s v="N/A"/>
    <s v="N/A"/>
    <s v="N/A"/>
    <s v="N/A"/>
    <s v="radicado y archivado"/>
  </r>
  <r>
    <x v="0"/>
    <s v="Correo Atencion al Ciudadano"/>
    <x v="12"/>
    <s v="ARNOLDO ULISES TOSCANO SALAS  "/>
    <x v="0"/>
    <x v="0"/>
    <s v="CAC: Solicitud al Ctan Jairo Soto. "/>
    <s v="Andrea Bibiana Castañeda Durán"/>
    <s v="FORMULACIÓN Y ACTUALIZACIÓN NORMATIVA Y OPERATIVA "/>
    <x v="0"/>
    <x v="2"/>
    <n v="30"/>
    <s v="20203800014702  "/>
    <d v="2020-06-17T00:00:00"/>
    <n v="2.0203800014702001E+18"/>
    <m/>
    <m/>
    <x v="1"/>
    <s v="21-07-2020 14:51 PM Archivar Andrea Bibiana Castañeda Durán SE DIO TRÁMITE CON RAD. 20202050068661 ENVIADO POR CORREO ELECTRÓNICO EL 17/7/2020"/>
    <s v="N/A"/>
    <s v="N/A"/>
    <s v="si"/>
    <s v="N/A"/>
    <s v="SE ENVIA VIA CORREO ELECTRONICO,RADICADO"/>
  </r>
  <r>
    <x v="0"/>
    <s v="Correo Atencion al Ciudadano"/>
    <x v="2"/>
    <s v="SEMA SAS  "/>
    <x v="2"/>
    <x v="0"/>
    <s v="CAC: Solicitud. "/>
    <s v="Edgar Alexander Maya Lopez "/>
    <s v="FORMULACIÓN Y ACTUALIZACIÓN NORMATIVA Y OPERATIVA "/>
    <x v="0"/>
    <x v="0"/>
    <n v="35"/>
    <s v="20202000014712  "/>
    <d v="2020-06-17T00:00:00"/>
    <n v="20202000003641"/>
    <m/>
    <m/>
    <x v="1"/>
    <s v="23-07-2020 18:20 PM Archivar Lina Maria Rojas Gallego Se da respuesta con radicado DNBC No. 20202000003641"/>
    <s v="N/A"/>
    <s v="N/A"/>
    <s v="N/A"/>
    <s v="N/A"/>
    <s v="RADICADO Y ARCHIVADO"/>
  </r>
  <r>
    <x v="0"/>
    <s v="Correo Atencion al Ciudadano"/>
    <x v="2"/>
    <s v="JORGE HUMBERTO BEDOYA ARISTIZABAL "/>
    <x v="0"/>
    <x v="3"/>
    <s v="CAC: Renuncia Comandancia Bomberos Sibaté febrero 12 de 202. "/>
    <s v="Melba Vidal "/>
    <s v="FORMULACIÓN Y ACTUALIZACIÓN NORMATIVA Y OPERATIVA "/>
    <x v="0"/>
    <x v="2"/>
    <n v="30"/>
    <s v="20202000014732  "/>
    <d v="2020-06-17T00:00:00"/>
    <n v="20202050068411"/>
    <m/>
    <m/>
    <x v="1"/>
    <s v="24-06-2020 15:56 PM Reasignacion Ronny Estiven Romero Velandia PARA TRAMITAR"/>
    <s v="N/A"/>
    <s v="N/A"/>
    <s v="N/A"/>
    <s v="N/A"/>
    <s v="RADICADO"/>
  </r>
  <r>
    <x v="0"/>
    <s v="Correo Atencion al Ciudadano"/>
    <x v="2"/>
    <s v="SEMA SAS  "/>
    <x v="2"/>
    <x v="0"/>
    <s v="CAC: Solicitud.  "/>
    <s v="Lina Maria Rojas Gallego "/>
    <s v="SUBDIRECCIÓN ESTRATÉGICA Y DE COORDINACIÓN BOMBERIL "/>
    <x v="0"/>
    <x v="0"/>
    <n v="35"/>
    <s v="20203800014742  "/>
    <d v="2020-06-17T00:00:00"/>
    <n v="20202000003311"/>
    <m/>
    <m/>
    <x v="1"/>
    <s v="10-07-2020 20:22 PM Archivar Lina Maria Rojas Gallego Se da respuesta con radicado DNBC No. 20202000003311"/>
    <s v="N/A"/>
    <s v="N/A"/>
    <s v="N/A"/>
    <s v="N/A"/>
    <s v="RADICADO Y ARCHIVADO"/>
  </r>
  <r>
    <x v="0"/>
    <s v="Correo Atencion al Ciudadano"/>
    <x v="2"/>
    <s v="MARY MESTRE  "/>
    <x v="0"/>
    <x v="0"/>
    <s v="CAC. solicitud. "/>
    <s v="EDISON DELGADO "/>
    <s v="FORMULACIÓN Y ACTUALIZACIÓN NORMATIVA Y OPERATIVA "/>
    <x v="0"/>
    <x v="2"/>
    <n v="30"/>
    <s v="20203800014762  "/>
    <d v="2020-06-18T00:00:00"/>
    <s v="N/A"/>
    <m/>
    <m/>
    <x v="1"/>
    <s v="24-06-2020 15:59 PM Reasignacion Ronny Estiven Romero Velandia PARA TRAMITAR"/>
    <s v="N/A"/>
    <s v="N/A"/>
    <s v="N/A"/>
    <s v="N/A"/>
    <s v="N/A"/>
  </r>
  <r>
    <x v="0"/>
    <s v="Correo Atencion al Ciudadano"/>
    <x v="1"/>
    <s v="CUERPO DE BOMBEROS VOLUNTARIOS DE GUAMO  "/>
    <x v="1"/>
    <x v="0"/>
    <s v="CAC: SOLICITUD ACLARACIÓN SITUACIÓN. "/>
    <s v="Arbey Hernan Trujillo Mendez "/>
    <s v="SUBDIRECCIÓN ESTRATÉGICA Y DE COORDINACIÓN BOMBERIL "/>
    <x v="0"/>
    <x v="1"/>
    <n v="30"/>
    <s v="20203800014782  "/>
    <d v="2020-06-18T00:00:00"/>
    <s v="N/A"/>
    <m/>
    <m/>
    <x v="1"/>
    <s v="24-06-2020 16:02 PM Reasignacion Ronny Estiven Romero Velandia PARA TRAMITAR"/>
    <s v="N/A"/>
    <s v="N/A"/>
    <s v="N/A"/>
    <s v="N/A"/>
    <s v="N/A"/>
  </r>
  <r>
    <x v="0"/>
    <s v="Correo Atencion al Ciudadano"/>
    <x v="6"/>
    <s v="MICHAEL SUAREZ FOTLER "/>
    <x v="0"/>
    <x v="2"/>
    <s v="CAC: QUEJA ANÓNIMA Y RESPUESTA DEL CBVS.  "/>
    <s v="Arbey Hernan Trujillo Mendez "/>
    <s v="SUBDIRECCIÓN ESTRATÉGICA Y DE COORDINACIÓN BOMBERIL "/>
    <x v="0"/>
    <x v="2"/>
    <n v="30"/>
    <s v="20203800014812  "/>
    <d v="2020-06-18T00:00:00"/>
    <s v="N/A"/>
    <m/>
    <m/>
    <x v="1"/>
    <s v="24-06-2020 16:04 PM Reasignacion Ronny Estiven Romero Velandia PARA TRAMITAR"/>
    <s v="N/A"/>
    <s v="N/A"/>
    <s v="N/A"/>
    <s v="N/A"/>
    <s v="N/A"/>
  </r>
  <r>
    <x v="0"/>
    <s v="Correo Atencion al Ciudadano"/>
    <x v="10"/>
    <s v="CUERPO DE BOMBEROS VOLUNTARIO DE HELICONIA ANTIOQUIA  "/>
    <x v="1"/>
    <x v="1"/>
    <s v="CAC. DERECHO DE PETICION. "/>
    <s v="Edgar Alexander Maya Lopez "/>
    <s v="FORMULACIÓN Y ACTUALIZACIÓN NORMATIVA Y OPERATIVA "/>
    <x v="0"/>
    <x v="1"/>
    <n v="30"/>
    <s v="20203800014902  "/>
    <d v="2020-06-18T00:00:00"/>
    <s v="N/A"/>
    <m/>
    <m/>
    <x v="1"/>
    <s v="24-06-2020 16:18 PM Reasignacion Ronny Estiven Romero Velandia PARA TRAMITAR"/>
    <s v="N/A"/>
    <s v="N/A"/>
    <s v="N/A"/>
    <s v="N/A"/>
    <s v="N/A"/>
  </r>
  <r>
    <x v="2"/>
    <s v="Formato PQRSD"/>
    <x v="2"/>
    <s v="WILSON GARZON CARDONA "/>
    <x v="0"/>
    <x v="0"/>
    <s v="FT PETICIÓN COPIA DE ACTA "/>
    <s v="Andrea Bibiana Castañeda Durán"/>
    <s v="FORMULACIÓN Y ACTUALIZACIÓN NORMATIVA Y OPERATIVA "/>
    <x v="0"/>
    <x v="2"/>
    <n v="30"/>
    <s v="20203800014952  "/>
    <d v="2020-06-18T00:00:00"/>
    <n v="20202050068671"/>
    <m/>
    <m/>
    <x v="1"/>
    <s v="21-07-2020 15:00 PM Archivar Andrea Bibiana Castañeda Durán SE DIO TRÁMITE CON RADICADO 20202050068671 ENVIADO EL 17/7/2020"/>
    <s v="N/A"/>
    <s v="N/A"/>
    <s v="N/A"/>
    <s v="N/A"/>
    <s v="radicado y archivado"/>
  </r>
  <r>
    <x v="2"/>
    <s v="Formato PQRSD"/>
    <x v="2"/>
    <s v="JORGE CARPINTERO LEON "/>
    <x v="0"/>
    <x v="3"/>
    <s v="FT PETICIÓN CARNET BOMBEROS "/>
    <s v="Andrea Bibiana Castañeda Durán"/>
    <s v="FORMULACIÓN Y ACTUALIZACIÓN NORMATIVA Y OPERATIVA "/>
    <x v="0"/>
    <x v="2"/>
    <n v="15"/>
    <s v="20203800015012  "/>
    <d v="2020-06-18T00:00:00"/>
    <n v="20202050068681"/>
    <m/>
    <m/>
    <x v="1"/>
    <s v="21-07-2020 14:56 PM Archivar Andrea Bibiana Castañeda Durán SE DIO RESPUESTA CON RADICADO 20202050068681 ENVIADO EL 17/7/2020"/>
    <s v="N/A"/>
    <s v="N/A"/>
    <s v="N/A"/>
    <s v="N/A"/>
    <s v="radicado y archivado"/>
  </r>
  <r>
    <x v="0"/>
    <s v="Correo Atencion al Ciudadano"/>
    <x v="10"/>
    <s v="MARIA HORTENCIA CHALARCA COSSIO "/>
    <x v="0"/>
    <x v="0"/>
    <s v="CAC. Fwd: Solicitud de Información. "/>
    <s v="Faubricio Sanchez Cortes "/>
    <s v="GESTIÓN DOCUMENTAL "/>
    <x v="0"/>
    <x v="2"/>
    <n v="30"/>
    <s v="20203800015022  "/>
    <d v="2020-06-18T00:00:00"/>
    <n v="20203800002661"/>
    <m/>
    <m/>
    <x v="1"/>
    <s v="25-06-2020 09:44 AM Reasignacion Ronny Estiven Romero Velandia PARA TRAMITAR"/>
    <s v="N/A"/>
    <s v="N/A"/>
    <s v="N/A"/>
    <s v="N/A"/>
    <s v="radicado y archivado"/>
  </r>
  <r>
    <x v="0"/>
    <s v="Correo Atencion al Ciudadano"/>
    <x v="3"/>
    <s v="ALCALDIA MUNICIPAL DE ARCABUCO - BOYACA  "/>
    <x v="3"/>
    <x v="1"/>
    <s v="CAC. DERECHO DE PETICIÓN.  "/>
    <s v="Adriana Moreno Roncancio "/>
    <s v="Planeación, información y tecnologías "/>
    <x v="0"/>
    <x v="1"/>
    <n v="30"/>
    <s v="20202000015032  "/>
    <d v="2020-06-18T00:00:00"/>
    <s v="N/A"/>
    <m/>
    <m/>
    <x v="1"/>
    <s v="18-06-2020 15:53 PM Modificacion Radicado Angélica Xiomara Rosado Bayona Modificacion Documento."/>
    <s v="N/A"/>
    <s v="N/A"/>
    <s v="N/A"/>
    <s v="N/A"/>
    <s v="N/A"/>
  </r>
  <r>
    <x v="0"/>
    <s v="Correo Atencion al Ciudadano"/>
    <x v="3"/>
    <s v="ALCALDIA MUNICIPAL DE ARCABUCO - BOYACA  "/>
    <x v="3"/>
    <x v="1"/>
    <s v="CAC: DERECHO DE PETICIÓN. "/>
    <s v="Andrea Bibiana Castañeda Durán"/>
    <s v="FORMULACIÓN Y ACTUALIZACIÓN NORMATIVA Y OPERATIVA "/>
    <x v="0"/>
    <x v="1"/>
    <n v="30"/>
    <s v="20203800015052  "/>
    <d v="2020-06-18T00:00:00"/>
    <s v="N/A"/>
    <m/>
    <m/>
    <x v="1"/>
    <s v="25-06-2020 10:03 AM Reasignacion Ronny Estiven Romero Velandia PARA TRAMITAR"/>
    <s v="N/A"/>
    <s v="N/A"/>
    <s v="N/A"/>
    <s v="N/A"/>
    <s v="Agendado para el 2020-08-03 - Para los fines pertinentes"/>
  </r>
  <r>
    <x v="0"/>
    <s v="Correo Atencion al Ciudadano"/>
    <x v="18"/>
    <s v="CUERPO DE BOMBEROS VOLUNTARIOS BOLIVAR VALLE  "/>
    <x v="1"/>
    <x v="0"/>
    <s v="CAC: solicitud. "/>
    <s v="Edgar Alexander Maya Lopez "/>
    <s v="FORMULACIÓN Y ACTUALIZACIÓN NORMATIVA Y OPERATIVA "/>
    <x v="0"/>
    <x v="4"/>
    <n v="20"/>
    <s v="20203800015212  "/>
    <d v="2020-06-23T00:00:00"/>
    <n v="2.0203800015212001E+18"/>
    <m/>
    <m/>
    <x v="1"/>
    <s v="10-07-2020 11:28 AM Archivar Edgar Alexander Maya Lopez Se da respuesta por correo electrónico se deja soporte en digital"/>
    <s v="N/A"/>
    <s v="N/A"/>
    <s v="si"/>
    <s v="N/A"/>
    <s v="SE DA RESPUESTA VIA CORREO ELECTRONICO"/>
  </r>
  <r>
    <x v="0"/>
    <s v="Correo Atencion al Ciudadano"/>
    <x v="1"/>
    <s v="CUERPO DE BOMBEROS VOLUNTARIOS DEL ESPINAL  "/>
    <x v="1"/>
    <x v="3"/>
    <s v="RD SOLICITUD DE RECLAMACIÓN DE SEGURO DE VIDA "/>
    <s v="Paula Andrea Cortéz Mojica"/>
    <s v="DIRECCION GENERAL "/>
    <x v="0"/>
    <x v="1"/>
    <n v="30"/>
    <s v="20203800015222  "/>
    <d v="2020-06-23T00:00:00"/>
    <s v="N/A"/>
    <m/>
    <m/>
    <x v="1"/>
    <s v="25-06-2020 11:13 AM Reasignacion Ronny Estiven Romero Velandia PARA TRAMITAR"/>
    <s v="N/A"/>
    <s v="N/A"/>
    <s v="N/A"/>
    <s v="N/A"/>
    <s v="Agendado para el 2020-08-05 - Para los fines pertinentes"/>
  </r>
  <r>
    <x v="0"/>
    <s v="Correo Atencion al Ciudadano"/>
    <x v="2"/>
    <s v="JOSE ANTONIO JIMENEZ GUTIERREZ  "/>
    <x v="0"/>
    <x v="0"/>
    <s v="CAC: solicitud. "/>
    <s v="Melba Vidal "/>
    <s v="FORMULACIÓN Y ACTUALIZACIÓN NORMATIVA Y OPERATIVA "/>
    <x v="0"/>
    <x v="2"/>
    <n v="30"/>
    <s v="20203800015262  "/>
    <d v="2020-06-23T00:00:00"/>
    <n v="20202050068501"/>
    <m/>
    <m/>
    <x v="1"/>
    <s v="25-06-2020 11:18 AM Reasignacion Ronny Estiven Romero Velandia PARA TRAMITAR"/>
    <s v="N/A"/>
    <s v="N/A"/>
    <s v="N/A"/>
    <s v="N/A"/>
    <s v="RADICADO"/>
  </r>
  <r>
    <x v="0"/>
    <s v="Correo Institucional"/>
    <x v="25"/>
    <s v="CUERPO DE BOMBEROS VOLUNTARIOS DE YOPAL  "/>
    <x v="1"/>
    <x v="1"/>
    <s v="CI. Fwd: SOLICITUD DE CONCEPTO. "/>
    <s v="Edgar Alexander Maya Lopez "/>
    <s v="FORMULACIÓN Y ACTUALIZACIÓN NORMATIVA Y OPERATIVA "/>
    <x v="0"/>
    <x v="0"/>
    <n v="35"/>
    <s v="20202000015302  "/>
    <d v="2020-06-23T00:00:00"/>
    <s v="N/A"/>
    <m/>
    <m/>
    <x v="1"/>
    <s v="25-06-2020 11:19 AM Reasignacion Ronny Estiven Romero Velandia PARA TRAMITAR"/>
    <s v="N/A"/>
    <s v="N/A"/>
    <s v="N/A"/>
    <s v="N/A"/>
    <s v="Agendado para el 2020-08-12 - Para los fines pertinentes"/>
  </r>
  <r>
    <x v="0"/>
    <s v="Correo Institucional"/>
    <x v="26"/>
    <s v="CUERPO DE BOMBEROS VOLUNTARIOS DE SAMPUES  "/>
    <x v="1"/>
    <x v="0"/>
    <s v="CI. Fwd: Fw: CamScanner 06-17-2020 09.53.02.pdf. "/>
    <s v="Andrea Bibiana Castañeda Durán "/>
    <s v="Formulacion y Actualizacion Normativa y Operativa"/>
    <x v="0"/>
    <x v="1"/>
    <n v="30"/>
    <s v="20203800015382  "/>
    <d v="2020-06-23T00:00:00"/>
    <n v="2.0203800015382001E+18"/>
    <d v="2020-06-30T00:00:00"/>
    <n v="7"/>
    <x v="0"/>
    <s v="30-06-2020 09:29 AM Archivar Andrea Bibiana Castañeda Durán SE DIO TRÁMITE CON RADICADO 20202050068271 ENVIADO EL 25/06/2020"/>
    <s v="N/A"/>
    <s v="N/A"/>
    <s v="N/A"/>
    <s v="N/A"/>
    <s v="RADICADO Y ARCHIVADO"/>
  </r>
  <r>
    <x v="0"/>
    <s v="Correo Atencion al Ciudadano"/>
    <x v="2"/>
    <s v="CARLOS CONDE  "/>
    <x v="0"/>
    <x v="0"/>
    <s v="CAC: Mensaje fuera de línea desde condecarlosf@gmail.com,  "/>
    <s v="Ronny Estiven Romero Velandia  "/>
    <s v="Formulacion y Actualizacion Normativa y Operativa"/>
    <x v="0"/>
    <x v="2"/>
    <n v="30"/>
    <s v="20203800015402  "/>
    <d v="2020-06-23T00:00:00"/>
    <s v="N/A"/>
    <d v="2020-06-26T00:00:00"/>
    <n v="3"/>
    <x v="0"/>
    <s v="26-06-2020 11:51 AM Archivar Ronny Estiven Romero Velandia respondido mediante correo electronico de la contratista Luz Marina Serna."/>
    <s v="N/A"/>
    <s v="N/A"/>
    <s v="si"/>
    <s v="N/A"/>
    <s v="SE DA RESPUESTA VIA CORREO ELECTRONICO"/>
  </r>
  <r>
    <x v="0"/>
    <s v="Correo Atencion al Ciudadano"/>
    <x v="12"/>
    <s v="CUERPO DE BOMBEROS VOLUNTARIOS DE TURBACO - BOLÍVAR  "/>
    <x v="1"/>
    <x v="2"/>
    <s v="CAC: Denuncia al cuerpo de bomberos voluntarios de turbaco. "/>
    <s v="Arbey Hernan Trujillo Mendez "/>
    <s v="SUBDIRECCIÓN ESTRATÉGICA Y DE COORDINACIÓN BOMBERIL "/>
    <x v="0"/>
    <x v="1"/>
    <n v="30"/>
    <s v="20203800015422  "/>
    <d v="2020-06-23T00:00:00"/>
    <s v="N/A"/>
    <m/>
    <m/>
    <x v="1"/>
    <s v="25-06-2020 11:23 AM Reasignacion Ronny Estiven Romero Velandia PARA TRAMITAR11:23 AM Reasignacion Ronny Estiven Romero Velandia PARA TRAMITAR"/>
    <s v="N/A"/>
    <s v="N/A"/>
    <s v="N/A"/>
    <s v="N/A"/>
    <s v="Agendado para el 2020-08-05 - Para los fines pertinentes"/>
  </r>
  <r>
    <x v="0"/>
    <s v="Correo Atencion al Ciudadano"/>
    <x v="2"/>
    <s v="MIGUEL EDUARDO CARDOZO ORTIZ "/>
    <x v="0"/>
    <x v="0"/>
    <s v="CAC. TRASLADO POR COMPETENCIA. "/>
    <s v="Arbey Hernan Trujillo Mendez "/>
    <s v="SUBDIRECCIÓN ESTRATÉGICA Y DE COORDINACIÓN BOMBERIL "/>
    <x v="0"/>
    <x v="2"/>
    <n v="30"/>
    <s v="20203800015522  "/>
    <d v="2020-06-23T00:00:00"/>
    <s v="N/A"/>
    <m/>
    <m/>
    <x v="1"/>
    <s v="25-06-2020 11:28 AM Reasignacion Ronny Estiven Romero Velandia PARA TRAMITAR"/>
    <s v="N/A"/>
    <s v="N/A"/>
    <s v="N/A"/>
    <s v="N/A"/>
    <s v="N/A"/>
  </r>
  <r>
    <x v="0"/>
    <s v="Correo Atencion al Ciudadano"/>
    <x v="27"/>
    <s v="KANER LUIS MEJIA CIPRIAN "/>
    <x v="0"/>
    <x v="2"/>
    <s v="CAC: IRREGULARIDAD CUERPO DE BOMBERO PLANETA RICA CORDOBA. "/>
    <s v="Arbey Hernan Trujillo Mendez "/>
    <s v="SUBDIRECCIÓN ESTRATÉGICA Y DE COORDINACIÓN BOMBERIL "/>
    <x v="0"/>
    <x v="2"/>
    <n v="30"/>
    <s v="20203800015532  "/>
    <d v="2020-06-23T00:00:00"/>
    <s v="N/A"/>
    <m/>
    <m/>
    <x v="1"/>
    <s v="25-06-2020 11:32 AM Reasignacion Ronny Estiven Romero Velandia PARA TRAMITAR"/>
    <s v="N/A"/>
    <s v="N/A"/>
    <s v="N/A"/>
    <s v="N/A"/>
    <s v="Agendado para el 2020-08-05 - Para los fines pertinentes"/>
  </r>
  <r>
    <x v="0"/>
    <s v="Correo Atencion al Ciudadano"/>
    <x v="2"/>
    <s v="UNGRD  "/>
    <x v="4"/>
    <x v="5"/>
    <s v="CAC: Traslado por competencia – “Solicitud de ayuda para la prevención y atención de emergencias”. Radicado UNGRD No. 2020ER02469.  "/>
    <s v="Cristhian Matiz "/>
    <s v="SUBDIRECCIÓN ESTRATÉGICA Y DE COORDINACIÓN BOMBERIL "/>
    <x v="0"/>
    <x v="1"/>
    <n v="30"/>
    <s v="20203800015572  "/>
    <d v="2020-06-23T00:00:00"/>
    <s v="N/A"/>
    <m/>
    <m/>
    <x v="1"/>
    <s v="25-06-2020 14:53 PM Reasignacion Ronny Estiven Romero Velandia PARA TRAMITAR"/>
    <s v="N/A"/>
    <s v="N/A"/>
    <s v="N/A"/>
    <s v="N/A"/>
    <s v="Agendado para el 2020-08-06 - Para los fines pertinentes"/>
  </r>
  <r>
    <x v="0"/>
    <s v="Correo Atencion al Ciudadano"/>
    <x v="0"/>
    <s v="JESUS DAVID CEBALLOS YEPEZ  "/>
    <x v="0"/>
    <x v="5"/>
    <s v="CAC. solicitud de capacitación Dpto Nariño.  "/>
    <s v="Melba Vidal "/>
    <s v="FORMULACIÓN Y ACTUALIZACIÓN NORMATIVA Y OPERATIVA "/>
    <x v="0"/>
    <x v="2"/>
    <n v="30"/>
    <s v="20203800015582  "/>
    <d v="2020-06-23T00:00:00"/>
    <n v="20202050068431"/>
    <m/>
    <m/>
    <x v="1"/>
    <s v="25-06-2020 15:02 PM Reasignacion Ronny Estiven Romero Velandia PARA TRAMITAR"/>
    <s v="N/A"/>
    <s v="N/A"/>
    <s v="N/A"/>
    <s v="N/A"/>
    <s v="RADICADO"/>
  </r>
  <r>
    <x v="0"/>
    <s v="Correo Atencion al Ciudadano"/>
    <x v="2"/>
    <s v="MARIO URIBE QUICENO "/>
    <x v="0"/>
    <x v="0"/>
    <s v="CAC: Copia de comodatos de COMODATO O PRÉSTAMO DE USO, KIT DE PROTECCIÓN PERSONAL ESTRUCTURAL DE BOMBERO, CONSISTENTE EN: CUATRO (4) PARES DE BOTAS NORMALIZADAS, CUATRO (4) TRAJES DE PROTECCIÓN (PANTALÓN Y CHAQUETAS) NORMALIZADOS T CUATRO (4) CASCOS NORMALIZADOS. "/>
    <s v="Carolina Pulido Moyeton "/>
    <s v="GESTIÓN CONTRACTUAL  "/>
    <x v="2"/>
    <x v="4"/>
    <n v="20"/>
    <s v="20203800015592  "/>
    <d v="2020-06-23T00:00:00"/>
    <s v="N/A"/>
    <m/>
    <m/>
    <x v="1"/>
    <s v="23-06-2020 20:09 PM Reasignacion USUARIO DE ATENCION AL CIUDADANO Para los fines pertinentes"/>
    <s v="N/A"/>
    <s v="N/A"/>
    <s v="N/A"/>
    <s v="N/A"/>
    <s v="N/A"/>
  </r>
  <r>
    <x v="0"/>
    <s v="Correo Atencion al Ciudadano"/>
    <x v="25"/>
    <s v="CUERPO DE BOMBEROS VOLUNTARIOS DE YOPAL  "/>
    <x v="1"/>
    <x v="0"/>
    <s v="SM CURSOS YOPAL "/>
    <s v="Maicol Villarreal Ospina "/>
    <s v="SUBDIRECCIÓN ESTRATÉGICA Y DE COORDINACIÓN BOMBERIL "/>
    <x v="0"/>
    <x v="1"/>
    <n v="30"/>
    <s v="20203800015622  "/>
    <d v="2020-06-24T00:00:00"/>
    <n v="20202000003361"/>
    <m/>
    <m/>
    <x v="1"/>
    <s v="24-06-2020 09:21 AM Reasignacion USUARIO DE ATENCION AL CIUDADANO Para los fines pertinentes"/>
    <s v="N/A"/>
    <s v="N/A"/>
    <s v="N/A"/>
    <s v="N/A"/>
    <s v="RADICADO"/>
  </r>
  <r>
    <x v="0"/>
    <s v="Correo Atencion al Ciudadano"/>
    <x v="7"/>
    <s v="JUZGADO ÚNICO CIVIL MUNICIPAL DE LA PLATA YOLANDA RAMIREZ CANTILLO  "/>
    <x v="3"/>
    <x v="4"/>
    <s v="CAC: NOTIFICACION VINCULACION ACCION DE TUTELA Rad: 2020-00162 de EASMAN DAHIR NEIVA NEIVA contra EL CUERPO DE BOMBEROS VOLUNTARIOS DE LA PLATA - HUILA. "/>
    <s v="Andrea Bibiana Castañeda Durán "/>
    <s v="Formulacion y Actualizacion Normativa y Operativa"/>
    <x v="0"/>
    <x v="4"/>
    <n v="20"/>
    <s v="20203800015642  "/>
    <d v="2020-06-24T00:00:00"/>
    <n v="20202050068331"/>
    <d v="2020-06-24T00:00:00"/>
    <n v="1"/>
    <x v="0"/>
    <s v="24-06-2020 15:26 PM Archivar Andrea Bibiana Castañeda Durán SE DIO TRÁMITE CON RADICADO 20202050068331 ENVIADO EL 24/6/2020"/>
    <s v="N/A"/>
    <s v="N/A"/>
    <s v="N/A"/>
    <s v="N/A"/>
    <s v="RADICADO Y ARCHIVADO"/>
  </r>
  <r>
    <x v="0"/>
    <s v="Correo Institucional"/>
    <x v="10"/>
    <s v="GUSTAVO ALBERTO CALLEJAS AGUDELO "/>
    <x v="0"/>
    <x v="0"/>
    <s v="CI: Fwd: Solicitud de Registro Curso Gestión y Administración para Bomberos y SCI Básico para Bomberos. "/>
    <s v="Mauricio Delgado Perdomo "/>
    <s v="SUBDIRECCIÓN ESTRATÉGICA Y DE COORDINACIÓN BOMBERIL "/>
    <x v="0"/>
    <x v="2"/>
    <n v="30"/>
    <s v="20203800015662  "/>
    <d v="2020-06-24T00:00:00"/>
    <n v="2.0203800015662001E+18"/>
    <m/>
    <m/>
    <x v="1"/>
    <s v="07-07-2020 08:24 AM Archivar Mauricio Delgado Perdomo Se da respuesta por correo electrónico del 06-07-2020"/>
    <s v="N/A"/>
    <s v="N/A"/>
    <s v="si"/>
    <s v="N/A"/>
    <s v="RADICADO VIA CORREO ELECTRONICO"/>
  </r>
  <r>
    <x v="0"/>
    <s v="Correo Institucional"/>
    <x v="3"/>
    <s v="CUERPO DE BOMBEROS VOLUNTARIOS DE TINJACA - BOYACA  "/>
    <x v="1"/>
    <x v="4"/>
    <s v="CI: Fwd: ENVÍO DOCUMENTO, DE REFERENCIA: (solicitud respetuosa - apoyo a organización interna...  "/>
    <s v="Liz Margaret Álvarez calderon"/>
    <s v="SUBDIRECCIÓN ESTRATÉGICA Y DE COORDINACIÓN BOMBERIL "/>
    <x v="0"/>
    <x v="1"/>
    <n v="30"/>
    <s v="20203800015682  "/>
    <d v="2020-06-24T00:00:00"/>
    <s v=" 2020380001568200003 -  20202000002961 -  20202000002951"/>
    <m/>
    <m/>
    <x v="1"/>
    <s v="10-07-2020 15:03 PM Archivar Liz Margaret Álvarez calderon Se anexa respuesta, remitida al peticionario en oportunidad legal."/>
    <s v="N/A"/>
    <s v="N/A"/>
    <s v="N/A"/>
    <s v="N/A"/>
    <s v="RADICADO Y ARCHIVADO"/>
  </r>
  <r>
    <x v="0"/>
    <s v="Correo Institucional"/>
    <x v="1"/>
    <s v="CUERPO DE BOMBEROS VOLUNTARIOS DE MELGAR  "/>
    <x v="1"/>
    <x v="1"/>
    <s v="CI: Fwd: Solicitud de Informacion. "/>
    <s v="Carlos Osorio "/>
    <s v="FORMULACIÓN Y ACTUALIZACIÓN NORMATIVA Y OPERATIVA "/>
    <x v="0"/>
    <x v="1"/>
    <n v="30"/>
    <s v="20203800015692  "/>
    <d v="2020-06-24T00:00:00"/>
    <n v="20202050068811"/>
    <m/>
    <m/>
    <x v="1"/>
    <s v="25-06-2020 15:13 PM Reasignacion Ronny Estiven Romero Velandia PARA TRAMITAR"/>
    <s v="N/A"/>
    <s v="N/A"/>
    <s v="N/A"/>
    <s v="N/A"/>
    <s v="RADICADO Y ARCHIVADO"/>
  </r>
  <r>
    <x v="0"/>
    <s v="Correo Atencion al Ciudadano"/>
    <x v="18"/>
    <s v="CUERPO DE BOMBEROS VOLUNTARIOS DE BUENAVENTURA  "/>
    <x v="1"/>
    <x v="4"/>
    <s v="CAC: SOLICITUD DE INTERMEDIACION ANTE UNGRD POR SITUACION DE EEMERGENCIA EN BUENAVENTURA DAÑO EN TUBERIA ACUEDUCTO.  "/>
    <s v="Cristhian Matiz "/>
    <s v="SUBDIRECCIÓN ESTRATÉGICA Y DE COORDINACIÓN BOMBERIL "/>
    <x v="0"/>
    <x v="1"/>
    <n v="30"/>
    <s v="20203800015792  "/>
    <d v="2020-06-25T00:00:00"/>
    <s v="N/A"/>
    <m/>
    <m/>
    <x v="1"/>
    <s v="25-06-2020 15:25 PM Reasignacion Ronny Estiven Romero Velandia PARA TRAMITAR"/>
    <s v="N/A"/>
    <s v="N/A"/>
    <s v="N/A"/>
    <s v="N/A"/>
    <s v="Agendado para el 2020-08-07 - Para los fines pertinentes"/>
  </r>
  <r>
    <x v="0"/>
    <s v="Correo Atencion al Ciudadano"/>
    <x v="2"/>
    <s v="BASILEO PASCUALI  "/>
    <x v="2"/>
    <x v="1"/>
    <s v="CAC: Solicitud pendiente.  "/>
    <s v="Luis Alberto Valencia Pulido"/>
    <s v="Área Cenrtral de Referencia Bomberil "/>
    <x v="0"/>
    <x v="1"/>
    <n v="30"/>
    <s v="20203800015802  "/>
    <d v="2020-06-25T00:00:00"/>
    <s v=" 20202100003581."/>
    <m/>
    <m/>
    <x v="1"/>
    <s v="21-07-2020 15:58 PM Archivar Luis Alberto Valencia Pulido Se da respuesta medinte un oficio radicado DNBC No 20202100003581."/>
    <s v="N/A"/>
    <s v="N/A"/>
    <s v="N/A"/>
    <s v="N/A"/>
    <s v="RADICADO Y ARCHIVADO"/>
  </r>
  <r>
    <x v="0"/>
    <s v="Correo Atencion al Ciudadano"/>
    <x v="2"/>
    <s v="JOSE ANTONIO PEREZ "/>
    <x v="0"/>
    <x v="1"/>
    <s v="CAC: TRASLADO MININTERIOR Respuesta Oficial, EXT_S20-00026247-PQRSD-026177-PQR, código de consulta 053420164110725 del 12/06/2020, Respuesta a solicitud No. 20202050066221. "/>
    <s v="Andrea Bibiana Castañeda Durán"/>
    <s v="FORMULACIÓN Y ACTUALIZACIÓN NORMATIVA Y OPERATIVA "/>
    <x v="0"/>
    <x v="2"/>
    <n v="30"/>
    <s v="20202000015832  "/>
    <d v="2020-06-25T00:00:00"/>
    <s v="N/A"/>
    <m/>
    <m/>
    <x v="1"/>
    <s v="30-06-2020 15:11 PM Modificacion TRD Andrea Bibiana Castañeda Durán *TRD*110/110 (Asigancion tipo documental.)"/>
    <s v="N/A"/>
    <s v="N/A"/>
    <s v="N/A"/>
    <s v="N/A"/>
    <s v="N/A"/>
  </r>
  <r>
    <x v="0"/>
    <s v="Correo Atencion al Ciudadano"/>
    <x v="2"/>
    <s v="ELIANA DEL PILAR LóPEZ RODRíGUEZ  "/>
    <x v="0"/>
    <x v="0"/>
    <s v="CAC. Dp: Solicitud certificacion de servicios - contrato 35- 2019. "/>
    <s v="Carolina Pulido Moyeton "/>
    <s v="GESTIÓN CONTRACTUAL  "/>
    <x v="2"/>
    <x v="2"/>
    <n v="30"/>
    <s v="20203800015992  "/>
    <d v="2020-06-25T00:00:00"/>
    <s v="N/A"/>
    <m/>
    <m/>
    <x v="1"/>
    <s v="25-06-2020 18:41 PM Reasignacion USUARIO DE ATENCION AL CIUDADANO Para los fines pertinentes"/>
    <s v="N/A"/>
    <s v="N/A"/>
    <s v="N/A"/>
    <s v="N/A"/>
    <s v="N/A"/>
  </r>
  <r>
    <x v="0"/>
    <s v="Correo Atencion al Ciudadano"/>
    <x v="9"/>
    <s v="CUERPO DE BOMBEROS VOLUNTARIOS DE LA HORMIGA  "/>
    <x v="1"/>
    <x v="0"/>
    <s v="CAC. Solicitud: Actualización de datos del actual comandante. "/>
    <s v="Luis Alberto Valencia Pulido"/>
    <s v="Área Cenrtral de Referencia Bomberil "/>
    <x v="0"/>
    <x v="1"/>
    <n v="30"/>
    <s v="20203800016002  "/>
    <d v="2020-06-25T00:00:00"/>
    <s v="N/A"/>
    <m/>
    <m/>
    <x v="1"/>
    <s v="13-07-2020 22:55 PM Archivar Luis Alberto Valencia Pulido Se realiza actualizacion en el sistema RUE"/>
    <s v="N/A"/>
    <s v="N/A"/>
    <s v="N/A"/>
    <s v="N/A"/>
    <s v="Se realiza actualizacion en el sistema RUE"/>
  </r>
  <r>
    <x v="0"/>
    <s v="Correo Atencion al Ciudadano"/>
    <x v="18"/>
    <s v="JENNY KARIME AGUIRRE BONILLA  "/>
    <x v="0"/>
    <x v="0"/>
    <s v="CAC: Comodato Kit Incendio Forestales. "/>
    <s v="Carolina Pulido Moyeton "/>
    <s v="GESTIÓN CONTRACTUAL  "/>
    <x v="2"/>
    <x v="4"/>
    <n v="20"/>
    <s v="20203800016042  "/>
    <d v="2020-06-26T00:00:00"/>
    <s v="N/A"/>
    <m/>
    <m/>
    <x v="1"/>
    <s v="29-06-2020 17:09 PM Reasignacion USUARIO DE ATENCION AL CIUDADANO Para los fines pertinentes"/>
    <s v="N/A"/>
    <s v="N/A"/>
    <s v="N/A"/>
    <s v="N/A"/>
    <s v="Agendado para el 2020-07-27 - Para los fines pertinentes"/>
  </r>
  <r>
    <x v="0"/>
    <s v="Correo Atencion al Ciudadano"/>
    <x v="12"/>
    <s v="CUERPO DE BOMBEROS VOLUNTARIOS DE SAN JUAN DE NEPOMUCENO  "/>
    <x v="1"/>
    <x v="3"/>
    <s v="CAC: reconocimiento de la representación legal. "/>
    <s v="Melba Vidal "/>
    <s v="FORMULACIÓN Y ACTUALIZACIÓN NORMATIVA Y OPERATIVA "/>
    <x v="0"/>
    <x v="1"/>
    <n v="30"/>
    <s v="20202000016072  "/>
    <d v="2020-06-26T00:00:00"/>
    <n v="20202050068421"/>
    <m/>
    <m/>
    <x v="1"/>
    <s v="30-06-2020 09:54 AM Reasignacion Ronny Estiven Romero Velandia PARA TRAMITAR"/>
    <s v="N/A"/>
    <s v="N/A"/>
    <s v="N/A"/>
    <s v="N/A"/>
    <s v="RADICADO Y ARCHIVADO"/>
  </r>
  <r>
    <x v="3"/>
    <s v="Servicio de Telefonia"/>
    <x v="2"/>
    <s v="OSCAR QUEJUAN  "/>
    <x v="0"/>
    <x v="0"/>
    <s v="ST SOLICITUD DE INFORMACIÓN "/>
    <s v="Mauricio Delgado Perdomo "/>
    <s v="Formulacion y Actualizacion Normativa y Operativa"/>
    <x v="0"/>
    <x v="2"/>
    <n v="30"/>
    <s v="20203800016082  "/>
    <d v="2020-06-26T00:00:00"/>
    <s v="N/A"/>
    <d v="2020-06-30T00:00:00"/>
    <n v="0"/>
    <x v="0"/>
    <s v="30-06-2020 07:54 AM Archivar Mauricio Delgado Perdomo Se resuelve de forma telefonica."/>
    <s v="N/A"/>
    <s v="N/A"/>
    <s v="ESU"/>
    <s v="N/A"/>
    <s v="LA SOLICITUD REQUERIDA POR EL USUARIO SE RESPONDE DE INMEDIATO VIA TELEFONO."/>
  </r>
  <r>
    <x v="3"/>
    <s v="Servicio de Telefonia"/>
    <x v="7"/>
    <s v="ESCUELA SURCOLOMBIANA DE BOMBEROS - PITALITO  "/>
    <x v="1"/>
    <x v="1"/>
    <s v="ST CONSULTA TÉCNICA "/>
    <s v="Lina Maria Rojas Gallego "/>
    <s v="SUBDIRECCIÓN ESTRATÉGICA Y DE COORDINACIÓN BOMBERIL "/>
    <x v="0"/>
    <x v="1"/>
    <n v="30"/>
    <s v="20203800016092  "/>
    <d v="2020-06-26T00:00:00"/>
    <s v="N/A"/>
    <d v="2020-06-26T00:00:00"/>
    <n v="0"/>
    <x v="0"/>
    <s v="10-07-2020 17:25 PM Archivar Lina Maria Rojas Gallego Se atiende mediante gestión telefónica."/>
    <s v="N/A"/>
    <s v="N/A"/>
    <s v="N/A"/>
    <s v="N/A"/>
    <s v="Se atiende mediante gestión telefónica."/>
  </r>
  <r>
    <x v="0"/>
    <s v="Correo Institucional"/>
    <x v="9"/>
    <s v="CUERPO DE BOMBEROS VOLUNTARIO SANTIAGO PUTUMAYO  "/>
    <x v="1"/>
    <x v="1"/>
    <s v="CI. Para radicar.  "/>
    <s v="Andrea Bibiana Castañeda Durán"/>
    <s v="FORMULACIÓN Y ACTUALIZACIÓN NORMATIVA Y OPERATIVA "/>
    <x v="0"/>
    <x v="1"/>
    <n v="30"/>
    <s v="20203800016102  "/>
    <d v="2020-06-26T00:00:00"/>
    <s v="N/A"/>
    <m/>
    <m/>
    <x v="1"/>
    <s v="29-06-2020 17:01 PM Reasignacion USUARIO DE ATENCION AL CIUDADANO Para los fines pertinentes"/>
    <s v="N/A"/>
    <s v="N/A"/>
    <s v="N/A"/>
    <s v="N/A"/>
    <s v="N/A"/>
  </r>
  <r>
    <x v="0"/>
    <s v="Correo Atencion al Ciudadano"/>
    <x v="2"/>
    <s v="GERMAN ARBOLEDA BRAVO.  "/>
    <x v="0"/>
    <x v="0"/>
    <s v="CAC: Visitas Tecnicas a Establecimientos.  "/>
    <s v="Andrea Bibiana Castañeda Durán"/>
    <s v="FORMULACIÓN Y ACTUALIZACIÓN NORMATIVA Y OPERATIVA "/>
    <x v="0"/>
    <x v="0"/>
    <n v="35"/>
    <n v="20203800016122"/>
    <d v="2020-06-30T00:00:00"/>
    <s v="N/A"/>
    <m/>
    <m/>
    <x v="1"/>
    <s v="21-07-2020 15:28 PM Archivar Andrea Bibiana Castañeda Durán SE DIO TRÁMITE CON RADICADO 20202050068881 ENVIADO EL 21/7/2020"/>
    <s v="N/A"/>
    <s v="N/A"/>
    <s v="N/A"/>
    <s v="N/A"/>
    <s v="radicado y archivado"/>
  </r>
  <r>
    <x v="1"/>
    <s v="Radicacion Directa"/>
    <x v="2"/>
    <s v="FEDERACIóN NACIONAL DE BOMBEROS DE COLOMBIA FENABOCOL  "/>
    <x v="1"/>
    <x v="3"/>
    <s v="RD CONVENIO DE COOPERACIÓN  "/>
    <s v="Andrea Bibiana Castañeda Durán"/>
    <s v="FORMULACIÓN Y ACTUALIZACIÓN NORMATIVA Y OPERATIVA "/>
    <x v="0"/>
    <x v="1"/>
    <n v="30"/>
    <n v="20203800016182"/>
    <d v="2020-06-30T00:00:00"/>
    <s v="N/A"/>
    <m/>
    <m/>
    <x v="1"/>
    <s v="03-07-2020 09:35 AM Reasignacion Ronny Estiven Romero Velandia PARA TRAMITAR"/>
    <s v="N/A"/>
    <s v="N/A"/>
    <s v="N/A"/>
    <s v="N/A"/>
    <s v="Agendado para el 2020-08-12 - Para los fines pertinentes"/>
  </r>
  <r>
    <x v="0"/>
    <s v="Correo Atencion al Ciudadano"/>
    <x v="2"/>
    <s v="VEEDURIA CIUDADANA VIGIAS DEL CAFE  "/>
    <x v="2"/>
    <x v="4"/>
    <s v="CAC: SOLICITUD INFORMACION Y ACOMPAÑAMIENTO EN LOS SIGUIENTES TEMAS. "/>
    <s v="Andrea Bibiana Castañeda Durán"/>
    <s v="FORMULACIÓN Y ACTUALIZACIÓN NORMATIVA Y OPERATIVA "/>
    <x v="0"/>
    <x v="1"/>
    <n v="30"/>
    <n v="20203800016222"/>
    <d v="2020-06-30T00:00:00"/>
    <s v="N/A"/>
    <m/>
    <m/>
    <x v="1"/>
    <s v="03-07-2020 09:43 AM Reasignacion Ronny Estiven Romero Velandia PARA TRAMITAR"/>
    <s v="N/A"/>
    <s v="N/A"/>
    <s v="N/A"/>
    <s v="N/A"/>
    <s v="Agendado para el 2020-08-12 - Para los fines pertinent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17:B123" firstHeaderRow="1" firstDataRow="1" firstDataCol="1"/>
  <pivotFields count="24">
    <pivotField showAll="0"/>
    <pivotField showAll="0"/>
    <pivotField showAll="0"/>
    <pivotField showAll="0"/>
    <pivotField axis="axisRow" dataField="1" showAll="0">
      <items count="6">
        <item x="1"/>
        <item x="4"/>
        <item x="3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6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4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outline="0" axis="axisValues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4" count="1">
            <x v="0"/>
          </reference>
        </references>
      </pivotArea>
    </format>
    <format dxfId="0">
      <pivotArea dataOnly="0" labelOnly="1" fieldPosition="0">
        <references count="1">
          <reference field="4" count="1">
            <x v="4"/>
          </reference>
        </references>
      </pivotArea>
    </format>
  </formats>
  <chartFormats count="6">
    <chartFormat chart="0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9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30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2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33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92:B97" firstHeaderRow="1" firstDataRow="1" firstDataCol="1"/>
  <pivotFields count="24">
    <pivotField axis="axisRow" dataField="1" showAll="0">
      <items count="6">
        <item x="1"/>
        <item x="2"/>
        <item x="3"/>
        <item x="0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4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</formats>
  <chartFormats count="1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64:B71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4"/>
        <item x="1"/>
        <item x="2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30"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10" count="0"/>
        </references>
      </pivotArea>
    </format>
    <format dxfId="74">
      <pivotArea dataOnly="0" labelOnly="1" grandRow="1" outline="0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10" type="button" dataOnly="0" labelOnly="1" outline="0" axis="axisRow" fieldPosition="0"/>
    </format>
    <format dxfId="70">
      <pivotArea dataOnly="0" labelOnly="1" outline="0" axis="axisValues" fieldPosition="0"/>
    </format>
    <format dxfId="69">
      <pivotArea dataOnly="0" labelOnly="1" fieldPosition="0">
        <references count="1">
          <reference field="10" count="0"/>
        </references>
      </pivotArea>
    </format>
    <format dxfId="68">
      <pivotArea dataOnly="0" labelOnly="1" grandRow="1" outline="0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1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1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1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10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1">
          <reference field="10" count="1">
            <x v="2"/>
          </reference>
        </references>
      </pivotArea>
    </format>
    <format dxfId="54">
      <pivotArea dataOnly="0" labelOnly="1" fieldPosition="0">
        <references count="1">
          <reference field="10" count="1">
            <x v="3"/>
          </reference>
        </references>
      </pivotArea>
    </format>
    <format dxfId="53">
      <pivotArea dataOnly="0" labelOnly="1" fieldPosition="0">
        <references count="1">
          <reference field="10" count="1">
            <x v="1"/>
          </reference>
        </references>
      </pivotArea>
    </format>
    <format dxfId="52">
      <pivotArea dataOnly="0" fieldPosition="0">
        <references count="1">
          <reference field="10" count="1">
            <x v="0"/>
          </reference>
        </references>
      </pivotArea>
    </format>
    <format dxfId="51">
      <pivotArea collapsedLevelsAreSubtotals="1" fieldPosition="0">
        <references count="1">
          <reference field="10" count="0"/>
        </references>
      </pivotArea>
    </format>
    <format dxfId="50">
      <pivotArea dataOnly="0" labelOnly="1" fieldPosition="0">
        <references count="1">
          <reference field="10" count="0"/>
        </references>
      </pivotArea>
    </format>
  </formats>
  <chartFormats count="7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20:B22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4"/>
        <item x="1"/>
        <item x="2"/>
        <item x="3"/>
        <item x="5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Tiempo de atención" fld="16" subtotal="average" baseField="10" baseItem="0" numFmtId="1"/>
  </dataFields>
  <formats count="25"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10" type="button" dataOnly="0" labelOnly="1" outline="0" axis="axisRow" fieldPosition="0"/>
    </format>
    <format dxfId="100">
      <pivotArea dataOnly="0" labelOnly="1" outline="0" axis="axisValues" fieldPosition="0"/>
    </format>
    <format dxfId="99">
      <pivotArea dataOnly="0" labelOnly="1" fieldPosition="0">
        <references count="1">
          <reference field="10" count="0"/>
        </references>
      </pivotArea>
    </format>
    <format dxfId="98">
      <pivotArea dataOnly="0" labelOnly="1" grandRow="1" outline="0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1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10" count="0"/>
        </references>
      </pivotArea>
    </format>
    <format dxfId="92">
      <pivotArea dataOnly="0" labelOnly="1" grandRow="1" outline="0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10" type="button" dataOnly="0" labelOnly="1" outline="0" axis="axisRow" fieldPosition="0"/>
    </format>
    <format dxfId="88">
      <pivotArea dataOnly="0" labelOnly="1" outline="0" axis="axisValues" fieldPosition="0"/>
    </format>
    <format dxfId="87">
      <pivotArea dataOnly="0" labelOnly="1" fieldPosition="0">
        <references count="1">
          <reference field="10" count="0"/>
        </references>
      </pivotArea>
    </format>
    <format dxfId="86">
      <pivotArea dataOnly="0" labelOnly="1" grandRow="1" outline="0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1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10" count="0"/>
        </references>
      </pivotArea>
    </format>
    <format dxfId="8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91:B198" firstHeaderRow="1" firstDataRow="1" firstDataCol="1"/>
  <pivotFields count="24">
    <pivotField showAll="0"/>
    <pivotField showAll="0"/>
    <pivotField showAll="0"/>
    <pivotField showAll="0"/>
    <pivotField showAll="0"/>
    <pivotField axis="axisRow" dataField="1" showAll="0">
      <items count="8">
        <item x="4"/>
        <item x="1"/>
        <item x="3"/>
        <item x="2"/>
        <item m="1" x="6"/>
        <item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28"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5" type="button" dataOnly="0" labelOnly="1" outline="0" axis="axisRow" fieldPosition="0"/>
    </format>
    <format dxfId="129">
      <pivotArea dataOnly="0" labelOnly="1" outline="0" axis="axisValues" fieldPosition="0"/>
    </format>
    <format dxfId="128">
      <pivotArea dataOnly="0" labelOnly="1" fieldPosition="0">
        <references count="1">
          <reference field="5" count="0"/>
        </references>
      </pivotArea>
    </format>
    <format dxfId="127">
      <pivotArea dataOnly="0" labelOnly="1" grandRow="1" outline="0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5" type="button" dataOnly="0" labelOnly="1" outline="0" axis="axisRow" fieldPosition="0"/>
    </format>
    <format dxfId="123">
      <pivotArea dataOnly="0" labelOnly="1" outline="0" axis="axisValues" fieldPosition="0"/>
    </format>
    <format dxfId="122">
      <pivotArea dataOnly="0" labelOnly="1" fieldPosition="0">
        <references count="1">
          <reference field="5" count="0"/>
        </references>
      </pivotArea>
    </format>
    <format dxfId="121">
      <pivotArea dataOnly="0" labelOnly="1" grandRow="1" outline="0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5" type="button" dataOnly="0" labelOnly="1" outline="0" axis="axisRow" fieldPosition="0"/>
    </format>
    <format dxfId="117">
      <pivotArea dataOnly="0" labelOnly="1" outline="0" axis="axisValues" fieldPosition="0"/>
    </format>
    <format dxfId="116">
      <pivotArea dataOnly="0" labelOnly="1" fieldPosition="0">
        <references count="1">
          <reference field="5" count="0"/>
        </references>
      </pivotArea>
    </format>
    <format dxfId="115">
      <pivotArea dataOnly="0" labelOnly="1" grandRow="1" outline="0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5" type="button" dataOnly="0" labelOnly="1" outline="0" axis="axisRow" fieldPosition="0"/>
    </format>
    <format dxfId="111">
      <pivotArea dataOnly="0" labelOnly="1" outline="0" axis="axisValues" fieldPosition="0"/>
    </format>
    <format dxfId="110">
      <pivotArea dataOnly="0" labelOnly="1" fieldPosition="0">
        <references count="1">
          <reference field="5" count="0"/>
        </references>
      </pivotArea>
    </format>
    <format dxfId="109">
      <pivotArea dataOnly="0" labelOnly="1" grandRow="1" outline="0" fieldPosition="0"/>
    </format>
    <format dxfId="108">
      <pivotArea dataOnly="0" labelOnly="1" fieldPosition="0">
        <references count="1">
          <reference field="5" count="1">
            <x v="5"/>
          </reference>
        </references>
      </pivotArea>
    </format>
    <format dxfId="107">
      <pivotArea dataOnly="0" labelOnly="1" fieldPosition="0">
        <references count="1">
          <reference field="5" count="1">
            <x v="1"/>
          </reference>
        </references>
      </pivotArea>
    </format>
    <format dxfId="106">
      <pivotArea dataOnly="0" labelOnly="1" fieldPosition="0">
        <references count="1">
          <reference field="5" count="1">
            <x v="0"/>
          </reference>
        </references>
      </pivotArea>
    </format>
    <format dxfId="105">
      <pivotArea dataOnly="0" labelOnly="1" fieldPosition="0">
        <references count="1">
          <reference field="5" count="1">
            <x v="2"/>
          </reference>
        </references>
      </pivotArea>
    </format>
  </formats>
  <chartFormats count="3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20:B2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7"/>
  </rowFields>
  <rowItems count="3">
    <i>
      <x/>
    </i>
    <i>
      <x v="1"/>
    </i>
    <i t="grand">
      <x/>
    </i>
  </rowItems>
  <colItems count="1">
    <i/>
  </colItems>
  <dataFields count="1">
    <dataField name="Cuenta de Estado" fld="17" subtotal="count" baseField="0" baseItem="0"/>
  </dataFields>
  <formats count="24"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17" type="button" dataOnly="0" labelOnly="1" outline="0" axis="axisRow" fieldPosition="0"/>
    </format>
    <format dxfId="153">
      <pivotArea dataOnly="0" labelOnly="1" outline="0" axis="axisValues" fieldPosition="0"/>
    </format>
    <format dxfId="152">
      <pivotArea dataOnly="0" labelOnly="1" fieldPosition="0">
        <references count="1">
          <reference field="17" count="0"/>
        </references>
      </pivotArea>
    </format>
    <format dxfId="151">
      <pivotArea dataOnly="0" labelOnly="1" grandRow="1" outline="0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17" type="button" dataOnly="0" labelOnly="1" outline="0" axis="axisRow" fieldPosition="0"/>
    </format>
    <format dxfId="147">
      <pivotArea dataOnly="0" labelOnly="1" outline="0" axis="axisValues" fieldPosition="0"/>
    </format>
    <format dxfId="146">
      <pivotArea dataOnly="0" labelOnly="1" fieldPosition="0">
        <references count="1">
          <reference field="17" count="0"/>
        </references>
      </pivotArea>
    </format>
    <format dxfId="145">
      <pivotArea dataOnly="0" labelOnly="1" grandRow="1" outline="0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17" type="button" dataOnly="0" labelOnly="1" outline="0" axis="axisRow" fieldPosition="0"/>
    </format>
    <format dxfId="141">
      <pivotArea dataOnly="0" labelOnly="1" outline="0" axis="axisValues" fieldPosition="0"/>
    </format>
    <format dxfId="140">
      <pivotArea dataOnly="0" labelOnly="1" fieldPosition="0">
        <references count="1">
          <reference field="17" count="0"/>
        </references>
      </pivotArea>
    </format>
    <format dxfId="139">
      <pivotArea dataOnly="0" labelOnly="1" grandRow="1" outline="0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field="17" type="button" dataOnly="0" labelOnly="1" outline="0" axis="axisRow" fieldPosition="0"/>
    </format>
    <format dxfId="135">
      <pivotArea dataOnly="0" labelOnly="1" outline="0" axis="axisValues" fieldPosition="0"/>
    </format>
    <format dxfId="134">
      <pivotArea dataOnly="0" labelOnly="1" fieldPosition="0">
        <references count="1">
          <reference field="17" count="0"/>
        </references>
      </pivotArea>
    </format>
    <format dxfId="133">
      <pivotArea dataOnly="0" labelOnly="1" grandRow="1" outline="0" fieldPosition="0"/>
    </format>
  </formats>
  <chartFormats count="3">
    <chartFormat chart="0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5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0" format="26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42:B171" firstHeaderRow="1" firstDataRow="1" firstDataCol="1"/>
  <pivotFields count="24">
    <pivotField showAll="0"/>
    <pivotField showAll="0"/>
    <pivotField axis="axisRow" dataField="1" showAll="0">
      <items count="29">
        <item x="10"/>
        <item x="17"/>
        <item x="13"/>
        <item x="2"/>
        <item x="12"/>
        <item x="3"/>
        <item x="8"/>
        <item x="4"/>
        <item x="25"/>
        <item x="16"/>
        <item x="19"/>
        <item x="14"/>
        <item x="27"/>
        <item x="6"/>
        <item x="11"/>
        <item x="7"/>
        <item x="23"/>
        <item x="21"/>
        <item x="15"/>
        <item x="0"/>
        <item x="9"/>
        <item x="20"/>
        <item x="22"/>
        <item x="5"/>
        <item x="26"/>
        <item x="1"/>
        <item x="18"/>
        <item x="2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uenta de Departamento" fld="2" subtotal="count" baseField="0" baseItem="0"/>
  </dataFields>
  <formats count="24">
    <format dxfId="180">
      <pivotArea type="all" dataOnly="0" outline="0" fieldPosition="0"/>
    </format>
    <format dxfId="179">
      <pivotArea outline="0" collapsedLevelsAreSubtotals="1" fieldPosition="0"/>
    </format>
    <format dxfId="178">
      <pivotArea field="2" type="button" dataOnly="0" labelOnly="1" outline="0" axis="axisRow" fieldPosition="0"/>
    </format>
    <format dxfId="177">
      <pivotArea dataOnly="0" labelOnly="1" outline="0" axis="axisValues" fieldPosition="0"/>
    </format>
    <format dxfId="176">
      <pivotArea dataOnly="0" labelOnly="1" fieldPosition="0">
        <references count="1">
          <reference field="2" count="0"/>
        </references>
      </pivotArea>
    </format>
    <format dxfId="175">
      <pivotArea dataOnly="0" labelOnly="1" grandRow="1" outline="0" fieldPosition="0"/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2" type="button" dataOnly="0" labelOnly="1" outline="0" axis="axisRow" fieldPosition="0"/>
    </format>
    <format dxfId="171">
      <pivotArea dataOnly="0" labelOnly="1" outline="0" axis="axisValues" fieldPosition="0"/>
    </format>
    <format dxfId="170">
      <pivotArea dataOnly="0" labelOnly="1" fieldPosition="0">
        <references count="1">
          <reference field="2" count="0"/>
        </references>
      </pivotArea>
    </format>
    <format dxfId="169">
      <pivotArea dataOnly="0" labelOnly="1" grandRow="1" outline="0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2" type="button" dataOnly="0" labelOnly="1" outline="0" axis="axisRow" fieldPosition="0"/>
    </format>
    <format dxfId="165">
      <pivotArea dataOnly="0" labelOnly="1" outline="0" axis="axisValues" fieldPosition="0"/>
    </format>
    <format dxfId="164">
      <pivotArea dataOnly="0" labelOnly="1" fieldPosition="0">
        <references count="1">
          <reference field="2" count="0"/>
        </references>
      </pivotArea>
    </format>
    <format dxfId="163">
      <pivotArea dataOnly="0" labelOnly="1" grandRow="1" outline="0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2" type="button" dataOnly="0" labelOnly="1" outline="0" axis="axisRow" fieldPosition="0"/>
    </format>
    <format dxfId="159">
      <pivotArea dataOnly="0" labelOnly="1" outline="0" axis="axisValues" fieldPosition="0"/>
    </format>
    <format dxfId="158">
      <pivotArea dataOnly="0" labelOnly="1" fieldPosition="0">
        <references count="1">
          <reference field="2" count="0"/>
        </references>
      </pivotArea>
    </format>
    <format dxfId="157">
      <pivotArea dataOnly="0" labelOnly="1" grandRow="1" outline="0" fieldPosition="0"/>
    </format>
  </formats>
  <chartFormats count="1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24"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9" type="button" dataOnly="0" labelOnly="1" outline="0" axis="axisRow" fieldPosition="0"/>
    </format>
    <format dxfId="201">
      <pivotArea dataOnly="0" labelOnly="1" outline="0" axis="axisValues" fieldPosition="0"/>
    </format>
    <format dxfId="200">
      <pivotArea dataOnly="0" labelOnly="1" fieldPosition="0">
        <references count="1">
          <reference field="9" count="0"/>
        </references>
      </pivotArea>
    </format>
    <format dxfId="199">
      <pivotArea dataOnly="0" labelOnly="1" grandRow="1" outline="0" fieldPosition="0"/>
    </format>
    <format dxfId="198">
      <pivotArea type="all" dataOnly="0" outline="0" fieldPosition="0"/>
    </format>
    <format dxfId="197">
      <pivotArea outline="0" collapsedLevelsAreSubtotals="1" fieldPosition="0"/>
    </format>
    <format dxfId="196">
      <pivotArea field="9" type="button" dataOnly="0" labelOnly="1" outline="0" axis="axisRow" fieldPosition="0"/>
    </format>
    <format dxfId="195">
      <pivotArea dataOnly="0" labelOnly="1" outline="0" axis="axisValues" fieldPosition="0"/>
    </format>
    <format dxfId="194">
      <pivotArea dataOnly="0" labelOnly="1" fieldPosition="0">
        <references count="1">
          <reference field="9" count="0"/>
        </references>
      </pivotArea>
    </format>
    <format dxfId="193">
      <pivotArea dataOnly="0" labelOnly="1" grandRow="1" outline="0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field="9" type="button" dataOnly="0" labelOnly="1" outline="0" axis="axisRow" fieldPosition="0"/>
    </format>
    <format dxfId="189">
      <pivotArea dataOnly="0" labelOnly="1" outline="0" axis="axisValues" fieldPosition="0"/>
    </format>
    <format dxfId="188">
      <pivotArea dataOnly="0" labelOnly="1" fieldPosition="0">
        <references count="1">
          <reference field="9" count="0"/>
        </references>
      </pivotArea>
    </format>
    <format dxfId="187">
      <pivotArea dataOnly="0" labelOnly="1" grandRow="1" outline="0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field="9" type="button" dataOnly="0" labelOnly="1" outline="0" axis="axisRow" fieldPosition="0"/>
    </format>
    <format dxfId="183">
      <pivotArea dataOnly="0" labelOnly="1" outline="0" axis="axisValues" fieldPosition="0"/>
    </format>
    <format dxfId="182">
      <pivotArea dataOnly="0" labelOnly="1" fieldPosition="0">
        <references count="1">
          <reference field="9" count="0"/>
        </references>
      </pivotArea>
    </format>
    <format dxfId="18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0"/>
  <sheetViews>
    <sheetView tabSelected="1" topLeftCell="P126" zoomScale="65" zoomScaleNormal="70" workbookViewId="0">
      <selection activeCell="A2" sqref="A2:Y134"/>
    </sheetView>
  </sheetViews>
  <sheetFormatPr baseColWidth="10" defaultColWidth="0" defaultRowHeight="15" zeroHeight="1" x14ac:dyDescent="0.25"/>
  <cols>
    <col min="1" max="1" width="20.140625" customWidth="1"/>
    <col min="2" max="2" width="19.85546875" customWidth="1"/>
    <col min="3" max="3" width="24" customWidth="1"/>
    <col min="4" max="4" width="24.5703125" customWidth="1"/>
    <col min="5" max="5" width="18" customWidth="1"/>
    <col min="6" max="6" width="21.7109375" customWidth="1"/>
    <col min="7" max="7" width="30.7109375" customWidth="1"/>
    <col min="8" max="8" width="24.42578125" customWidth="1"/>
    <col min="9" max="9" width="23" customWidth="1"/>
    <col min="10" max="10" width="29.28515625" customWidth="1"/>
    <col min="11" max="11" width="24.85546875" customWidth="1"/>
    <col min="12" max="12" width="22.7109375" customWidth="1"/>
    <col min="13" max="13" width="30.7109375" customWidth="1"/>
    <col min="14" max="14" width="22.140625" customWidth="1"/>
    <col min="15" max="15" width="33.140625" customWidth="1"/>
    <col min="16" max="17" width="20.85546875" customWidth="1"/>
    <col min="18" max="18" width="20.5703125" customWidth="1"/>
    <col min="19" max="19" width="24.85546875" customWidth="1"/>
    <col min="20" max="20" width="42.7109375" customWidth="1"/>
    <col min="21" max="21" width="26.85546875" customWidth="1"/>
    <col min="22" max="22" width="22.5703125" customWidth="1"/>
    <col min="23" max="23" width="23.42578125" customWidth="1"/>
    <col min="24" max="24" width="21.5703125" customWidth="1"/>
    <col min="25" max="25" width="46.28515625" customWidth="1"/>
    <col min="26" max="16384" width="11.42578125" hidden="1"/>
  </cols>
  <sheetData>
    <row r="1" spans="1:25" ht="38.25" x14ac:dyDescent="0.25">
      <c r="A1" s="1" t="s">
        <v>377</v>
      </c>
      <c r="B1" s="2" t="s">
        <v>378</v>
      </c>
      <c r="C1" s="2" t="s">
        <v>379</v>
      </c>
      <c r="D1" s="2" t="s">
        <v>380</v>
      </c>
      <c r="E1" s="2" t="s">
        <v>381</v>
      </c>
      <c r="F1" s="2" t="s">
        <v>382</v>
      </c>
      <c r="G1" s="2" t="s">
        <v>0</v>
      </c>
      <c r="H1" s="2" t="s">
        <v>383</v>
      </c>
      <c r="I1" s="2" t="s">
        <v>384</v>
      </c>
      <c r="J1" s="2" t="s">
        <v>385</v>
      </c>
      <c r="K1" s="2" t="s">
        <v>386</v>
      </c>
      <c r="L1" s="2" t="s">
        <v>387</v>
      </c>
      <c r="M1" s="3" t="s">
        <v>388</v>
      </c>
      <c r="N1" s="4" t="s">
        <v>389</v>
      </c>
      <c r="O1" s="3" t="s">
        <v>390</v>
      </c>
      <c r="P1" s="6" t="s">
        <v>391</v>
      </c>
      <c r="Q1" s="6"/>
      <c r="R1" s="2" t="s">
        <v>392</v>
      </c>
      <c r="S1" s="2" t="s">
        <v>393</v>
      </c>
      <c r="T1" s="2" t="s">
        <v>394</v>
      </c>
      <c r="U1" s="2" t="s">
        <v>395</v>
      </c>
      <c r="V1" s="2" t="s">
        <v>396</v>
      </c>
      <c r="W1" s="2" t="s">
        <v>397</v>
      </c>
      <c r="X1" s="2" t="s">
        <v>398</v>
      </c>
      <c r="Y1" s="5" t="s">
        <v>399</v>
      </c>
    </row>
    <row r="2" spans="1:25" ht="57" x14ac:dyDescent="0.25">
      <c r="A2" s="7" t="s">
        <v>406</v>
      </c>
      <c r="B2" s="7" t="s">
        <v>586</v>
      </c>
      <c r="C2" s="7" t="s">
        <v>536</v>
      </c>
      <c r="D2" s="8" t="s">
        <v>5</v>
      </c>
      <c r="E2" s="7" t="s">
        <v>412</v>
      </c>
      <c r="F2" s="7" t="s">
        <v>587</v>
      </c>
      <c r="G2" s="8" t="s">
        <v>3</v>
      </c>
      <c r="H2" s="8" t="s">
        <v>551</v>
      </c>
      <c r="I2" s="8" t="s">
        <v>552</v>
      </c>
      <c r="J2" s="7" t="s">
        <v>588</v>
      </c>
      <c r="K2" s="8" t="s">
        <v>4</v>
      </c>
      <c r="L2" s="7">
        <v>35</v>
      </c>
      <c r="M2" s="8" t="s">
        <v>2</v>
      </c>
      <c r="N2" s="22">
        <v>43983</v>
      </c>
      <c r="O2" s="13">
        <v>20202000002031</v>
      </c>
      <c r="P2" s="14">
        <v>44005</v>
      </c>
      <c r="Q2" s="14"/>
      <c r="R2" s="7">
        <v>22</v>
      </c>
      <c r="S2" s="7" t="s">
        <v>402</v>
      </c>
      <c r="T2" s="7" t="s">
        <v>589</v>
      </c>
      <c r="U2" s="7" t="s">
        <v>415</v>
      </c>
      <c r="V2" s="7" t="s">
        <v>590</v>
      </c>
      <c r="W2" s="7" t="s">
        <v>415</v>
      </c>
      <c r="X2" s="7" t="s">
        <v>415</v>
      </c>
      <c r="Y2" s="7" t="s">
        <v>416</v>
      </c>
    </row>
    <row r="3" spans="1:25" ht="75" x14ac:dyDescent="0.25">
      <c r="A3" s="9" t="s">
        <v>406</v>
      </c>
      <c r="B3" s="9" t="s">
        <v>586</v>
      </c>
      <c r="C3" s="9" t="s">
        <v>543</v>
      </c>
      <c r="D3" s="10" t="s">
        <v>8</v>
      </c>
      <c r="E3" s="9" t="s">
        <v>417</v>
      </c>
      <c r="F3" s="9" t="s">
        <v>587</v>
      </c>
      <c r="G3" s="10" t="s">
        <v>7</v>
      </c>
      <c r="H3" s="10" t="s">
        <v>9</v>
      </c>
      <c r="I3" s="10" t="s">
        <v>10</v>
      </c>
      <c r="J3" s="9" t="s">
        <v>588</v>
      </c>
      <c r="K3" s="10" t="s">
        <v>591</v>
      </c>
      <c r="L3" s="9">
        <v>30</v>
      </c>
      <c r="M3" s="10" t="s">
        <v>6</v>
      </c>
      <c r="N3" s="23">
        <v>43983</v>
      </c>
      <c r="O3" s="15">
        <v>20202050068111</v>
      </c>
      <c r="P3" s="16"/>
      <c r="Q3" s="16"/>
      <c r="R3" s="9"/>
      <c r="S3" s="9" t="s">
        <v>407</v>
      </c>
      <c r="T3" s="9" t="s">
        <v>592</v>
      </c>
      <c r="U3" s="9" t="s">
        <v>415</v>
      </c>
      <c r="V3" s="9" t="s">
        <v>415</v>
      </c>
      <c r="W3" s="9" t="s">
        <v>415</v>
      </c>
      <c r="X3" s="9" t="s">
        <v>415</v>
      </c>
      <c r="Y3" s="9" t="s">
        <v>423</v>
      </c>
    </row>
    <row r="4" spans="1:25" ht="60" x14ac:dyDescent="0.25">
      <c r="A4" s="7" t="s">
        <v>406</v>
      </c>
      <c r="B4" s="7" t="s">
        <v>586</v>
      </c>
      <c r="C4" s="7" t="s">
        <v>593</v>
      </c>
      <c r="D4" s="8" t="s">
        <v>13</v>
      </c>
      <c r="E4" s="7" t="s">
        <v>417</v>
      </c>
      <c r="F4" s="7" t="s">
        <v>587</v>
      </c>
      <c r="G4" s="8" t="s">
        <v>12</v>
      </c>
      <c r="H4" s="8" t="s">
        <v>550</v>
      </c>
      <c r="I4" s="7" t="s">
        <v>594</v>
      </c>
      <c r="J4" s="7" t="s">
        <v>588</v>
      </c>
      <c r="K4" s="8" t="s">
        <v>591</v>
      </c>
      <c r="L4" s="7">
        <v>30</v>
      </c>
      <c r="M4" s="8" t="s">
        <v>11</v>
      </c>
      <c r="N4" s="22">
        <v>43983</v>
      </c>
      <c r="O4" s="13">
        <v>20202050067811</v>
      </c>
      <c r="P4" s="14">
        <v>43992</v>
      </c>
      <c r="Q4" s="14"/>
      <c r="R4" s="7">
        <v>9</v>
      </c>
      <c r="S4" s="7" t="s">
        <v>402</v>
      </c>
      <c r="T4" s="7" t="s">
        <v>418</v>
      </c>
      <c r="U4" s="7" t="s">
        <v>415</v>
      </c>
      <c r="V4" s="7" t="s">
        <v>415</v>
      </c>
      <c r="W4" s="7" t="s">
        <v>415</v>
      </c>
      <c r="X4" s="7" t="s">
        <v>415</v>
      </c>
      <c r="Y4" s="7" t="s">
        <v>422</v>
      </c>
    </row>
    <row r="5" spans="1:25" ht="90" x14ac:dyDescent="0.25">
      <c r="A5" s="9" t="s">
        <v>406</v>
      </c>
      <c r="B5" s="9" t="s">
        <v>586</v>
      </c>
      <c r="C5" s="9" t="s">
        <v>595</v>
      </c>
      <c r="D5" s="10" t="s">
        <v>16</v>
      </c>
      <c r="E5" s="9" t="s">
        <v>417</v>
      </c>
      <c r="F5" s="9" t="s">
        <v>587</v>
      </c>
      <c r="G5" s="10" t="s">
        <v>15</v>
      </c>
      <c r="H5" s="10" t="s">
        <v>17</v>
      </c>
      <c r="I5" s="10" t="s">
        <v>10</v>
      </c>
      <c r="J5" s="9" t="s">
        <v>588</v>
      </c>
      <c r="K5" s="10" t="s">
        <v>591</v>
      </c>
      <c r="L5" s="9">
        <v>30</v>
      </c>
      <c r="M5" s="10" t="s">
        <v>14</v>
      </c>
      <c r="N5" s="23">
        <v>43983</v>
      </c>
      <c r="O5" s="15" t="s">
        <v>415</v>
      </c>
      <c r="P5" s="16"/>
      <c r="Q5" s="16"/>
      <c r="R5" s="9"/>
      <c r="S5" s="9" t="s">
        <v>407</v>
      </c>
      <c r="T5" s="9" t="s">
        <v>596</v>
      </c>
      <c r="U5" s="9" t="s">
        <v>415</v>
      </c>
      <c r="V5" s="9" t="s">
        <v>415</v>
      </c>
      <c r="W5" s="9" t="s">
        <v>415</v>
      </c>
      <c r="X5" s="9" t="s">
        <v>415</v>
      </c>
      <c r="Y5" s="9" t="s">
        <v>424</v>
      </c>
    </row>
    <row r="6" spans="1:25" ht="57" x14ac:dyDescent="0.25">
      <c r="A6" s="9" t="s">
        <v>406</v>
      </c>
      <c r="B6" s="9" t="s">
        <v>586</v>
      </c>
      <c r="C6" s="9" t="s">
        <v>523</v>
      </c>
      <c r="D6" s="10" t="s">
        <v>20</v>
      </c>
      <c r="E6" s="9" t="s">
        <v>412</v>
      </c>
      <c r="F6" s="9" t="s">
        <v>587</v>
      </c>
      <c r="G6" s="10" t="s">
        <v>19</v>
      </c>
      <c r="H6" s="10" t="s">
        <v>597</v>
      </c>
      <c r="I6" s="10" t="s">
        <v>10</v>
      </c>
      <c r="J6" s="9" t="s">
        <v>588</v>
      </c>
      <c r="K6" s="10" t="s">
        <v>598</v>
      </c>
      <c r="L6" s="9">
        <v>30</v>
      </c>
      <c r="M6" s="10" t="s">
        <v>18</v>
      </c>
      <c r="N6" s="23">
        <v>43983</v>
      </c>
      <c r="O6" s="15" t="s">
        <v>415</v>
      </c>
      <c r="P6" s="16"/>
      <c r="Q6" s="16"/>
      <c r="R6" s="9"/>
      <c r="S6" s="9" t="s">
        <v>407</v>
      </c>
      <c r="T6" s="9" t="s">
        <v>599</v>
      </c>
      <c r="U6" s="9" t="s">
        <v>415</v>
      </c>
      <c r="V6" s="9" t="s">
        <v>415</v>
      </c>
      <c r="W6" s="9" t="s">
        <v>415</v>
      </c>
      <c r="X6" s="9" t="s">
        <v>415</v>
      </c>
      <c r="Y6" s="9" t="s">
        <v>415</v>
      </c>
    </row>
    <row r="7" spans="1:25" ht="57" x14ac:dyDescent="0.25">
      <c r="A7" s="9" t="s">
        <v>406</v>
      </c>
      <c r="B7" s="9" t="s">
        <v>586</v>
      </c>
      <c r="C7" s="9" t="s">
        <v>593</v>
      </c>
      <c r="D7" s="10" t="s">
        <v>23</v>
      </c>
      <c r="E7" s="9" t="s">
        <v>412</v>
      </c>
      <c r="F7" s="9" t="s">
        <v>587</v>
      </c>
      <c r="G7" s="10" t="s">
        <v>22</v>
      </c>
      <c r="H7" s="10" t="s">
        <v>597</v>
      </c>
      <c r="I7" s="10" t="s">
        <v>10</v>
      </c>
      <c r="J7" s="9" t="s">
        <v>588</v>
      </c>
      <c r="K7" s="10" t="s">
        <v>598</v>
      </c>
      <c r="L7" s="9">
        <v>30</v>
      </c>
      <c r="M7" s="10" t="s">
        <v>21</v>
      </c>
      <c r="N7" s="23">
        <v>43983</v>
      </c>
      <c r="O7" s="15" t="s">
        <v>415</v>
      </c>
      <c r="P7" s="16"/>
      <c r="Q7" s="16"/>
      <c r="R7" s="9"/>
      <c r="S7" s="9" t="s">
        <v>407</v>
      </c>
      <c r="T7" s="9" t="s">
        <v>600</v>
      </c>
      <c r="U7" s="9" t="s">
        <v>415</v>
      </c>
      <c r="V7" s="9" t="s">
        <v>415</v>
      </c>
      <c r="W7" s="9" t="s">
        <v>415</v>
      </c>
      <c r="X7" s="9" t="s">
        <v>415</v>
      </c>
      <c r="Y7" s="9" t="s">
        <v>419</v>
      </c>
    </row>
    <row r="8" spans="1:25" ht="60" x14ac:dyDescent="0.25">
      <c r="A8" s="9" t="s">
        <v>406</v>
      </c>
      <c r="B8" s="9" t="s">
        <v>586</v>
      </c>
      <c r="C8" s="9" t="s">
        <v>595</v>
      </c>
      <c r="D8" s="10" t="s">
        <v>25</v>
      </c>
      <c r="E8" s="9" t="s">
        <v>417</v>
      </c>
      <c r="F8" s="9" t="s">
        <v>587</v>
      </c>
      <c r="G8" s="10" t="s">
        <v>425</v>
      </c>
      <c r="H8" s="10" t="s">
        <v>17</v>
      </c>
      <c r="I8" s="10" t="s">
        <v>10</v>
      </c>
      <c r="J8" s="9" t="s">
        <v>588</v>
      </c>
      <c r="K8" s="10" t="s">
        <v>591</v>
      </c>
      <c r="L8" s="9">
        <v>30</v>
      </c>
      <c r="M8" s="10" t="s">
        <v>24</v>
      </c>
      <c r="N8" s="23">
        <v>43983</v>
      </c>
      <c r="O8" s="15" t="s">
        <v>415</v>
      </c>
      <c r="P8" s="16"/>
      <c r="Q8" s="16"/>
      <c r="R8" s="9"/>
      <c r="S8" s="9" t="s">
        <v>407</v>
      </c>
      <c r="T8" s="9" t="s">
        <v>601</v>
      </c>
      <c r="U8" s="9" t="s">
        <v>415</v>
      </c>
      <c r="V8" s="9" t="s">
        <v>415</v>
      </c>
      <c r="W8" s="9" t="s">
        <v>415</v>
      </c>
      <c r="X8" s="9" t="s">
        <v>415</v>
      </c>
      <c r="Y8" s="9" t="s">
        <v>415</v>
      </c>
    </row>
    <row r="9" spans="1:25" ht="57" x14ac:dyDescent="0.25">
      <c r="A9" s="7" t="s">
        <v>406</v>
      </c>
      <c r="B9" s="7" t="s">
        <v>586</v>
      </c>
      <c r="C9" s="7" t="s">
        <v>540</v>
      </c>
      <c r="D9" s="8" t="s">
        <v>28</v>
      </c>
      <c r="E9" s="7" t="s">
        <v>417</v>
      </c>
      <c r="F9" s="7" t="s">
        <v>602</v>
      </c>
      <c r="G9" s="8" t="s">
        <v>27</v>
      </c>
      <c r="H9" s="8" t="s">
        <v>553</v>
      </c>
      <c r="I9" s="7" t="s">
        <v>603</v>
      </c>
      <c r="J9" s="7" t="s">
        <v>604</v>
      </c>
      <c r="K9" s="8" t="s">
        <v>591</v>
      </c>
      <c r="L9" s="7">
        <v>30</v>
      </c>
      <c r="M9" s="8" t="s">
        <v>26</v>
      </c>
      <c r="N9" s="22">
        <v>43983</v>
      </c>
      <c r="O9" s="13">
        <v>20201200000243</v>
      </c>
      <c r="P9" s="14">
        <v>43999</v>
      </c>
      <c r="Q9" s="14"/>
      <c r="R9" s="7">
        <v>16</v>
      </c>
      <c r="S9" s="7" t="s">
        <v>402</v>
      </c>
      <c r="T9" s="7" t="s">
        <v>420</v>
      </c>
      <c r="U9" s="7" t="s">
        <v>415</v>
      </c>
      <c r="V9" s="7" t="s">
        <v>415</v>
      </c>
      <c r="W9" s="7" t="s">
        <v>415</v>
      </c>
      <c r="X9" s="7" t="s">
        <v>415</v>
      </c>
      <c r="Y9" s="7" t="s">
        <v>421</v>
      </c>
    </row>
    <row r="10" spans="1:25" ht="85.5" x14ac:dyDescent="0.25">
      <c r="A10" s="7" t="s">
        <v>406</v>
      </c>
      <c r="B10" s="7" t="s">
        <v>586</v>
      </c>
      <c r="C10" s="7" t="s">
        <v>529</v>
      </c>
      <c r="D10" s="8" t="s">
        <v>31</v>
      </c>
      <c r="E10" s="7" t="s">
        <v>417</v>
      </c>
      <c r="F10" s="7" t="s">
        <v>602</v>
      </c>
      <c r="G10" s="8" t="s">
        <v>30</v>
      </c>
      <c r="H10" s="8" t="s">
        <v>550</v>
      </c>
      <c r="I10" s="7" t="s">
        <v>594</v>
      </c>
      <c r="J10" s="7" t="s">
        <v>588</v>
      </c>
      <c r="K10" s="8" t="s">
        <v>591</v>
      </c>
      <c r="L10" s="7">
        <v>30</v>
      </c>
      <c r="M10" s="8" t="s">
        <v>29</v>
      </c>
      <c r="N10" s="22">
        <v>43983</v>
      </c>
      <c r="O10" s="13">
        <v>20202050068091</v>
      </c>
      <c r="P10" s="14">
        <v>44006</v>
      </c>
      <c r="Q10" s="14"/>
      <c r="R10" s="7">
        <v>23</v>
      </c>
      <c r="S10" s="7" t="s">
        <v>402</v>
      </c>
      <c r="T10" s="7" t="s">
        <v>426</v>
      </c>
      <c r="U10" s="7" t="s">
        <v>415</v>
      </c>
      <c r="V10" s="7" t="s">
        <v>415</v>
      </c>
      <c r="W10" s="7" t="s">
        <v>415</v>
      </c>
      <c r="X10" s="7" t="s">
        <v>415</v>
      </c>
      <c r="Y10" s="7" t="s">
        <v>427</v>
      </c>
    </row>
    <row r="11" spans="1:25" ht="57" x14ac:dyDescent="0.25">
      <c r="A11" s="7" t="s">
        <v>406</v>
      </c>
      <c r="B11" s="7" t="s">
        <v>586</v>
      </c>
      <c r="C11" s="7" t="s">
        <v>533</v>
      </c>
      <c r="D11" s="8" t="s">
        <v>34</v>
      </c>
      <c r="E11" s="7" t="s">
        <v>417</v>
      </c>
      <c r="F11" s="7" t="s">
        <v>587</v>
      </c>
      <c r="G11" s="8" t="s">
        <v>33</v>
      </c>
      <c r="H11" s="8" t="s">
        <v>554</v>
      </c>
      <c r="I11" s="7" t="s">
        <v>605</v>
      </c>
      <c r="J11" s="7" t="s">
        <v>588</v>
      </c>
      <c r="K11" s="8" t="s">
        <v>591</v>
      </c>
      <c r="L11" s="7">
        <v>30</v>
      </c>
      <c r="M11" s="8" t="s">
        <v>32</v>
      </c>
      <c r="N11" s="22">
        <v>43983</v>
      </c>
      <c r="O11" s="13" t="s">
        <v>415</v>
      </c>
      <c r="P11" s="14">
        <v>43994</v>
      </c>
      <c r="Q11" s="14"/>
      <c r="R11" s="7">
        <v>11</v>
      </c>
      <c r="S11" s="7" t="s">
        <v>402</v>
      </c>
      <c r="T11" s="7" t="s">
        <v>428</v>
      </c>
      <c r="U11" s="7" t="s">
        <v>415</v>
      </c>
      <c r="V11" s="7" t="s">
        <v>415</v>
      </c>
      <c r="W11" s="7" t="s">
        <v>415</v>
      </c>
      <c r="X11" s="7" t="s">
        <v>415</v>
      </c>
      <c r="Y11" s="7" t="s">
        <v>415</v>
      </c>
    </row>
    <row r="12" spans="1:25" ht="57" x14ac:dyDescent="0.25">
      <c r="A12" s="7" t="s">
        <v>406</v>
      </c>
      <c r="B12" s="7" t="s">
        <v>586</v>
      </c>
      <c r="C12" s="7" t="s">
        <v>541</v>
      </c>
      <c r="D12" s="8" t="s">
        <v>37</v>
      </c>
      <c r="E12" s="7" t="s">
        <v>606</v>
      </c>
      <c r="F12" s="7" t="s">
        <v>587</v>
      </c>
      <c r="G12" s="8" t="s">
        <v>36</v>
      </c>
      <c r="H12" s="8" t="s">
        <v>554</v>
      </c>
      <c r="I12" s="7" t="s">
        <v>605</v>
      </c>
      <c r="J12" s="7" t="s">
        <v>588</v>
      </c>
      <c r="K12" s="8" t="s">
        <v>591</v>
      </c>
      <c r="L12" s="7">
        <v>30</v>
      </c>
      <c r="M12" s="8" t="s">
        <v>35</v>
      </c>
      <c r="N12" s="22">
        <v>43983</v>
      </c>
      <c r="O12" s="13" t="s">
        <v>415</v>
      </c>
      <c r="P12" s="14">
        <v>43994</v>
      </c>
      <c r="Q12" s="14"/>
      <c r="R12" s="7">
        <v>11</v>
      </c>
      <c r="S12" s="7" t="s">
        <v>402</v>
      </c>
      <c r="T12" s="7" t="s">
        <v>430</v>
      </c>
      <c r="U12" s="7" t="s">
        <v>415</v>
      </c>
      <c r="V12" s="7" t="s">
        <v>415</v>
      </c>
      <c r="W12" s="7" t="s">
        <v>415</v>
      </c>
      <c r="X12" s="7" t="s">
        <v>415</v>
      </c>
      <c r="Y12" s="7" t="s">
        <v>424</v>
      </c>
    </row>
    <row r="13" spans="1:25" ht="85.5" x14ac:dyDescent="0.25">
      <c r="A13" s="7" t="s">
        <v>406</v>
      </c>
      <c r="B13" s="7" t="s">
        <v>586</v>
      </c>
      <c r="C13" s="7" t="s">
        <v>537</v>
      </c>
      <c r="D13" s="8" t="s">
        <v>39</v>
      </c>
      <c r="E13" s="7" t="s">
        <v>606</v>
      </c>
      <c r="F13" s="7" t="s">
        <v>607</v>
      </c>
      <c r="G13" s="8" t="s">
        <v>608</v>
      </c>
      <c r="H13" s="8" t="s">
        <v>555</v>
      </c>
      <c r="I13" s="7" t="s">
        <v>588</v>
      </c>
      <c r="J13" s="7" t="s">
        <v>588</v>
      </c>
      <c r="K13" s="8" t="s">
        <v>591</v>
      </c>
      <c r="L13" s="7">
        <v>30</v>
      </c>
      <c r="M13" s="8" t="s">
        <v>38</v>
      </c>
      <c r="N13" s="22">
        <v>43983</v>
      </c>
      <c r="O13" s="13" t="s">
        <v>415</v>
      </c>
      <c r="P13" s="14">
        <v>44008</v>
      </c>
      <c r="Q13" s="14"/>
      <c r="R13" s="7">
        <v>25</v>
      </c>
      <c r="S13" s="7" t="s">
        <v>402</v>
      </c>
      <c r="T13" s="7" t="s">
        <v>609</v>
      </c>
      <c r="U13" s="7" t="s">
        <v>415</v>
      </c>
      <c r="V13" s="7" t="s">
        <v>415</v>
      </c>
      <c r="W13" s="7" t="s">
        <v>415</v>
      </c>
      <c r="X13" s="7" t="s">
        <v>415</v>
      </c>
      <c r="Y13" s="7" t="s">
        <v>431</v>
      </c>
    </row>
    <row r="14" spans="1:25" ht="60" x14ac:dyDescent="0.25">
      <c r="A14" s="7" t="s">
        <v>406</v>
      </c>
      <c r="B14" s="7" t="s">
        <v>586</v>
      </c>
      <c r="C14" s="7" t="s">
        <v>593</v>
      </c>
      <c r="D14" s="8" t="s">
        <v>42</v>
      </c>
      <c r="E14" s="7" t="s">
        <v>412</v>
      </c>
      <c r="F14" s="7" t="s">
        <v>602</v>
      </c>
      <c r="G14" s="8" t="s">
        <v>41</v>
      </c>
      <c r="H14" s="8" t="s">
        <v>556</v>
      </c>
      <c r="I14" s="7" t="s">
        <v>594</v>
      </c>
      <c r="J14" s="7" t="s">
        <v>588</v>
      </c>
      <c r="K14" s="8" t="s">
        <v>598</v>
      </c>
      <c r="L14" s="7">
        <v>30</v>
      </c>
      <c r="M14" s="8" t="s">
        <v>40</v>
      </c>
      <c r="N14" s="22">
        <v>43983</v>
      </c>
      <c r="O14" s="13" t="s">
        <v>415</v>
      </c>
      <c r="P14" s="14">
        <v>43984</v>
      </c>
      <c r="Q14" s="14"/>
      <c r="R14" s="7">
        <v>2</v>
      </c>
      <c r="S14" s="7" t="s">
        <v>402</v>
      </c>
      <c r="T14" s="7" t="s">
        <v>432</v>
      </c>
      <c r="U14" s="7" t="s">
        <v>415</v>
      </c>
      <c r="V14" s="7" t="s">
        <v>415</v>
      </c>
      <c r="W14" s="7" t="s">
        <v>415</v>
      </c>
      <c r="X14" s="7" t="s">
        <v>415</v>
      </c>
      <c r="Y14" s="7" t="s">
        <v>424</v>
      </c>
    </row>
    <row r="15" spans="1:25" ht="99.75" x14ac:dyDescent="0.25">
      <c r="A15" s="9" t="s">
        <v>406</v>
      </c>
      <c r="B15" s="9" t="s">
        <v>586</v>
      </c>
      <c r="C15" s="9" t="s">
        <v>518</v>
      </c>
      <c r="D15" s="10" t="s">
        <v>45</v>
      </c>
      <c r="E15" s="9" t="s">
        <v>417</v>
      </c>
      <c r="F15" s="9" t="s">
        <v>602</v>
      </c>
      <c r="G15" s="10" t="s">
        <v>44</v>
      </c>
      <c r="H15" s="10" t="s">
        <v>597</v>
      </c>
      <c r="I15" s="10" t="s">
        <v>10</v>
      </c>
      <c r="J15" s="9" t="s">
        <v>588</v>
      </c>
      <c r="K15" s="10" t="s">
        <v>591</v>
      </c>
      <c r="L15" s="9">
        <v>30</v>
      </c>
      <c r="M15" s="10" t="s">
        <v>43</v>
      </c>
      <c r="N15" s="23">
        <v>43983</v>
      </c>
      <c r="O15" s="15" t="s">
        <v>415</v>
      </c>
      <c r="P15" s="16"/>
      <c r="Q15" s="16"/>
      <c r="R15" s="9"/>
      <c r="S15" s="9" t="s">
        <v>407</v>
      </c>
      <c r="T15" s="9" t="s">
        <v>610</v>
      </c>
      <c r="U15" s="9" t="s">
        <v>415</v>
      </c>
      <c r="V15" s="9" t="s">
        <v>415</v>
      </c>
      <c r="W15" s="9" t="s">
        <v>415</v>
      </c>
      <c r="X15" s="9" t="s">
        <v>415</v>
      </c>
      <c r="Y15" s="9" t="s">
        <v>433</v>
      </c>
    </row>
    <row r="16" spans="1:25" ht="71.25" x14ac:dyDescent="0.25">
      <c r="A16" s="9" t="s">
        <v>406</v>
      </c>
      <c r="B16" s="9" t="s">
        <v>586</v>
      </c>
      <c r="C16" s="9" t="s">
        <v>518</v>
      </c>
      <c r="D16" s="10" t="s">
        <v>48</v>
      </c>
      <c r="E16" s="9" t="s">
        <v>417</v>
      </c>
      <c r="F16" s="9" t="s">
        <v>602</v>
      </c>
      <c r="G16" s="10" t="s">
        <v>47</v>
      </c>
      <c r="H16" s="10" t="s">
        <v>49</v>
      </c>
      <c r="I16" s="10" t="s">
        <v>10</v>
      </c>
      <c r="J16" s="9" t="s">
        <v>588</v>
      </c>
      <c r="K16" s="10" t="s">
        <v>4</v>
      </c>
      <c r="L16" s="9">
        <v>35</v>
      </c>
      <c r="M16" s="10" t="s">
        <v>46</v>
      </c>
      <c r="N16" s="23">
        <v>43983</v>
      </c>
      <c r="O16" s="15" t="s">
        <v>415</v>
      </c>
      <c r="P16" s="16"/>
      <c r="Q16" s="16"/>
      <c r="R16" s="9"/>
      <c r="S16" s="9" t="s">
        <v>407</v>
      </c>
      <c r="T16" s="9" t="s">
        <v>611</v>
      </c>
      <c r="U16" s="9" t="s">
        <v>415</v>
      </c>
      <c r="V16" s="9" t="s">
        <v>415</v>
      </c>
      <c r="W16" s="9" t="s">
        <v>415</v>
      </c>
      <c r="X16" s="9" t="s">
        <v>415</v>
      </c>
      <c r="Y16" s="9" t="s">
        <v>415</v>
      </c>
    </row>
    <row r="17" spans="1:25" ht="71.25" x14ac:dyDescent="0.25">
      <c r="A17" s="7" t="s">
        <v>406</v>
      </c>
      <c r="B17" s="7" t="s">
        <v>586</v>
      </c>
      <c r="C17" s="7" t="s">
        <v>593</v>
      </c>
      <c r="D17" s="8" t="s">
        <v>52</v>
      </c>
      <c r="E17" s="7" t="s">
        <v>606</v>
      </c>
      <c r="F17" s="7" t="s">
        <v>602</v>
      </c>
      <c r="G17" s="8" t="s">
        <v>51</v>
      </c>
      <c r="H17" s="8" t="s">
        <v>550</v>
      </c>
      <c r="I17" s="7" t="s">
        <v>594</v>
      </c>
      <c r="J17" s="7" t="s">
        <v>588</v>
      </c>
      <c r="K17" s="8" t="s">
        <v>591</v>
      </c>
      <c r="L17" s="7">
        <v>30</v>
      </c>
      <c r="M17" s="8" t="s">
        <v>50</v>
      </c>
      <c r="N17" s="22">
        <v>43983</v>
      </c>
      <c r="O17" s="13">
        <v>20202050068101</v>
      </c>
      <c r="P17" s="14">
        <v>44012</v>
      </c>
      <c r="Q17" s="14"/>
      <c r="R17" s="7">
        <v>29</v>
      </c>
      <c r="S17" s="7" t="s">
        <v>402</v>
      </c>
      <c r="T17" s="7" t="s">
        <v>434</v>
      </c>
      <c r="U17" s="7" t="s">
        <v>415</v>
      </c>
      <c r="V17" s="7" t="s">
        <v>415</v>
      </c>
      <c r="W17" s="7" t="s">
        <v>415</v>
      </c>
      <c r="X17" s="7" t="s">
        <v>415</v>
      </c>
      <c r="Y17" s="7" t="s">
        <v>435</v>
      </c>
    </row>
    <row r="18" spans="1:25" ht="71.25" x14ac:dyDescent="0.25">
      <c r="A18" s="7" t="s">
        <v>406</v>
      </c>
      <c r="B18" s="7" t="s">
        <v>586</v>
      </c>
      <c r="C18" s="7" t="s">
        <v>531</v>
      </c>
      <c r="D18" s="8" t="s">
        <v>55</v>
      </c>
      <c r="E18" s="7" t="s">
        <v>417</v>
      </c>
      <c r="F18" s="7" t="s">
        <v>602</v>
      </c>
      <c r="G18" s="8" t="s">
        <v>54</v>
      </c>
      <c r="H18" s="8" t="s">
        <v>557</v>
      </c>
      <c r="I18" s="7" t="s">
        <v>594</v>
      </c>
      <c r="J18" s="7" t="s">
        <v>588</v>
      </c>
      <c r="K18" s="8" t="s">
        <v>591</v>
      </c>
      <c r="L18" s="7">
        <v>30</v>
      </c>
      <c r="M18" s="8" t="s">
        <v>53</v>
      </c>
      <c r="N18" s="22">
        <v>43984</v>
      </c>
      <c r="O18" s="13">
        <v>20202050067721</v>
      </c>
      <c r="P18" s="14">
        <v>43998</v>
      </c>
      <c r="Q18" s="14"/>
      <c r="R18" s="7">
        <v>15</v>
      </c>
      <c r="S18" s="7" t="s">
        <v>402</v>
      </c>
      <c r="T18" s="7" t="s">
        <v>436</v>
      </c>
      <c r="U18" s="7" t="s">
        <v>415</v>
      </c>
      <c r="V18" s="7" t="s">
        <v>415</v>
      </c>
      <c r="W18" s="7" t="s">
        <v>415</v>
      </c>
      <c r="X18" s="7" t="s">
        <v>415</v>
      </c>
      <c r="Y18" s="7" t="s">
        <v>437</v>
      </c>
    </row>
    <row r="19" spans="1:25" ht="135" x14ac:dyDescent="0.25">
      <c r="A19" s="9" t="s">
        <v>406</v>
      </c>
      <c r="B19" s="9" t="s">
        <v>586</v>
      </c>
      <c r="C19" s="9" t="s">
        <v>612</v>
      </c>
      <c r="D19" s="10" t="s">
        <v>58</v>
      </c>
      <c r="E19" s="9" t="s">
        <v>417</v>
      </c>
      <c r="F19" s="9" t="s">
        <v>587</v>
      </c>
      <c r="G19" s="10" t="s">
        <v>57</v>
      </c>
      <c r="H19" s="10" t="s">
        <v>9</v>
      </c>
      <c r="I19" s="10" t="s">
        <v>10</v>
      </c>
      <c r="J19" s="9" t="s">
        <v>588</v>
      </c>
      <c r="K19" s="10" t="s">
        <v>591</v>
      </c>
      <c r="L19" s="9">
        <v>30</v>
      </c>
      <c r="M19" s="10" t="s">
        <v>56</v>
      </c>
      <c r="N19" s="23">
        <v>43984</v>
      </c>
      <c r="O19" s="15" t="s">
        <v>415</v>
      </c>
      <c r="P19" s="16"/>
      <c r="Q19" s="16"/>
      <c r="R19" s="9"/>
      <c r="S19" s="9" t="s">
        <v>407</v>
      </c>
      <c r="T19" s="9" t="s">
        <v>613</v>
      </c>
      <c r="U19" s="9" t="s">
        <v>415</v>
      </c>
      <c r="V19" s="9" t="s">
        <v>415</v>
      </c>
      <c r="W19" s="9" t="s">
        <v>415</v>
      </c>
      <c r="X19" s="9" t="s">
        <v>415</v>
      </c>
      <c r="Y19" s="9" t="s">
        <v>433</v>
      </c>
    </row>
    <row r="20" spans="1:25" ht="71.25" x14ac:dyDescent="0.25">
      <c r="A20" s="9" t="s">
        <v>406</v>
      </c>
      <c r="B20" s="9" t="s">
        <v>586</v>
      </c>
      <c r="C20" s="9" t="s">
        <v>593</v>
      </c>
      <c r="D20" s="10" t="s">
        <v>61</v>
      </c>
      <c r="E20" s="9" t="s">
        <v>546</v>
      </c>
      <c r="F20" s="9" t="s">
        <v>587</v>
      </c>
      <c r="G20" s="10" t="s">
        <v>60</v>
      </c>
      <c r="H20" s="10" t="s">
        <v>62</v>
      </c>
      <c r="I20" s="10" t="s">
        <v>63</v>
      </c>
      <c r="J20" s="9" t="s">
        <v>614</v>
      </c>
      <c r="K20" s="10" t="s">
        <v>615</v>
      </c>
      <c r="L20" s="9">
        <v>10</v>
      </c>
      <c r="M20" s="10" t="s">
        <v>59</v>
      </c>
      <c r="N20" s="23">
        <v>43984</v>
      </c>
      <c r="O20" s="15" t="s">
        <v>415</v>
      </c>
      <c r="P20" s="16"/>
      <c r="Q20" s="16"/>
      <c r="R20" s="9"/>
      <c r="S20" s="9" t="s">
        <v>407</v>
      </c>
      <c r="T20" s="9" t="s">
        <v>616</v>
      </c>
      <c r="U20" s="9" t="s">
        <v>415</v>
      </c>
      <c r="V20" s="9" t="s">
        <v>415</v>
      </c>
      <c r="W20" s="9" t="s">
        <v>415</v>
      </c>
      <c r="X20" s="9" t="s">
        <v>415</v>
      </c>
      <c r="Y20" s="9" t="s">
        <v>415</v>
      </c>
    </row>
    <row r="21" spans="1:25" ht="57" x14ac:dyDescent="0.25">
      <c r="A21" s="9" t="s">
        <v>406</v>
      </c>
      <c r="B21" s="9" t="s">
        <v>586</v>
      </c>
      <c r="C21" s="9" t="s">
        <v>617</v>
      </c>
      <c r="D21" s="10" t="s">
        <v>66</v>
      </c>
      <c r="E21" s="9" t="s">
        <v>417</v>
      </c>
      <c r="F21" s="9" t="s">
        <v>587</v>
      </c>
      <c r="G21" s="10" t="s">
        <v>65</v>
      </c>
      <c r="H21" s="10" t="s">
        <v>67</v>
      </c>
      <c r="I21" s="10" t="s">
        <v>63</v>
      </c>
      <c r="J21" s="9" t="s">
        <v>614</v>
      </c>
      <c r="K21" s="10" t="s">
        <v>1</v>
      </c>
      <c r="L21" s="9">
        <v>20</v>
      </c>
      <c r="M21" s="10" t="s">
        <v>64</v>
      </c>
      <c r="N21" s="23">
        <v>43984</v>
      </c>
      <c r="O21" s="15" t="s">
        <v>415</v>
      </c>
      <c r="P21" s="16"/>
      <c r="Q21" s="16"/>
      <c r="R21" s="9"/>
      <c r="S21" s="9" t="s">
        <v>407</v>
      </c>
      <c r="T21" s="9" t="s">
        <v>618</v>
      </c>
      <c r="U21" s="9" t="s">
        <v>415</v>
      </c>
      <c r="V21" s="9" t="s">
        <v>415</v>
      </c>
      <c r="W21" s="9" t="s">
        <v>415</v>
      </c>
      <c r="X21" s="9" t="s">
        <v>415</v>
      </c>
      <c r="Y21" s="9" t="s">
        <v>415</v>
      </c>
    </row>
    <row r="22" spans="1:25" ht="85.5" x14ac:dyDescent="0.25">
      <c r="A22" s="7" t="s">
        <v>406</v>
      </c>
      <c r="B22" s="7" t="s">
        <v>586</v>
      </c>
      <c r="C22" s="7" t="s">
        <v>593</v>
      </c>
      <c r="D22" s="8" t="s">
        <v>72</v>
      </c>
      <c r="E22" s="7" t="s">
        <v>412</v>
      </c>
      <c r="F22" s="7" t="s">
        <v>566</v>
      </c>
      <c r="G22" s="8" t="s">
        <v>71</v>
      </c>
      <c r="H22" s="8" t="s">
        <v>619</v>
      </c>
      <c r="I22" s="7" t="s">
        <v>588</v>
      </c>
      <c r="J22" s="7" t="s">
        <v>588</v>
      </c>
      <c r="K22" s="8" t="s">
        <v>598</v>
      </c>
      <c r="L22" s="7">
        <v>30</v>
      </c>
      <c r="M22" s="8" t="s">
        <v>70</v>
      </c>
      <c r="N22" s="22">
        <v>43984</v>
      </c>
      <c r="O22" s="13">
        <v>20202000002551</v>
      </c>
      <c r="P22" s="14">
        <v>43987</v>
      </c>
      <c r="Q22" s="14"/>
      <c r="R22" s="7">
        <v>3</v>
      </c>
      <c r="S22" s="7" t="s">
        <v>402</v>
      </c>
      <c r="T22" s="7" t="s">
        <v>620</v>
      </c>
      <c r="U22" s="7" t="s">
        <v>415</v>
      </c>
      <c r="V22" s="7" t="s">
        <v>415</v>
      </c>
      <c r="W22" s="7" t="s">
        <v>415</v>
      </c>
      <c r="X22" s="7" t="s">
        <v>415</v>
      </c>
      <c r="Y22" s="7" t="s">
        <v>438</v>
      </c>
    </row>
    <row r="23" spans="1:25" ht="75" x14ac:dyDescent="0.25">
      <c r="A23" s="9" t="s">
        <v>406</v>
      </c>
      <c r="B23" s="9" t="s">
        <v>586</v>
      </c>
      <c r="C23" s="9" t="s">
        <v>540</v>
      </c>
      <c r="D23" s="10" t="s">
        <v>75</v>
      </c>
      <c r="E23" s="9" t="s">
        <v>417</v>
      </c>
      <c r="F23" s="9" t="s">
        <v>587</v>
      </c>
      <c r="G23" s="10" t="s">
        <v>74</v>
      </c>
      <c r="H23" s="10" t="s">
        <v>67</v>
      </c>
      <c r="I23" s="10" t="s">
        <v>63</v>
      </c>
      <c r="J23" s="9" t="s">
        <v>588</v>
      </c>
      <c r="K23" s="10" t="s">
        <v>591</v>
      </c>
      <c r="L23" s="9">
        <v>30</v>
      </c>
      <c r="M23" s="10" t="s">
        <v>73</v>
      </c>
      <c r="N23" s="10" t="s">
        <v>570</v>
      </c>
      <c r="O23" s="15" t="s">
        <v>415</v>
      </c>
      <c r="P23" s="16"/>
      <c r="Q23" s="16"/>
      <c r="R23" s="9"/>
      <c r="S23" s="9" t="s">
        <v>407</v>
      </c>
      <c r="T23" s="9" t="s">
        <v>621</v>
      </c>
      <c r="U23" s="9" t="s">
        <v>415</v>
      </c>
      <c r="V23" s="9" t="s">
        <v>415</v>
      </c>
      <c r="W23" s="9" t="s">
        <v>415</v>
      </c>
      <c r="X23" s="9" t="s">
        <v>415</v>
      </c>
      <c r="Y23" s="9" t="s">
        <v>440</v>
      </c>
    </row>
    <row r="24" spans="1:25" ht="57" x14ac:dyDescent="0.25">
      <c r="A24" s="9" t="s">
        <v>406</v>
      </c>
      <c r="B24" s="9" t="s">
        <v>586</v>
      </c>
      <c r="C24" s="9" t="s">
        <v>593</v>
      </c>
      <c r="D24" s="10" t="s">
        <v>80</v>
      </c>
      <c r="E24" s="9" t="s">
        <v>412</v>
      </c>
      <c r="F24" s="9" t="s">
        <v>587</v>
      </c>
      <c r="G24" s="10" t="s">
        <v>79</v>
      </c>
      <c r="H24" s="10" t="s">
        <v>597</v>
      </c>
      <c r="I24" s="10" t="s">
        <v>10</v>
      </c>
      <c r="J24" s="9" t="s">
        <v>588</v>
      </c>
      <c r="K24" s="10" t="s">
        <v>139</v>
      </c>
      <c r="L24" s="9">
        <v>30</v>
      </c>
      <c r="M24" s="10" t="s">
        <v>78</v>
      </c>
      <c r="N24" s="23">
        <v>43985</v>
      </c>
      <c r="O24" s="15" t="s">
        <v>415</v>
      </c>
      <c r="P24" s="16"/>
      <c r="Q24" s="16"/>
      <c r="R24" s="9"/>
      <c r="S24" s="9" t="s">
        <v>407</v>
      </c>
      <c r="T24" s="9" t="s">
        <v>622</v>
      </c>
      <c r="U24" s="9" t="s">
        <v>415</v>
      </c>
      <c r="V24" s="9" t="s">
        <v>415</v>
      </c>
      <c r="W24" s="9" t="s">
        <v>415</v>
      </c>
      <c r="X24" s="9" t="s">
        <v>415</v>
      </c>
      <c r="Y24" s="9" t="s">
        <v>433</v>
      </c>
    </row>
    <row r="25" spans="1:25" ht="57" x14ac:dyDescent="0.25">
      <c r="A25" s="9" t="s">
        <v>406</v>
      </c>
      <c r="B25" s="9" t="s">
        <v>586</v>
      </c>
      <c r="C25" s="9" t="s">
        <v>527</v>
      </c>
      <c r="D25" s="10" t="s">
        <v>83</v>
      </c>
      <c r="E25" s="9" t="s">
        <v>546</v>
      </c>
      <c r="F25" s="9" t="s">
        <v>602</v>
      </c>
      <c r="G25" s="10" t="s">
        <v>82</v>
      </c>
      <c r="H25" s="10" t="s">
        <v>17</v>
      </c>
      <c r="I25" s="10" t="s">
        <v>10</v>
      </c>
      <c r="J25" s="9" t="s">
        <v>588</v>
      </c>
      <c r="K25" s="10" t="s">
        <v>591</v>
      </c>
      <c r="L25" s="9">
        <v>30</v>
      </c>
      <c r="M25" s="10" t="s">
        <v>81</v>
      </c>
      <c r="N25" s="23">
        <v>43986</v>
      </c>
      <c r="O25" s="15" t="s">
        <v>415</v>
      </c>
      <c r="P25" s="16"/>
      <c r="Q25" s="16"/>
      <c r="R25" s="9"/>
      <c r="S25" s="9" t="s">
        <v>407</v>
      </c>
      <c r="T25" s="9" t="s">
        <v>623</v>
      </c>
      <c r="U25" s="9" t="s">
        <v>415</v>
      </c>
      <c r="V25" s="9" t="s">
        <v>415</v>
      </c>
      <c r="W25" s="9" t="s">
        <v>415</v>
      </c>
      <c r="X25" s="9" t="s">
        <v>415</v>
      </c>
      <c r="Y25" s="9" t="s">
        <v>441</v>
      </c>
    </row>
    <row r="26" spans="1:25" ht="57" x14ac:dyDescent="0.25">
      <c r="A26" s="9" t="s">
        <v>406</v>
      </c>
      <c r="B26" s="9" t="s">
        <v>586</v>
      </c>
      <c r="C26" s="9" t="s">
        <v>593</v>
      </c>
      <c r="D26" s="10" t="s">
        <v>86</v>
      </c>
      <c r="E26" s="9" t="s">
        <v>412</v>
      </c>
      <c r="F26" s="9" t="s">
        <v>587</v>
      </c>
      <c r="G26" s="10" t="s">
        <v>85</v>
      </c>
      <c r="H26" s="10" t="s">
        <v>597</v>
      </c>
      <c r="I26" s="10" t="s">
        <v>10</v>
      </c>
      <c r="J26" s="9" t="s">
        <v>588</v>
      </c>
      <c r="K26" s="10" t="s">
        <v>598</v>
      </c>
      <c r="L26" s="9">
        <v>30</v>
      </c>
      <c r="M26" s="10" t="s">
        <v>84</v>
      </c>
      <c r="N26" s="23">
        <v>43986</v>
      </c>
      <c r="O26" s="15" t="s">
        <v>415</v>
      </c>
      <c r="P26" s="16"/>
      <c r="Q26" s="16"/>
      <c r="R26" s="9"/>
      <c r="S26" s="9" t="s">
        <v>407</v>
      </c>
      <c r="T26" s="9" t="s">
        <v>624</v>
      </c>
      <c r="U26" s="9" t="s">
        <v>415</v>
      </c>
      <c r="V26" s="9" t="s">
        <v>415</v>
      </c>
      <c r="W26" s="9" t="s">
        <v>415</v>
      </c>
      <c r="X26" s="9" t="s">
        <v>415</v>
      </c>
      <c r="Y26" s="9" t="s">
        <v>442</v>
      </c>
    </row>
    <row r="27" spans="1:25" ht="71.25" x14ac:dyDescent="0.25">
      <c r="A27" s="7" t="s">
        <v>406</v>
      </c>
      <c r="B27" s="7" t="s">
        <v>586</v>
      </c>
      <c r="C27" s="7" t="s">
        <v>535</v>
      </c>
      <c r="D27" s="8" t="s">
        <v>89</v>
      </c>
      <c r="E27" s="7" t="s">
        <v>417</v>
      </c>
      <c r="F27" s="7" t="s">
        <v>587</v>
      </c>
      <c r="G27" s="8" t="s">
        <v>88</v>
      </c>
      <c r="H27" s="8" t="s">
        <v>556</v>
      </c>
      <c r="I27" s="7" t="s">
        <v>594</v>
      </c>
      <c r="J27" s="7" t="s">
        <v>588</v>
      </c>
      <c r="K27" s="8" t="s">
        <v>591</v>
      </c>
      <c r="L27" s="7">
        <v>30</v>
      </c>
      <c r="M27" s="8" t="s">
        <v>87</v>
      </c>
      <c r="N27" s="22">
        <v>43986</v>
      </c>
      <c r="O27" s="13" t="s">
        <v>415</v>
      </c>
      <c r="P27" s="14">
        <v>43992</v>
      </c>
      <c r="Q27" s="14"/>
      <c r="R27" s="7">
        <v>1</v>
      </c>
      <c r="S27" s="7" t="s">
        <v>402</v>
      </c>
      <c r="T27" s="7" t="s">
        <v>443</v>
      </c>
      <c r="U27" s="7" t="s">
        <v>415</v>
      </c>
      <c r="V27" s="7" t="s">
        <v>415</v>
      </c>
      <c r="W27" s="7" t="s">
        <v>415</v>
      </c>
      <c r="X27" s="7" t="s">
        <v>415</v>
      </c>
      <c r="Y27" s="7" t="s">
        <v>444</v>
      </c>
    </row>
    <row r="28" spans="1:25" ht="57" x14ac:dyDescent="0.25">
      <c r="A28" s="9" t="s">
        <v>406</v>
      </c>
      <c r="B28" s="9" t="s">
        <v>586</v>
      </c>
      <c r="C28" s="9" t="s">
        <v>525</v>
      </c>
      <c r="D28" s="10" t="s">
        <v>92</v>
      </c>
      <c r="E28" s="9" t="s">
        <v>417</v>
      </c>
      <c r="F28" s="9" t="s">
        <v>587</v>
      </c>
      <c r="G28" s="10" t="s">
        <v>91</v>
      </c>
      <c r="H28" s="10" t="s">
        <v>67</v>
      </c>
      <c r="I28" s="10" t="s">
        <v>63</v>
      </c>
      <c r="J28" s="9" t="s">
        <v>614</v>
      </c>
      <c r="K28" s="10" t="s">
        <v>1</v>
      </c>
      <c r="L28" s="9">
        <v>20</v>
      </c>
      <c r="M28" s="10" t="s">
        <v>90</v>
      </c>
      <c r="N28" s="23">
        <v>43986</v>
      </c>
      <c r="O28" s="15" t="s">
        <v>415</v>
      </c>
      <c r="P28" s="16"/>
      <c r="Q28" s="16"/>
      <c r="R28" s="9"/>
      <c r="S28" s="9" t="s">
        <v>407</v>
      </c>
      <c r="T28" s="9" t="s">
        <v>625</v>
      </c>
      <c r="U28" s="9" t="s">
        <v>415</v>
      </c>
      <c r="V28" s="9" t="s">
        <v>415</v>
      </c>
      <c r="W28" s="9" t="s">
        <v>415</v>
      </c>
      <c r="X28" s="9" t="s">
        <v>415</v>
      </c>
      <c r="Y28" s="9" t="s">
        <v>415</v>
      </c>
    </row>
    <row r="29" spans="1:25" ht="71.25" x14ac:dyDescent="0.25">
      <c r="A29" s="7" t="s">
        <v>406</v>
      </c>
      <c r="B29" s="7" t="s">
        <v>586</v>
      </c>
      <c r="C29" s="7" t="s">
        <v>519</v>
      </c>
      <c r="D29" s="8" t="s">
        <v>95</v>
      </c>
      <c r="E29" s="7" t="s">
        <v>546</v>
      </c>
      <c r="F29" s="7" t="s">
        <v>567</v>
      </c>
      <c r="G29" s="8" t="s">
        <v>94</v>
      </c>
      <c r="H29" s="8" t="s">
        <v>553</v>
      </c>
      <c r="I29" s="7" t="s">
        <v>603</v>
      </c>
      <c r="J29" s="7" t="s">
        <v>604</v>
      </c>
      <c r="K29" s="8" t="s">
        <v>1</v>
      </c>
      <c r="L29" s="7">
        <v>20</v>
      </c>
      <c r="M29" s="8" t="s">
        <v>93</v>
      </c>
      <c r="N29" s="22">
        <v>43986</v>
      </c>
      <c r="O29" s="13">
        <v>20201200000253</v>
      </c>
      <c r="P29" s="14">
        <v>43999</v>
      </c>
      <c r="Q29" s="14"/>
      <c r="R29" s="7">
        <v>9</v>
      </c>
      <c r="S29" s="7" t="s">
        <v>402</v>
      </c>
      <c r="T29" s="7" t="s">
        <v>445</v>
      </c>
      <c r="U29" s="7" t="s">
        <v>415</v>
      </c>
      <c r="V29" s="7" t="s">
        <v>415</v>
      </c>
      <c r="W29" s="7" t="s">
        <v>415</v>
      </c>
      <c r="X29" s="7" t="s">
        <v>415</v>
      </c>
      <c r="Y29" s="7" t="s">
        <v>446</v>
      </c>
    </row>
    <row r="30" spans="1:25" ht="45" x14ac:dyDescent="0.25">
      <c r="A30" s="7" t="s">
        <v>406</v>
      </c>
      <c r="B30" s="7" t="s">
        <v>586</v>
      </c>
      <c r="C30" s="7" t="s">
        <v>523</v>
      </c>
      <c r="D30" s="8" t="s">
        <v>98</v>
      </c>
      <c r="E30" s="7" t="s">
        <v>417</v>
      </c>
      <c r="F30" s="7" t="s">
        <v>587</v>
      </c>
      <c r="G30" s="8" t="s">
        <v>97</v>
      </c>
      <c r="H30" s="8" t="s">
        <v>67</v>
      </c>
      <c r="I30" s="7" t="s">
        <v>626</v>
      </c>
      <c r="J30" s="7" t="s">
        <v>614</v>
      </c>
      <c r="K30" s="8" t="s">
        <v>1</v>
      </c>
      <c r="L30" s="7">
        <v>20</v>
      </c>
      <c r="M30" s="8" t="s">
        <v>96</v>
      </c>
      <c r="N30" s="22">
        <v>43986</v>
      </c>
      <c r="O30" s="13" t="s">
        <v>415</v>
      </c>
      <c r="P30" s="14">
        <v>43990</v>
      </c>
      <c r="Q30" s="14"/>
      <c r="R30" s="7">
        <v>3</v>
      </c>
      <c r="S30" s="7" t="s">
        <v>402</v>
      </c>
      <c r="T30" s="7" t="s">
        <v>447</v>
      </c>
      <c r="U30" s="7" t="s">
        <v>415</v>
      </c>
      <c r="V30" s="7" t="s">
        <v>415</v>
      </c>
      <c r="W30" s="7" t="s">
        <v>492</v>
      </c>
      <c r="X30" s="7" t="s">
        <v>415</v>
      </c>
      <c r="Y30" s="7" t="s">
        <v>627</v>
      </c>
    </row>
    <row r="31" spans="1:25" ht="57" x14ac:dyDescent="0.25">
      <c r="A31" s="9" t="s">
        <v>406</v>
      </c>
      <c r="B31" s="9" t="s">
        <v>586</v>
      </c>
      <c r="C31" s="9" t="s">
        <v>540</v>
      </c>
      <c r="D31" s="10" t="s">
        <v>101</v>
      </c>
      <c r="E31" s="9" t="s">
        <v>412</v>
      </c>
      <c r="F31" s="9" t="s">
        <v>602</v>
      </c>
      <c r="G31" s="10" t="s">
        <v>100</v>
      </c>
      <c r="H31" s="10" t="s">
        <v>49</v>
      </c>
      <c r="I31" s="10" t="s">
        <v>10</v>
      </c>
      <c r="J31" s="9" t="s">
        <v>588</v>
      </c>
      <c r="K31" s="10" t="s">
        <v>4</v>
      </c>
      <c r="L31" s="9">
        <v>35</v>
      </c>
      <c r="M31" s="10" t="s">
        <v>99</v>
      </c>
      <c r="N31" s="23">
        <v>43986</v>
      </c>
      <c r="O31" s="15">
        <v>20202050068601</v>
      </c>
      <c r="P31" s="16"/>
      <c r="Q31" s="16"/>
      <c r="R31" s="9"/>
      <c r="S31" s="9" t="s">
        <v>407</v>
      </c>
      <c r="T31" s="9" t="s">
        <v>628</v>
      </c>
      <c r="U31" s="9" t="s">
        <v>415</v>
      </c>
      <c r="V31" s="9" t="s">
        <v>415</v>
      </c>
      <c r="W31" s="9" t="s">
        <v>415</v>
      </c>
      <c r="X31" s="9" t="s">
        <v>415</v>
      </c>
      <c r="Y31" s="9" t="s">
        <v>415</v>
      </c>
    </row>
    <row r="32" spans="1:25" ht="90" x14ac:dyDescent="0.25">
      <c r="A32" s="9" t="s">
        <v>406</v>
      </c>
      <c r="B32" s="9" t="s">
        <v>586</v>
      </c>
      <c r="C32" s="9" t="s">
        <v>617</v>
      </c>
      <c r="D32" s="10" t="s">
        <v>104</v>
      </c>
      <c r="E32" s="9" t="s">
        <v>412</v>
      </c>
      <c r="F32" s="9" t="s">
        <v>602</v>
      </c>
      <c r="G32" s="10" t="s">
        <v>103</v>
      </c>
      <c r="H32" s="10" t="s">
        <v>49</v>
      </c>
      <c r="I32" s="10" t="s">
        <v>10</v>
      </c>
      <c r="J32" s="9" t="s">
        <v>588</v>
      </c>
      <c r="K32" s="10" t="s">
        <v>4</v>
      </c>
      <c r="L32" s="9">
        <v>35</v>
      </c>
      <c r="M32" s="10" t="s">
        <v>102</v>
      </c>
      <c r="N32" s="23">
        <v>43986</v>
      </c>
      <c r="O32" s="15">
        <v>20202050068721</v>
      </c>
      <c r="P32" s="16"/>
      <c r="Q32" s="16"/>
      <c r="R32" s="9"/>
      <c r="S32" s="9" t="s">
        <v>407</v>
      </c>
      <c r="T32" s="9" t="s">
        <v>629</v>
      </c>
      <c r="U32" s="9" t="s">
        <v>415</v>
      </c>
      <c r="V32" s="9" t="s">
        <v>415</v>
      </c>
      <c r="W32" s="9" t="s">
        <v>415</v>
      </c>
      <c r="X32" s="9" t="s">
        <v>415</v>
      </c>
      <c r="Y32" s="9" t="s">
        <v>415</v>
      </c>
    </row>
    <row r="33" spans="1:25" ht="42.75" x14ac:dyDescent="0.25">
      <c r="A33" s="7" t="s">
        <v>406</v>
      </c>
      <c r="B33" s="7" t="s">
        <v>586</v>
      </c>
      <c r="C33" s="7" t="s">
        <v>593</v>
      </c>
      <c r="D33" s="8" t="s">
        <v>107</v>
      </c>
      <c r="E33" s="7" t="s">
        <v>412</v>
      </c>
      <c r="F33" s="7" t="s">
        <v>587</v>
      </c>
      <c r="G33" s="8" t="s">
        <v>106</v>
      </c>
      <c r="H33" s="8" t="s">
        <v>553</v>
      </c>
      <c r="I33" s="7" t="s">
        <v>603</v>
      </c>
      <c r="J33" s="7" t="s">
        <v>604</v>
      </c>
      <c r="K33" s="8" t="s">
        <v>1</v>
      </c>
      <c r="L33" s="7">
        <v>20</v>
      </c>
      <c r="M33" s="8" t="s">
        <v>105</v>
      </c>
      <c r="N33" s="22">
        <v>43987</v>
      </c>
      <c r="O33" s="13">
        <v>20201200000263</v>
      </c>
      <c r="P33" s="14">
        <v>44001</v>
      </c>
      <c r="Q33" s="14"/>
      <c r="R33" s="7">
        <v>9</v>
      </c>
      <c r="S33" s="7" t="s">
        <v>402</v>
      </c>
      <c r="T33" s="7" t="s">
        <v>448</v>
      </c>
      <c r="U33" s="7" t="s">
        <v>415</v>
      </c>
      <c r="V33" s="7" t="s">
        <v>415</v>
      </c>
      <c r="W33" s="7" t="s">
        <v>415</v>
      </c>
      <c r="X33" s="7" t="s">
        <v>415</v>
      </c>
      <c r="Y33" s="7" t="s">
        <v>449</v>
      </c>
    </row>
    <row r="34" spans="1:25" ht="57" x14ac:dyDescent="0.25">
      <c r="A34" s="9" t="s">
        <v>404</v>
      </c>
      <c r="B34" s="9" t="s">
        <v>630</v>
      </c>
      <c r="C34" s="9" t="s">
        <v>542</v>
      </c>
      <c r="D34" s="10" t="s">
        <v>110</v>
      </c>
      <c r="E34" s="9" t="s">
        <v>417</v>
      </c>
      <c r="F34" s="9" t="s">
        <v>587</v>
      </c>
      <c r="G34" s="10" t="s">
        <v>109</v>
      </c>
      <c r="H34" s="10" t="s">
        <v>550</v>
      </c>
      <c r="I34" s="10" t="s">
        <v>10</v>
      </c>
      <c r="J34" s="9" t="s">
        <v>588</v>
      </c>
      <c r="K34" s="10" t="s">
        <v>591</v>
      </c>
      <c r="L34" s="9">
        <v>30</v>
      </c>
      <c r="M34" s="10" t="s">
        <v>108</v>
      </c>
      <c r="N34" s="23">
        <v>43987</v>
      </c>
      <c r="O34" s="15">
        <v>20202050068451</v>
      </c>
      <c r="P34" s="16"/>
      <c r="Q34" s="16"/>
      <c r="R34" s="9"/>
      <c r="S34" s="9" t="s">
        <v>407</v>
      </c>
      <c r="T34" s="9" t="s">
        <v>450</v>
      </c>
      <c r="U34" s="9" t="s">
        <v>415</v>
      </c>
      <c r="V34" s="9" t="s">
        <v>415</v>
      </c>
      <c r="W34" s="9" t="s">
        <v>415</v>
      </c>
      <c r="X34" s="9" t="s">
        <v>415</v>
      </c>
      <c r="Y34" s="9" t="s">
        <v>449</v>
      </c>
    </row>
    <row r="35" spans="1:25" ht="57" x14ac:dyDescent="0.25">
      <c r="A35" s="7" t="s">
        <v>406</v>
      </c>
      <c r="B35" s="7" t="s">
        <v>586</v>
      </c>
      <c r="C35" s="7" t="s">
        <v>593</v>
      </c>
      <c r="D35" s="8" t="s">
        <v>113</v>
      </c>
      <c r="E35" s="7" t="s">
        <v>547</v>
      </c>
      <c r="F35" s="7" t="s">
        <v>587</v>
      </c>
      <c r="G35" s="8" t="s">
        <v>112</v>
      </c>
      <c r="H35" s="8" t="s">
        <v>553</v>
      </c>
      <c r="I35" s="7" t="s">
        <v>603</v>
      </c>
      <c r="J35" s="7" t="s">
        <v>604</v>
      </c>
      <c r="K35" s="8" t="s">
        <v>591</v>
      </c>
      <c r="L35" s="7">
        <v>30</v>
      </c>
      <c r="M35" s="8" t="s">
        <v>111</v>
      </c>
      <c r="N35" s="22">
        <v>43987</v>
      </c>
      <c r="O35" s="13">
        <v>20201200000193</v>
      </c>
      <c r="P35" s="14">
        <v>43991</v>
      </c>
      <c r="Q35" s="14"/>
      <c r="R35" s="7">
        <v>2</v>
      </c>
      <c r="S35" s="7" t="s">
        <v>402</v>
      </c>
      <c r="T35" s="7" t="s">
        <v>451</v>
      </c>
      <c r="U35" s="7" t="s">
        <v>415</v>
      </c>
      <c r="V35" s="7" t="s">
        <v>415</v>
      </c>
      <c r="W35" s="7" t="s">
        <v>415</v>
      </c>
      <c r="X35" s="7" t="s">
        <v>415</v>
      </c>
      <c r="Y35" s="7" t="s">
        <v>449</v>
      </c>
    </row>
    <row r="36" spans="1:25" ht="57" x14ac:dyDescent="0.25">
      <c r="A36" s="7" t="s">
        <v>406</v>
      </c>
      <c r="B36" s="7" t="s">
        <v>586</v>
      </c>
      <c r="C36" s="7" t="s">
        <v>593</v>
      </c>
      <c r="D36" s="8" t="s">
        <v>113</v>
      </c>
      <c r="E36" s="7" t="s">
        <v>547</v>
      </c>
      <c r="F36" s="7" t="s">
        <v>587</v>
      </c>
      <c r="G36" s="8" t="s">
        <v>115</v>
      </c>
      <c r="H36" s="8" t="s">
        <v>553</v>
      </c>
      <c r="I36" s="7" t="s">
        <v>603</v>
      </c>
      <c r="J36" s="7" t="s">
        <v>604</v>
      </c>
      <c r="K36" s="8" t="s">
        <v>591</v>
      </c>
      <c r="L36" s="7">
        <v>30</v>
      </c>
      <c r="M36" s="8" t="s">
        <v>114</v>
      </c>
      <c r="N36" s="22">
        <v>43987</v>
      </c>
      <c r="O36" s="13">
        <v>20201200000273</v>
      </c>
      <c r="P36" s="14">
        <v>44001</v>
      </c>
      <c r="Q36" s="14"/>
      <c r="R36" s="7">
        <v>3</v>
      </c>
      <c r="S36" s="7" t="s">
        <v>402</v>
      </c>
      <c r="T36" s="7" t="s">
        <v>452</v>
      </c>
      <c r="U36" s="7" t="s">
        <v>415</v>
      </c>
      <c r="V36" s="7" t="s">
        <v>415</v>
      </c>
      <c r="W36" s="7" t="s">
        <v>415</v>
      </c>
      <c r="X36" s="7" t="s">
        <v>415</v>
      </c>
      <c r="Y36" s="7" t="s">
        <v>449</v>
      </c>
    </row>
    <row r="37" spans="1:25" ht="57" x14ac:dyDescent="0.25">
      <c r="A37" s="7" t="s">
        <v>404</v>
      </c>
      <c r="B37" s="7" t="s">
        <v>630</v>
      </c>
      <c r="C37" s="7" t="s">
        <v>535</v>
      </c>
      <c r="D37" s="8" t="s">
        <v>118</v>
      </c>
      <c r="E37" s="7" t="s">
        <v>417</v>
      </c>
      <c r="F37" s="7" t="s">
        <v>631</v>
      </c>
      <c r="G37" s="8" t="s">
        <v>117</v>
      </c>
      <c r="H37" s="8" t="s">
        <v>597</v>
      </c>
      <c r="I37" s="7" t="s">
        <v>594</v>
      </c>
      <c r="J37" s="7" t="s">
        <v>588</v>
      </c>
      <c r="K37" s="8" t="s">
        <v>591</v>
      </c>
      <c r="L37" s="7">
        <v>30</v>
      </c>
      <c r="M37" s="8" t="s">
        <v>116</v>
      </c>
      <c r="N37" s="22">
        <v>43987</v>
      </c>
      <c r="O37" s="13">
        <v>20202050067681</v>
      </c>
      <c r="P37" s="14">
        <v>43992</v>
      </c>
      <c r="Q37" s="14"/>
      <c r="R37" s="7">
        <v>0</v>
      </c>
      <c r="S37" s="7" t="s">
        <v>402</v>
      </c>
      <c r="T37" s="7" t="s">
        <v>443</v>
      </c>
      <c r="U37" s="7" t="s">
        <v>415</v>
      </c>
      <c r="V37" s="7" t="s">
        <v>415</v>
      </c>
      <c r="W37" s="7" t="s">
        <v>415</v>
      </c>
      <c r="X37" s="7" t="s">
        <v>415</v>
      </c>
      <c r="Y37" s="7" t="s">
        <v>415</v>
      </c>
    </row>
    <row r="38" spans="1:25" ht="45" x14ac:dyDescent="0.25">
      <c r="A38" s="7" t="s">
        <v>406</v>
      </c>
      <c r="B38" s="7" t="s">
        <v>586</v>
      </c>
      <c r="C38" s="7" t="s">
        <v>612</v>
      </c>
      <c r="D38" s="8" t="s">
        <v>121</v>
      </c>
      <c r="E38" s="7" t="s">
        <v>412</v>
      </c>
      <c r="F38" s="7" t="s">
        <v>587</v>
      </c>
      <c r="G38" s="8" t="s">
        <v>120</v>
      </c>
      <c r="H38" s="8" t="s">
        <v>554</v>
      </c>
      <c r="I38" s="7" t="s">
        <v>605</v>
      </c>
      <c r="J38" s="7" t="s">
        <v>588</v>
      </c>
      <c r="K38" s="8" t="s">
        <v>598</v>
      </c>
      <c r="L38" s="7">
        <v>30</v>
      </c>
      <c r="M38" s="8" t="s">
        <v>119</v>
      </c>
      <c r="N38" s="22">
        <v>43987</v>
      </c>
      <c r="O38" s="13">
        <v>20202100002401</v>
      </c>
      <c r="P38" s="14">
        <v>43991</v>
      </c>
      <c r="Q38" s="14"/>
      <c r="R38" s="7">
        <v>3</v>
      </c>
      <c r="S38" s="7" t="s">
        <v>402</v>
      </c>
      <c r="T38" s="7" t="s">
        <v>632</v>
      </c>
      <c r="U38" s="7" t="s">
        <v>415</v>
      </c>
      <c r="V38" s="7" t="s">
        <v>415</v>
      </c>
      <c r="W38" s="7" t="s">
        <v>415</v>
      </c>
      <c r="X38" s="7" t="s">
        <v>415</v>
      </c>
      <c r="Y38" s="7" t="s">
        <v>415</v>
      </c>
    </row>
    <row r="39" spans="1:25" ht="57" x14ac:dyDescent="0.25">
      <c r="A39" s="9" t="s">
        <v>406</v>
      </c>
      <c r="B39" s="9" t="s">
        <v>586</v>
      </c>
      <c r="C39" s="9" t="s">
        <v>593</v>
      </c>
      <c r="D39" s="10" t="s">
        <v>633</v>
      </c>
      <c r="E39" s="9" t="s">
        <v>412</v>
      </c>
      <c r="F39" s="9" t="s">
        <v>567</v>
      </c>
      <c r="G39" s="10" t="s">
        <v>123</v>
      </c>
      <c r="H39" s="10" t="s">
        <v>49</v>
      </c>
      <c r="I39" s="10" t="s">
        <v>10</v>
      </c>
      <c r="J39" s="9" t="s">
        <v>588</v>
      </c>
      <c r="K39" s="10" t="s">
        <v>598</v>
      </c>
      <c r="L39" s="9">
        <v>30</v>
      </c>
      <c r="M39" s="10" t="s">
        <v>122</v>
      </c>
      <c r="N39" s="23">
        <v>43987</v>
      </c>
      <c r="O39" s="15">
        <v>202050066561</v>
      </c>
      <c r="P39" s="16"/>
      <c r="Q39" s="16"/>
      <c r="R39" s="9"/>
      <c r="S39" s="9" t="s">
        <v>407</v>
      </c>
      <c r="T39" s="9" t="s">
        <v>634</v>
      </c>
      <c r="U39" s="9" t="s">
        <v>415</v>
      </c>
      <c r="V39" s="9" t="s">
        <v>415</v>
      </c>
      <c r="W39" s="9" t="s">
        <v>415</v>
      </c>
      <c r="X39" s="9" t="s">
        <v>415</v>
      </c>
      <c r="Y39" s="9" t="s">
        <v>454</v>
      </c>
    </row>
    <row r="40" spans="1:25" ht="71.25" x14ac:dyDescent="0.25">
      <c r="A40" s="9" t="s">
        <v>406</v>
      </c>
      <c r="B40" s="9" t="s">
        <v>586</v>
      </c>
      <c r="C40" s="9" t="s">
        <v>531</v>
      </c>
      <c r="D40" s="10" t="s">
        <v>55</v>
      </c>
      <c r="E40" s="9" t="s">
        <v>417</v>
      </c>
      <c r="F40" s="9" t="s">
        <v>602</v>
      </c>
      <c r="G40" s="10" t="s">
        <v>125</v>
      </c>
      <c r="H40" s="10" t="s">
        <v>49</v>
      </c>
      <c r="I40" s="10" t="s">
        <v>10</v>
      </c>
      <c r="J40" s="9" t="s">
        <v>588</v>
      </c>
      <c r="K40" s="10" t="s">
        <v>4</v>
      </c>
      <c r="L40" s="9">
        <v>35</v>
      </c>
      <c r="M40" s="10" t="s">
        <v>124</v>
      </c>
      <c r="N40" s="23">
        <v>43987</v>
      </c>
      <c r="O40" s="15" t="s">
        <v>415</v>
      </c>
      <c r="P40" s="16"/>
      <c r="Q40" s="16"/>
      <c r="R40" s="9"/>
      <c r="S40" s="9" t="s">
        <v>407</v>
      </c>
      <c r="T40" s="9" t="s">
        <v>635</v>
      </c>
      <c r="U40" s="9" t="s">
        <v>415</v>
      </c>
      <c r="V40" s="9" t="s">
        <v>415</v>
      </c>
      <c r="W40" s="9" t="s">
        <v>415</v>
      </c>
      <c r="X40" s="9" t="s">
        <v>415</v>
      </c>
      <c r="Y40" s="9" t="s">
        <v>454</v>
      </c>
    </row>
    <row r="41" spans="1:25" ht="75" x14ac:dyDescent="0.25">
      <c r="A41" s="7" t="s">
        <v>406</v>
      </c>
      <c r="B41" s="7" t="s">
        <v>586</v>
      </c>
      <c r="C41" s="7" t="s">
        <v>526</v>
      </c>
      <c r="D41" s="8" t="s">
        <v>128</v>
      </c>
      <c r="E41" s="7" t="s">
        <v>546</v>
      </c>
      <c r="F41" s="7" t="s">
        <v>567</v>
      </c>
      <c r="G41" s="8" t="s">
        <v>127</v>
      </c>
      <c r="H41" s="8" t="s">
        <v>411</v>
      </c>
      <c r="I41" s="8" t="s">
        <v>69</v>
      </c>
      <c r="J41" s="7" t="s">
        <v>604</v>
      </c>
      <c r="K41" s="8" t="s">
        <v>591</v>
      </c>
      <c r="L41" s="7">
        <v>30</v>
      </c>
      <c r="M41" s="8" t="s">
        <v>126</v>
      </c>
      <c r="N41" s="22">
        <v>43987</v>
      </c>
      <c r="O41" s="13" t="s">
        <v>415</v>
      </c>
      <c r="P41" s="14">
        <v>43990</v>
      </c>
      <c r="Q41" s="14"/>
      <c r="R41" s="7">
        <v>2</v>
      </c>
      <c r="S41" s="7" t="s">
        <v>402</v>
      </c>
      <c r="T41" s="7" t="s">
        <v>636</v>
      </c>
      <c r="U41" s="7" t="s">
        <v>415</v>
      </c>
      <c r="V41" s="7" t="s">
        <v>415</v>
      </c>
      <c r="W41" s="7" t="s">
        <v>415</v>
      </c>
      <c r="X41" s="7" t="s">
        <v>415</v>
      </c>
      <c r="Y41" s="7" t="s">
        <v>637</v>
      </c>
    </row>
    <row r="42" spans="1:25" ht="60" x14ac:dyDescent="0.25">
      <c r="A42" s="9" t="s">
        <v>406</v>
      </c>
      <c r="B42" s="9" t="s">
        <v>586</v>
      </c>
      <c r="C42" s="9" t="s">
        <v>638</v>
      </c>
      <c r="D42" s="10" t="s">
        <v>131</v>
      </c>
      <c r="E42" s="9" t="s">
        <v>417</v>
      </c>
      <c r="F42" s="9" t="s">
        <v>587</v>
      </c>
      <c r="G42" s="10" t="s">
        <v>130</v>
      </c>
      <c r="H42" s="10" t="s">
        <v>550</v>
      </c>
      <c r="I42" s="10" t="s">
        <v>10</v>
      </c>
      <c r="J42" s="9" t="s">
        <v>588</v>
      </c>
      <c r="K42" s="10" t="s">
        <v>591</v>
      </c>
      <c r="L42" s="9">
        <v>30</v>
      </c>
      <c r="M42" s="10" t="s">
        <v>129</v>
      </c>
      <c r="N42" s="23">
        <v>43987</v>
      </c>
      <c r="O42" s="15">
        <v>20202050068461</v>
      </c>
      <c r="P42" s="16"/>
      <c r="Q42" s="16"/>
      <c r="R42" s="9"/>
      <c r="S42" s="9" t="s">
        <v>407</v>
      </c>
      <c r="T42" s="9" t="s">
        <v>455</v>
      </c>
      <c r="U42" s="9" t="s">
        <v>415</v>
      </c>
      <c r="V42" s="9" t="s">
        <v>415</v>
      </c>
      <c r="W42" s="9" t="s">
        <v>415</v>
      </c>
      <c r="X42" s="9" t="s">
        <v>415</v>
      </c>
      <c r="Y42" s="9" t="s">
        <v>639</v>
      </c>
    </row>
    <row r="43" spans="1:25" ht="45" x14ac:dyDescent="0.25">
      <c r="A43" s="7" t="s">
        <v>406</v>
      </c>
      <c r="B43" s="7" t="s">
        <v>586</v>
      </c>
      <c r="C43" s="7" t="s">
        <v>593</v>
      </c>
      <c r="D43" s="8" t="s">
        <v>132</v>
      </c>
      <c r="E43" s="7" t="s">
        <v>412</v>
      </c>
      <c r="F43" s="7" t="s">
        <v>587</v>
      </c>
      <c r="G43" s="8" t="s">
        <v>134</v>
      </c>
      <c r="H43" s="8" t="s">
        <v>559</v>
      </c>
      <c r="I43" s="7" t="s">
        <v>640</v>
      </c>
      <c r="J43" s="7" t="s">
        <v>640</v>
      </c>
      <c r="K43" s="8" t="s">
        <v>615</v>
      </c>
      <c r="L43" s="7">
        <v>10</v>
      </c>
      <c r="M43" s="8" t="s">
        <v>133</v>
      </c>
      <c r="N43" s="22">
        <v>43990</v>
      </c>
      <c r="O43" s="13" t="s">
        <v>415</v>
      </c>
      <c r="P43" s="14">
        <v>44005</v>
      </c>
      <c r="Q43" s="14"/>
      <c r="R43" s="7">
        <v>10</v>
      </c>
      <c r="S43" s="7" t="s">
        <v>402</v>
      </c>
      <c r="T43" s="7" t="s">
        <v>641</v>
      </c>
      <c r="U43" s="7" t="s">
        <v>415</v>
      </c>
      <c r="V43" s="7" t="s">
        <v>415</v>
      </c>
      <c r="W43" s="7" t="s">
        <v>415</v>
      </c>
      <c r="X43" s="7" t="s">
        <v>415</v>
      </c>
      <c r="Y43" s="7" t="s">
        <v>456</v>
      </c>
    </row>
    <row r="44" spans="1:25" ht="45" x14ac:dyDescent="0.25">
      <c r="A44" s="7" t="s">
        <v>406</v>
      </c>
      <c r="B44" s="7" t="s">
        <v>586</v>
      </c>
      <c r="C44" s="7" t="s">
        <v>593</v>
      </c>
      <c r="D44" s="8" t="s">
        <v>52</v>
      </c>
      <c r="E44" s="7" t="s">
        <v>606</v>
      </c>
      <c r="F44" s="7" t="s">
        <v>631</v>
      </c>
      <c r="G44" s="8" t="s">
        <v>136</v>
      </c>
      <c r="H44" s="8" t="s">
        <v>550</v>
      </c>
      <c r="I44" s="7" t="s">
        <v>594</v>
      </c>
      <c r="J44" s="7" t="s">
        <v>588</v>
      </c>
      <c r="K44" s="8" t="s">
        <v>591</v>
      </c>
      <c r="L44" s="7">
        <v>30</v>
      </c>
      <c r="M44" s="8" t="s">
        <v>135</v>
      </c>
      <c r="N44" s="22">
        <v>43990</v>
      </c>
      <c r="O44" s="13">
        <v>20202050068211</v>
      </c>
      <c r="P44" s="14">
        <v>44012</v>
      </c>
      <c r="Q44" s="14"/>
      <c r="R44" s="7">
        <v>14</v>
      </c>
      <c r="S44" s="7" t="s">
        <v>402</v>
      </c>
      <c r="T44" s="7" t="s">
        <v>457</v>
      </c>
      <c r="U44" s="7" t="s">
        <v>415</v>
      </c>
      <c r="V44" s="7" t="s">
        <v>415</v>
      </c>
      <c r="W44" s="7" t="s">
        <v>415</v>
      </c>
      <c r="X44" s="7" t="s">
        <v>415</v>
      </c>
      <c r="Y44" s="7" t="s">
        <v>458</v>
      </c>
    </row>
    <row r="45" spans="1:25" ht="45" x14ac:dyDescent="0.25">
      <c r="A45" s="7" t="s">
        <v>406</v>
      </c>
      <c r="B45" s="7" t="s">
        <v>586</v>
      </c>
      <c r="C45" s="7" t="s">
        <v>638</v>
      </c>
      <c r="D45" s="8" t="s">
        <v>140</v>
      </c>
      <c r="E45" s="7" t="s">
        <v>412</v>
      </c>
      <c r="F45" s="7" t="s">
        <v>567</v>
      </c>
      <c r="G45" s="8" t="s">
        <v>138</v>
      </c>
      <c r="H45" s="8" t="s">
        <v>550</v>
      </c>
      <c r="I45" s="7" t="s">
        <v>594</v>
      </c>
      <c r="J45" s="7" t="s">
        <v>588</v>
      </c>
      <c r="K45" s="8" t="s">
        <v>139</v>
      </c>
      <c r="L45" s="7">
        <v>30</v>
      </c>
      <c r="M45" s="8" t="s">
        <v>137</v>
      </c>
      <c r="N45" s="22">
        <v>43990</v>
      </c>
      <c r="O45" s="13">
        <v>20202050068221</v>
      </c>
      <c r="P45" s="14">
        <v>44012</v>
      </c>
      <c r="Q45" s="14"/>
      <c r="R45" s="7">
        <v>14</v>
      </c>
      <c r="S45" s="7" t="s">
        <v>402</v>
      </c>
      <c r="T45" s="7" t="s">
        <v>459</v>
      </c>
      <c r="U45" s="7" t="s">
        <v>415</v>
      </c>
      <c r="V45" s="7" t="s">
        <v>415</v>
      </c>
      <c r="W45" s="7" t="s">
        <v>415</v>
      </c>
      <c r="X45" s="7" t="s">
        <v>415</v>
      </c>
      <c r="Y45" s="7" t="s">
        <v>460</v>
      </c>
    </row>
    <row r="46" spans="1:25" ht="71.25" x14ac:dyDescent="0.25">
      <c r="A46" s="7" t="s">
        <v>406</v>
      </c>
      <c r="B46" s="7" t="s">
        <v>586</v>
      </c>
      <c r="C46" s="7" t="s">
        <v>534</v>
      </c>
      <c r="D46" s="8" t="s">
        <v>143</v>
      </c>
      <c r="E46" s="7" t="s">
        <v>417</v>
      </c>
      <c r="F46" s="7" t="s">
        <v>587</v>
      </c>
      <c r="G46" s="8" t="s">
        <v>142</v>
      </c>
      <c r="H46" s="8" t="s">
        <v>554</v>
      </c>
      <c r="I46" s="7" t="s">
        <v>605</v>
      </c>
      <c r="J46" s="7" t="s">
        <v>588</v>
      </c>
      <c r="K46" s="8" t="s">
        <v>591</v>
      </c>
      <c r="L46" s="7">
        <v>30</v>
      </c>
      <c r="M46" s="8" t="s">
        <v>141</v>
      </c>
      <c r="N46" s="22">
        <v>43990</v>
      </c>
      <c r="O46" s="13">
        <v>20202100002441</v>
      </c>
      <c r="P46" s="14">
        <v>43991</v>
      </c>
      <c r="Q46" s="14"/>
      <c r="R46" s="7">
        <v>1</v>
      </c>
      <c r="S46" s="7" t="s">
        <v>402</v>
      </c>
      <c r="T46" s="7" t="s">
        <v>461</v>
      </c>
      <c r="U46" s="7" t="s">
        <v>415</v>
      </c>
      <c r="V46" s="7" t="s">
        <v>415</v>
      </c>
      <c r="W46" s="7" t="s">
        <v>415</v>
      </c>
      <c r="X46" s="7" t="s">
        <v>415</v>
      </c>
      <c r="Y46" s="7" t="s">
        <v>460</v>
      </c>
    </row>
    <row r="47" spans="1:25" ht="57" x14ac:dyDescent="0.25">
      <c r="A47" s="9" t="s">
        <v>406</v>
      </c>
      <c r="B47" s="9" t="s">
        <v>586</v>
      </c>
      <c r="C47" s="9" t="s">
        <v>593</v>
      </c>
      <c r="D47" s="10" t="s">
        <v>146</v>
      </c>
      <c r="E47" s="9" t="s">
        <v>412</v>
      </c>
      <c r="F47" s="9" t="s">
        <v>602</v>
      </c>
      <c r="G47" s="10" t="s">
        <v>145</v>
      </c>
      <c r="H47" s="10" t="s">
        <v>597</v>
      </c>
      <c r="I47" s="10" t="s">
        <v>10</v>
      </c>
      <c r="J47" s="9" t="s">
        <v>588</v>
      </c>
      <c r="K47" s="10" t="s">
        <v>598</v>
      </c>
      <c r="L47" s="9">
        <v>30</v>
      </c>
      <c r="M47" s="10" t="s">
        <v>144</v>
      </c>
      <c r="N47" s="23">
        <v>43990</v>
      </c>
      <c r="O47" s="15" t="s">
        <v>415</v>
      </c>
      <c r="P47" s="16"/>
      <c r="Q47" s="16"/>
      <c r="R47" s="9"/>
      <c r="S47" s="9" t="s">
        <v>407</v>
      </c>
      <c r="T47" s="9" t="s">
        <v>642</v>
      </c>
      <c r="U47" s="9" t="s">
        <v>415</v>
      </c>
      <c r="V47" s="9" t="s">
        <v>415</v>
      </c>
      <c r="W47" s="9" t="s">
        <v>415</v>
      </c>
      <c r="X47" s="9" t="s">
        <v>415</v>
      </c>
      <c r="Y47" s="9" t="s">
        <v>462</v>
      </c>
    </row>
    <row r="48" spans="1:25" ht="30" x14ac:dyDescent="0.25">
      <c r="A48" s="9" t="s">
        <v>406</v>
      </c>
      <c r="B48" s="9" t="s">
        <v>586</v>
      </c>
      <c r="C48" s="9" t="s">
        <v>593</v>
      </c>
      <c r="D48" s="10" t="s">
        <v>149</v>
      </c>
      <c r="E48" s="9" t="s">
        <v>412</v>
      </c>
      <c r="F48" s="9" t="s">
        <v>567</v>
      </c>
      <c r="G48" s="10" t="s">
        <v>148</v>
      </c>
      <c r="H48" s="10" t="s">
        <v>68</v>
      </c>
      <c r="I48" s="10" t="s">
        <v>69</v>
      </c>
      <c r="J48" s="9" t="s">
        <v>588</v>
      </c>
      <c r="K48" s="10" t="s">
        <v>598</v>
      </c>
      <c r="L48" s="9">
        <v>30</v>
      </c>
      <c r="M48" s="10" t="s">
        <v>147</v>
      </c>
      <c r="N48" s="23">
        <v>43990</v>
      </c>
      <c r="O48" s="15" t="s">
        <v>415</v>
      </c>
      <c r="P48" s="16"/>
      <c r="Q48" s="16"/>
      <c r="R48" s="9"/>
      <c r="S48" s="9" t="s">
        <v>407</v>
      </c>
      <c r="T48" s="9" t="s">
        <v>643</v>
      </c>
      <c r="U48" s="9" t="s">
        <v>415</v>
      </c>
      <c r="V48" s="9" t="s">
        <v>415</v>
      </c>
      <c r="W48" s="9" t="s">
        <v>415</v>
      </c>
      <c r="X48" s="9" t="s">
        <v>415</v>
      </c>
      <c r="Y48" s="9" t="s">
        <v>463</v>
      </c>
    </row>
    <row r="49" spans="1:25" ht="85.5" x14ac:dyDescent="0.25">
      <c r="A49" s="9" t="s">
        <v>406</v>
      </c>
      <c r="B49" s="9" t="s">
        <v>586</v>
      </c>
      <c r="C49" s="9" t="s">
        <v>593</v>
      </c>
      <c r="D49" s="10" t="s">
        <v>113</v>
      </c>
      <c r="E49" s="9" t="s">
        <v>547</v>
      </c>
      <c r="F49" s="9" t="s">
        <v>587</v>
      </c>
      <c r="G49" s="10" t="s">
        <v>151</v>
      </c>
      <c r="H49" s="10" t="s">
        <v>644</v>
      </c>
      <c r="I49" s="10" t="s">
        <v>77</v>
      </c>
      <c r="J49" s="9" t="s">
        <v>588</v>
      </c>
      <c r="K49" s="10" t="s">
        <v>591</v>
      </c>
      <c r="L49" s="9">
        <v>30</v>
      </c>
      <c r="M49" s="10" t="s">
        <v>150</v>
      </c>
      <c r="N49" s="23">
        <v>43990</v>
      </c>
      <c r="O49" s="15" t="s">
        <v>415</v>
      </c>
      <c r="P49" s="16"/>
      <c r="Q49" s="16"/>
      <c r="R49" s="9"/>
      <c r="S49" s="9" t="s">
        <v>407</v>
      </c>
      <c r="T49" s="9" t="s">
        <v>645</v>
      </c>
      <c r="U49" s="9" t="s">
        <v>415</v>
      </c>
      <c r="V49" s="9" t="s">
        <v>415</v>
      </c>
      <c r="W49" s="9" t="s">
        <v>415</v>
      </c>
      <c r="X49" s="9" t="s">
        <v>415</v>
      </c>
      <c r="Y49" s="9" t="s">
        <v>462</v>
      </c>
    </row>
    <row r="50" spans="1:25" ht="57" x14ac:dyDescent="0.25">
      <c r="A50" s="9" t="s">
        <v>406</v>
      </c>
      <c r="B50" s="9" t="s">
        <v>586</v>
      </c>
      <c r="C50" s="9" t="s">
        <v>617</v>
      </c>
      <c r="D50" s="10" t="s">
        <v>154</v>
      </c>
      <c r="E50" s="9" t="s">
        <v>412</v>
      </c>
      <c r="F50" s="9" t="s">
        <v>566</v>
      </c>
      <c r="G50" s="10" t="s">
        <v>153</v>
      </c>
      <c r="H50" s="10" t="s">
        <v>155</v>
      </c>
      <c r="I50" s="10" t="s">
        <v>10</v>
      </c>
      <c r="J50" s="9" t="s">
        <v>588</v>
      </c>
      <c r="K50" s="10" t="s">
        <v>598</v>
      </c>
      <c r="L50" s="9">
        <v>30</v>
      </c>
      <c r="M50" s="10" t="s">
        <v>152</v>
      </c>
      <c r="N50" s="23">
        <v>43990</v>
      </c>
      <c r="O50" s="15" t="s">
        <v>415</v>
      </c>
      <c r="P50" s="16"/>
      <c r="Q50" s="16"/>
      <c r="R50" s="9"/>
      <c r="S50" s="9" t="s">
        <v>407</v>
      </c>
      <c r="T50" s="9" t="s">
        <v>646</v>
      </c>
      <c r="U50" s="9" t="s">
        <v>415</v>
      </c>
      <c r="V50" s="9" t="s">
        <v>415</v>
      </c>
      <c r="W50" s="9" t="s">
        <v>415</v>
      </c>
      <c r="X50" s="9" t="s">
        <v>415</v>
      </c>
      <c r="Y50" s="9" t="s">
        <v>462</v>
      </c>
    </row>
    <row r="51" spans="1:25" ht="57" x14ac:dyDescent="0.25">
      <c r="A51" s="7" t="s">
        <v>406</v>
      </c>
      <c r="B51" s="7" t="s">
        <v>586</v>
      </c>
      <c r="C51" s="7" t="s">
        <v>529</v>
      </c>
      <c r="D51" s="8" t="s">
        <v>31</v>
      </c>
      <c r="E51" s="7" t="s">
        <v>412</v>
      </c>
      <c r="F51" s="7" t="s">
        <v>587</v>
      </c>
      <c r="G51" s="8" t="s">
        <v>157</v>
      </c>
      <c r="H51" s="8" t="s">
        <v>550</v>
      </c>
      <c r="I51" s="7" t="s">
        <v>594</v>
      </c>
      <c r="J51" s="7" t="s">
        <v>588</v>
      </c>
      <c r="K51" s="8" t="s">
        <v>598</v>
      </c>
      <c r="L51" s="7">
        <v>30</v>
      </c>
      <c r="M51" s="8" t="s">
        <v>156</v>
      </c>
      <c r="N51" s="22">
        <v>43990</v>
      </c>
      <c r="O51" s="17">
        <v>20202050068241</v>
      </c>
      <c r="P51" s="14">
        <v>44012</v>
      </c>
      <c r="Q51" s="14"/>
      <c r="R51" s="7">
        <v>14</v>
      </c>
      <c r="S51" s="7" t="s">
        <v>402</v>
      </c>
      <c r="T51" s="7" t="s">
        <v>464</v>
      </c>
      <c r="U51" s="7" t="s">
        <v>415</v>
      </c>
      <c r="V51" s="7" t="s">
        <v>415</v>
      </c>
      <c r="W51" s="7" t="s">
        <v>415</v>
      </c>
      <c r="X51" s="7" t="s">
        <v>415</v>
      </c>
      <c r="Y51" s="7" t="s">
        <v>415</v>
      </c>
    </row>
    <row r="52" spans="1:25" ht="71.25" x14ac:dyDescent="0.25">
      <c r="A52" s="7" t="s">
        <v>406</v>
      </c>
      <c r="B52" s="7" t="s">
        <v>586</v>
      </c>
      <c r="C52" s="7" t="s">
        <v>543</v>
      </c>
      <c r="D52" s="8" t="s">
        <v>160</v>
      </c>
      <c r="E52" s="7" t="s">
        <v>417</v>
      </c>
      <c r="F52" s="7" t="s">
        <v>587</v>
      </c>
      <c r="G52" s="8" t="s">
        <v>159</v>
      </c>
      <c r="H52" s="8" t="s">
        <v>550</v>
      </c>
      <c r="I52" s="7" t="s">
        <v>594</v>
      </c>
      <c r="J52" s="7" t="s">
        <v>588</v>
      </c>
      <c r="K52" s="8" t="s">
        <v>591</v>
      </c>
      <c r="L52" s="7">
        <v>30</v>
      </c>
      <c r="M52" s="8" t="s">
        <v>158</v>
      </c>
      <c r="N52" s="22">
        <v>43991</v>
      </c>
      <c r="O52" s="17">
        <v>20202050068261</v>
      </c>
      <c r="P52" s="14">
        <v>44012</v>
      </c>
      <c r="Q52" s="14"/>
      <c r="R52" s="7">
        <v>13</v>
      </c>
      <c r="S52" s="7" t="s">
        <v>402</v>
      </c>
      <c r="T52" s="7" t="s">
        <v>465</v>
      </c>
      <c r="U52" s="7" t="s">
        <v>415</v>
      </c>
      <c r="V52" s="7" t="s">
        <v>415</v>
      </c>
      <c r="W52" s="7" t="s">
        <v>415</v>
      </c>
      <c r="X52" s="7" t="s">
        <v>415</v>
      </c>
      <c r="Y52" s="7" t="s">
        <v>466</v>
      </c>
    </row>
    <row r="53" spans="1:25" ht="57" x14ac:dyDescent="0.25">
      <c r="A53" s="7" t="s">
        <v>406</v>
      </c>
      <c r="B53" s="7" t="s">
        <v>586</v>
      </c>
      <c r="C53" s="7" t="s">
        <v>593</v>
      </c>
      <c r="D53" s="8" t="s">
        <v>13</v>
      </c>
      <c r="E53" s="7" t="s">
        <v>417</v>
      </c>
      <c r="F53" s="7" t="s">
        <v>587</v>
      </c>
      <c r="G53" s="8" t="s">
        <v>162</v>
      </c>
      <c r="H53" s="8" t="s">
        <v>550</v>
      </c>
      <c r="I53" s="7" t="s">
        <v>594</v>
      </c>
      <c r="J53" s="7" t="s">
        <v>588</v>
      </c>
      <c r="K53" s="8" t="s">
        <v>591</v>
      </c>
      <c r="L53" s="7">
        <v>30</v>
      </c>
      <c r="M53" s="8" t="s">
        <v>161</v>
      </c>
      <c r="N53" s="22">
        <v>43991</v>
      </c>
      <c r="O53" s="17">
        <v>20202000012952</v>
      </c>
      <c r="P53" s="14">
        <v>43994</v>
      </c>
      <c r="Q53" s="14"/>
      <c r="R53" s="7">
        <v>4</v>
      </c>
      <c r="S53" s="7" t="s">
        <v>402</v>
      </c>
      <c r="T53" s="7" t="s">
        <v>467</v>
      </c>
      <c r="U53" s="7" t="s">
        <v>415</v>
      </c>
      <c r="V53" s="7" t="s">
        <v>415</v>
      </c>
      <c r="W53" s="7" t="s">
        <v>415</v>
      </c>
      <c r="X53" s="7" t="s">
        <v>415</v>
      </c>
      <c r="Y53" s="7" t="s">
        <v>466</v>
      </c>
    </row>
    <row r="54" spans="1:25" ht="57" x14ac:dyDescent="0.25">
      <c r="A54" s="9" t="s">
        <v>406</v>
      </c>
      <c r="B54" s="9" t="s">
        <v>586</v>
      </c>
      <c r="C54" s="9" t="s">
        <v>593</v>
      </c>
      <c r="D54" s="10" t="s">
        <v>165</v>
      </c>
      <c r="E54" s="9" t="s">
        <v>468</v>
      </c>
      <c r="F54" s="9" t="s">
        <v>587</v>
      </c>
      <c r="G54" s="10" t="s">
        <v>164</v>
      </c>
      <c r="H54" s="10" t="s">
        <v>155</v>
      </c>
      <c r="I54" s="10" t="s">
        <v>10</v>
      </c>
      <c r="J54" s="9" t="s">
        <v>588</v>
      </c>
      <c r="K54" s="10" t="s">
        <v>598</v>
      </c>
      <c r="L54" s="9">
        <v>30</v>
      </c>
      <c r="M54" s="10" t="s">
        <v>163</v>
      </c>
      <c r="N54" s="23">
        <v>43991</v>
      </c>
      <c r="O54" s="18" t="s">
        <v>415</v>
      </c>
      <c r="P54" s="16"/>
      <c r="Q54" s="16"/>
      <c r="R54" s="9"/>
      <c r="S54" s="9" t="s">
        <v>407</v>
      </c>
      <c r="T54" s="9" t="s">
        <v>647</v>
      </c>
      <c r="U54" s="9" t="s">
        <v>415</v>
      </c>
      <c r="V54" s="9" t="s">
        <v>415</v>
      </c>
      <c r="W54" s="9" t="s">
        <v>415</v>
      </c>
      <c r="X54" s="9" t="s">
        <v>415</v>
      </c>
      <c r="Y54" s="9" t="s">
        <v>462</v>
      </c>
    </row>
    <row r="55" spans="1:25" ht="57" x14ac:dyDescent="0.25">
      <c r="A55" s="7" t="s">
        <v>406</v>
      </c>
      <c r="B55" s="7" t="s">
        <v>586</v>
      </c>
      <c r="C55" s="7" t="s">
        <v>542</v>
      </c>
      <c r="D55" s="8" t="s">
        <v>168</v>
      </c>
      <c r="E55" s="7" t="s">
        <v>417</v>
      </c>
      <c r="F55" s="7" t="s">
        <v>587</v>
      </c>
      <c r="G55" s="8" t="s">
        <v>167</v>
      </c>
      <c r="H55" s="8" t="s">
        <v>648</v>
      </c>
      <c r="I55" s="7" t="s">
        <v>649</v>
      </c>
      <c r="J55" s="7" t="s">
        <v>588</v>
      </c>
      <c r="K55" s="8" t="s">
        <v>591</v>
      </c>
      <c r="L55" s="7">
        <v>30</v>
      </c>
      <c r="M55" s="8" t="s">
        <v>166</v>
      </c>
      <c r="N55" s="22">
        <v>43991</v>
      </c>
      <c r="O55" s="17">
        <v>20201000002481</v>
      </c>
      <c r="P55" s="14">
        <v>43992</v>
      </c>
      <c r="Q55" s="14"/>
      <c r="R55" s="7">
        <v>1</v>
      </c>
      <c r="S55" s="7" t="s">
        <v>402</v>
      </c>
      <c r="T55" s="7" t="s">
        <v>650</v>
      </c>
      <c r="U55" s="7" t="s">
        <v>415</v>
      </c>
      <c r="V55" s="7" t="s">
        <v>415</v>
      </c>
      <c r="W55" s="7" t="s">
        <v>415</v>
      </c>
      <c r="X55" s="7" t="s">
        <v>415</v>
      </c>
      <c r="Y55" s="7" t="s">
        <v>462</v>
      </c>
    </row>
    <row r="56" spans="1:25" ht="57" x14ac:dyDescent="0.25">
      <c r="A56" s="9" t="s">
        <v>406</v>
      </c>
      <c r="B56" s="9" t="s">
        <v>586</v>
      </c>
      <c r="C56" s="9" t="s">
        <v>539</v>
      </c>
      <c r="D56" s="10" t="s">
        <v>171</v>
      </c>
      <c r="E56" s="9" t="s">
        <v>417</v>
      </c>
      <c r="F56" s="9" t="s">
        <v>587</v>
      </c>
      <c r="G56" s="10" t="s">
        <v>170</v>
      </c>
      <c r="H56" s="10" t="s">
        <v>597</v>
      </c>
      <c r="I56" s="10" t="s">
        <v>10</v>
      </c>
      <c r="J56" s="9" t="s">
        <v>588</v>
      </c>
      <c r="K56" s="10" t="s">
        <v>591</v>
      </c>
      <c r="L56" s="9">
        <v>30</v>
      </c>
      <c r="M56" s="10" t="s">
        <v>169</v>
      </c>
      <c r="N56" s="23">
        <v>43991</v>
      </c>
      <c r="O56" s="18" t="s">
        <v>415</v>
      </c>
      <c r="P56" s="16"/>
      <c r="Q56" s="16"/>
      <c r="R56" s="9"/>
      <c r="S56" s="9" t="s">
        <v>407</v>
      </c>
      <c r="T56" s="9" t="s">
        <v>651</v>
      </c>
      <c r="U56" s="9" t="s">
        <v>415</v>
      </c>
      <c r="V56" s="9" t="s">
        <v>415</v>
      </c>
      <c r="W56" s="9" t="s">
        <v>415</v>
      </c>
      <c r="X56" s="9" t="s">
        <v>415</v>
      </c>
      <c r="Y56" s="9" t="s">
        <v>462</v>
      </c>
    </row>
    <row r="57" spans="1:25" ht="57" x14ac:dyDescent="0.25">
      <c r="A57" s="7" t="s">
        <v>406</v>
      </c>
      <c r="B57" s="7" t="s">
        <v>586</v>
      </c>
      <c r="C57" s="7" t="s">
        <v>593</v>
      </c>
      <c r="D57" s="8" t="s">
        <v>174</v>
      </c>
      <c r="E57" s="7" t="s">
        <v>417</v>
      </c>
      <c r="F57" s="7" t="s">
        <v>587</v>
      </c>
      <c r="G57" s="8" t="s">
        <v>173</v>
      </c>
      <c r="H57" s="8" t="s">
        <v>553</v>
      </c>
      <c r="I57" s="8" t="s">
        <v>561</v>
      </c>
      <c r="J57" s="7" t="s">
        <v>604</v>
      </c>
      <c r="K57" s="8" t="s">
        <v>591</v>
      </c>
      <c r="L57" s="7">
        <v>30</v>
      </c>
      <c r="M57" s="8" t="s">
        <v>172</v>
      </c>
      <c r="N57" s="22">
        <v>43992</v>
      </c>
      <c r="O57" s="17">
        <v>20201200000283</v>
      </c>
      <c r="P57" s="14">
        <v>44005</v>
      </c>
      <c r="Q57" s="14"/>
      <c r="R57" s="7">
        <v>8</v>
      </c>
      <c r="S57" s="7" t="s">
        <v>402</v>
      </c>
      <c r="T57" s="7" t="s">
        <v>469</v>
      </c>
      <c r="U57" s="7" t="s">
        <v>415</v>
      </c>
      <c r="V57" s="7" t="s">
        <v>415</v>
      </c>
      <c r="W57" s="7" t="s">
        <v>415</v>
      </c>
      <c r="X57" s="7" t="s">
        <v>415</v>
      </c>
      <c r="Y57" s="7" t="s">
        <v>470</v>
      </c>
    </row>
    <row r="58" spans="1:25" ht="57" x14ac:dyDescent="0.25">
      <c r="A58" s="9" t="s">
        <v>406</v>
      </c>
      <c r="B58" s="9" t="s">
        <v>586</v>
      </c>
      <c r="C58" s="9" t="s">
        <v>593</v>
      </c>
      <c r="D58" s="10" t="s">
        <v>652</v>
      </c>
      <c r="E58" s="9" t="s">
        <v>468</v>
      </c>
      <c r="F58" s="9" t="s">
        <v>602</v>
      </c>
      <c r="G58" s="10" t="s">
        <v>176</v>
      </c>
      <c r="H58" s="10" t="s">
        <v>597</v>
      </c>
      <c r="I58" s="10" t="s">
        <v>10</v>
      </c>
      <c r="J58" s="9" t="s">
        <v>588</v>
      </c>
      <c r="K58" s="10" t="s">
        <v>598</v>
      </c>
      <c r="L58" s="9">
        <v>30</v>
      </c>
      <c r="M58" s="10" t="s">
        <v>175</v>
      </c>
      <c r="N58" s="23">
        <v>43992</v>
      </c>
      <c r="O58" s="18" t="s">
        <v>415</v>
      </c>
      <c r="P58" s="16"/>
      <c r="Q58" s="16"/>
      <c r="R58" s="9"/>
      <c r="S58" s="9" t="s">
        <v>407</v>
      </c>
      <c r="T58" s="9" t="s">
        <v>653</v>
      </c>
      <c r="U58" s="9" t="s">
        <v>415</v>
      </c>
      <c r="V58" s="9" t="s">
        <v>415</v>
      </c>
      <c r="W58" s="9" t="s">
        <v>415</v>
      </c>
      <c r="X58" s="9" t="s">
        <v>415</v>
      </c>
      <c r="Y58" s="16" t="s">
        <v>471</v>
      </c>
    </row>
    <row r="59" spans="1:25" ht="57" x14ac:dyDescent="0.25">
      <c r="A59" s="9" t="s">
        <v>406</v>
      </c>
      <c r="B59" s="9" t="s">
        <v>586</v>
      </c>
      <c r="C59" s="9" t="s">
        <v>537</v>
      </c>
      <c r="D59" s="10" t="s">
        <v>179</v>
      </c>
      <c r="E59" s="9" t="s">
        <v>546</v>
      </c>
      <c r="F59" s="9" t="s">
        <v>587</v>
      </c>
      <c r="G59" s="10" t="s">
        <v>178</v>
      </c>
      <c r="H59" s="10" t="s">
        <v>550</v>
      </c>
      <c r="I59" s="10" t="s">
        <v>10</v>
      </c>
      <c r="J59" s="9" t="s">
        <v>588</v>
      </c>
      <c r="K59" s="10" t="s">
        <v>591</v>
      </c>
      <c r="L59" s="9">
        <v>30</v>
      </c>
      <c r="M59" s="10" t="s">
        <v>177</v>
      </c>
      <c r="N59" s="23">
        <v>43992</v>
      </c>
      <c r="O59" s="18">
        <v>20202050068541</v>
      </c>
      <c r="P59" s="16"/>
      <c r="Q59" s="16"/>
      <c r="R59" s="9"/>
      <c r="S59" s="9" t="s">
        <v>407</v>
      </c>
      <c r="T59" s="9" t="s">
        <v>472</v>
      </c>
      <c r="U59" s="9" t="s">
        <v>415</v>
      </c>
      <c r="V59" s="9" t="s">
        <v>415</v>
      </c>
      <c r="W59" s="9" t="s">
        <v>415</v>
      </c>
      <c r="X59" s="9" t="s">
        <v>415</v>
      </c>
      <c r="Y59" s="9" t="s">
        <v>466</v>
      </c>
    </row>
    <row r="60" spans="1:25" ht="45" x14ac:dyDescent="0.25">
      <c r="A60" s="9" t="s">
        <v>406</v>
      </c>
      <c r="B60" s="9" t="s">
        <v>586</v>
      </c>
      <c r="C60" s="9" t="s">
        <v>593</v>
      </c>
      <c r="D60" s="10" t="s">
        <v>182</v>
      </c>
      <c r="E60" s="9" t="s">
        <v>412</v>
      </c>
      <c r="F60" s="9" t="s">
        <v>587</v>
      </c>
      <c r="G60" s="10" t="s">
        <v>181</v>
      </c>
      <c r="H60" s="10" t="s">
        <v>62</v>
      </c>
      <c r="I60" s="10" t="s">
        <v>63</v>
      </c>
      <c r="J60" s="9" t="s">
        <v>588</v>
      </c>
      <c r="K60" s="10" t="s">
        <v>1</v>
      </c>
      <c r="L60" s="9">
        <v>20</v>
      </c>
      <c r="M60" s="10" t="s">
        <v>180</v>
      </c>
      <c r="N60" s="23">
        <v>43992</v>
      </c>
      <c r="O60" s="18" t="s">
        <v>415</v>
      </c>
      <c r="P60" s="16"/>
      <c r="Q60" s="16"/>
      <c r="R60" s="9"/>
      <c r="S60" s="9" t="s">
        <v>407</v>
      </c>
      <c r="T60" s="9" t="s">
        <v>654</v>
      </c>
      <c r="U60" s="9" t="s">
        <v>415</v>
      </c>
      <c r="V60" s="9" t="s">
        <v>415</v>
      </c>
      <c r="W60" s="9" t="s">
        <v>415</v>
      </c>
      <c r="X60" s="9" t="s">
        <v>415</v>
      </c>
      <c r="Y60" s="9" t="s">
        <v>473</v>
      </c>
    </row>
    <row r="61" spans="1:25" ht="57" x14ac:dyDescent="0.25">
      <c r="A61" s="9" t="s">
        <v>406</v>
      </c>
      <c r="B61" s="9" t="s">
        <v>586</v>
      </c>
      <c r="C61" s="9" t="s">
        <v>593</v>
      </c>
      <c r="D61" s="10" t="s">
        <v>185</v>
      </c>
      <c r="E61" s="9" t="s">
        <v>412</v>
      </c>
      <c r="F61" s="9" t="s">
        <v>587</v>
      </c>
      <c r="G61" s="10" t="s">
        <v>184</v>
      </c>
      <c r="H61" s="10" t="s">
        <v>655</v>
      </c>
      <c r="I61" s="10" t="s">
        <v>77</v>
      </c>
      <c r="J61" s="9" t="s">
        <v>588</v>
      </c>
      <c r="K61" s="10" t="s">
        <v>598</v>
      </c>
      <c r="L61" s="9">
        <v>30</v>
      </c>
      <c r="M61" s="10" t="s">
        <v>183</v>
      </c>
      <c r="N61" s="23">
        <v>43993</v>
      </c>
      <c r="O61" s="18" t="s">
        <v>415</v>
      </c>
      <c r="P61" s="16"/>
      <c r="Q61" s="16"/>
      <c r="R61" s="9"/>
      <c r="S61" s="9" t="s">
        <v>407</v>
      </c>
      <c r="T61" s="9" t="s">
        <v>656</v>
      </c>
      <c r="U61" s="9" t="s">
        <v>415</v>
      </c>
      <c r="V61" s="9" t="s">
        <v>415</v>
      </c>
      <c r="W61" s="9" t="s">
        <v>415</v>
      </c>
      <c r="X61" s="9" t="s">
        <v>415</v>
      </c>
      <c r="Y61" s="9" t="s">
        <v>474</v>
      </c>
    </row>
    <row r="62" spans="1:25" ht="57" x14ac:dyDescent="0.25">
      <c r="A62" s="7" t="s">
        <v>406</v>
      </c>
      <c r="B62" s="7" t="s">
        <v>586</v>
      </c>
      <c r="C62" s="7" t="s">
        <v>612</v>
      </c>
      <c r="D62" s="8" t="s">
        <v>188</v>
      </c>
      <c r="E62" s="7" t="s">
        <v>417</v>
      </c>
      <c r="F62" s="7" t="s">
        <v>566</v>
      </c>
      <c r="G62" s="8" t="s">
        <v>187</v>
      </c>
      <c r="H62" s="8" t="s">
        <v>557</v>
      </c>
      <c r="I62" s="7" t="s">
        <v>594</v>
      </c>
      <c r="J62" s="7" t="s">
        <v>588</v>
      </c>
      <c r="K62" s="8" t="s">
        <v>591</v>
      </c>
      <c r="L62" s="7">
        <v>30</v>
      </c>
      <c r="M62" s="8" t="s">
        <v>186</v>
      </c>
      <c r="N62" s="22">
        <v>43993</v>
      </c>
      <c r="O62" s="17" t="s">
        <v>415</v>
      </c>
      <c r="P62" s="14">
        <v>44006</v>
      </c>
      <c r="Q62" s="14"/>
      <c r="R62" s="7">
        <v>8</v>
      </c>
      <c r="S62" s="7" t="s">
        <v>402</v>
      </c>
      <c r="T62" s="7" t="s">
        <v>475</v>
      </c>
      <c r="U62" s="7" t="s">
        <v>415</v>
      </c>
      <c r="V62" s="7" t="s">
        <v>415</v>
      </c>
      <c r="W62" s="7" t="s">
        <v>492</v>
      </c>
      <c r="X62" s="7" t="s">
        <v>415</v>
      </c>
      <c r="Y62" s="7" t="s">
        <v>657</v>
      </c>
    </row>
    <row r="63" spans="1:25" ht="57" x14ac:dyDescent="0.25">
      <c r="A63" s="9" t="s">
        <v>406</v>
      </c>
      <c r="B63" s="9" t="s">
        <v>400</v>
      </c>
      <c r="C63" s="9" t="s">
        <v>595</v>
      </c>
      <c r="D63" s="10" t="s">
        <v>191</v>
      </c>
      <c r="E63" s="9" t="s">
        <v>417</v>
      </c>
      <c r="F63" s="9" t="s">
        <v>607</v>
      </c>
      <c r="G63" s="10" t="s">
        <v>190</v>
      </c>
      <c r="H63" s="10" t="s">
        <v>17</v>
      </c>
      <c r="I63" s="10" t="s">
        <v>10</v>
      </c>
      <c r="J63" s="9" t="s">
        <v>588</v>
      </c>
      <c r="K63" s="10" t="s">
        <v>591</v>
      </c>
      <c r="L63" s="9">
        <v>30</v>
      </c>
      <c r="M63" s="10" t="s">
        <v>189</v>
      </c>
      <c r="N63" s="23">
        <v>43993</v>
      </c>
      <c r="O63" s="18" t="s">
        <v>415</v>
      </c>
      <c r="P63" s="16"/>
      <c r="Q63" s="16"/>
      <c r="R63" s="9"/>
      <c r="S63" s="9" t="s">
        <v>407</v>
      </c>
      <c r="T63" s="9" t="s">
        <v>658</v>
      </c>
      <c r="U63" s="9" t="s">
        <v>415</v>
      </c>
      <c r="V63" s="9" t="s">
        <v>415</v>
      </c>
      <c r="W63" s="9" t="s">
        <v>415</v>
      </c>
      <c r="X63" s="9" t="s">
        <v>415</v>
      </c>
      <c r="Y63" s="9" t="s">
        <v>474</v>
      </c>
    </row>
    <row r="64" spans="1:25" ht="45" x14ac:dyDescent="0.25">
      <c r="A64" s="7" t="s">
        <v>404</v>
      </c>
      <c r="B64" s="7" t="s">
        <v>659</v>
      </c>
      <c r="C64" s="7" t="s">
        <v>593</v>
      </c>
      <c r="D64" s="8" t="s">
        <v>194</v>
      </c>
      <c r="E64" s="7" t="s">
        <v>412</v>
      </c>
      <c r="F64" s="7" t="s">
        <v>587</v>
      </c>
      <c r="G64" s="8" t="s">
        <v>193</v>
      </c>
      <c r="H64" s="8" t="s">
        <v>554</v>
      </c>
      <c r="I64" s="7" t="s">
        <v>605</v>
      </c>
      <c r="J64" s="7" t="s">
        <v>588</v>
      </c>
      <c r="K64" s="8" t="s">
        <v>598</v>
      </c>
      <c r="L64" s="7">
        <v>30</v>
      </c>
      <c r="M64" s="8" t="s">
        <v>192</v>
      </c>
      <c r="N64" s="22">
        <v>43993</v>
      </c>
      <c r="O64" s="17" t="s">
        <v>415</v>
      </c>
      <c r="P64" s="14">
        <v>43994</v>
      </c>
      <c r="Q64" s="14"/>
      <c r="R64" s="7">
        <v>1</v>
      </c>
      <c r="S64" s="7" t="s">
        <v>402</v>
      </c>
      <c r="T64" s="7" t="s">
        <v>476</v>
      </c>
      <c r="U64" s="7" t="s">
        <v>415</v>
      </c>
      <c r="V64" s="7" t="s">
        <v>415</v>
      </c>
      <c r="W64" s="7" t="s">
        <v>415</v>
      </c>
      <c r="X64" s="7" t="s">
        <v>415</v>
      </c>
      <c r="Y64" s="7" t="s">
        <v>466</v>
      </c>
    </row>
    <row r="65" spans="1:25" ht="57" x14ac:dyDescent="0.25">
      <c r="A65" s="9" t="s">
        <v>406</v>
      </c>
      <c r="B65" s="9" t="s">
        <v>400</v>
      </c>
      <c r="C65" s="9" t="s">
        <v>540</v>
      </c>
      <c r="D65" s="10" t="s">
        <v>197</v>
      </c>
      <c r="E65" s="9" t="s">
        <v>417</v>
      </c>
      <c r="F65" s="9" t="s">
        <v>566</v>
      </c>
      <c r="G65" s="10" t="s">
        <v>196</v>
      </c>
      <c r="H65" s="10" t="s">
        <v>597</v>
      </c>
      <c r="I65" s="10" t="s">
        <v>10</v>
      </c>
      <c r="J65" s="9" t="s">
        <v>588</v>
      </c>
      <c r="K65" s="10" t="s">
        <v>591</v>
      </c>
      <c r="L65" s="9">
        <v>30</v>
      </c>
      <c r="M65" s="10" t="s">
        <v>195</v>
      </c>
      <c r="N65" s="23">
        <v>43993</v>
      </c>
      <c r="O65" s="18">
        <v>20202050068571</v>
      </c>
      <c r="P65" s="16"/>
      <c r="Q65" s="16"/>
      <c r="R65" s="9"/>
      <c r="S65" s="9" t="s">
        <v>407</v>
      </c>
      <c r="T65" s="9" t="s">
        <v>660</v>
      </c>
      <c r="U65" s="9" t="s">
        <v>415</v>
      </c>
      <c r="V65" s="9" t="s">
        <v>415</v>
      </c>
      <c r="W65" s="9" t="s">
        <v>415</v>
      </c>
      <c r="X65" s="9" t="s">
        <v>415</v>
      </c>
      <c r="Y65" s="9" t="s">
        <v>466</v>
      </c>
    </row>
    <row r="66" spans="1:25" ht="57" x14ac:dyDescent="0.25">
      <c r="A66" s="9" t="s">
        <v>406</v>
      </c>
      <c r="B66" s="9" t="s">
        <v>586</v>
      </c>
      <c r="C66" s="9" t="s">
        <v>537</v>
      </c>
      <c r="D66" s="10" t="s">
        <v>200</v>
      </c>
      <c r="E66" s="9" t="s">
        <v>417</v>
      </c>
      <c r="F66" s="9" t="s">
        <v>602</v>
      </c>
      <c r="G66" s="10" t="s">
        <v>199</v>
      </c>
      <c r="H66" s="10" t="s">
        <v>555</v>
      </c>
      <c r="I66" s="10" t="s">
        <v>77</v>
      </c>
      <c r="J66" s="9" t="s">
        <v>588</v>
      </c>
      <c r="K66" s="10" t="s">
        <v>4</v>
      </c>
      <c r="L66" s="9">
        <v>35</v>
      </c>
      <c r="M66" s="10" t="s">
        <v>198</v>
      </c>
      <c r="N66" s="23">
        <v>43993</v>
      </c>
      <c r="O66" s="18" t="s">
        <v>415</v>
      </c>
      <c r="P66" s="16"/>
      <c r="Q66" s="16"/>
      <c r="R66" s="9"/>
      <c r="S66" s="9" t="s">
        <v>407</v>
      </c>
      <c r="T66" s="9" t="s">
        <v>477</v>
      </c>
      <c r="U66" s="9" t="s">
        <v>415</v>
      </c>
      <c r="V66" s="9" t="s">
        <v>415</v>
      </c>
      <c r="W66" s="9" t="s">
        <v>415</v>
      </c>
      <c r="X66" s="9" t="s">
        <v>415</v>
      </c>
      <c r="Y66" s="9" t="s">
        <v>478</v>
      </c>
    </row>
    <row r="67" spans="1:25" ht="71.25" x14ac:dyDescent="0.25">
      <c r="A67" s="9" t="s">
        <v>406</v>
      </c>
      <c r="B67" s="9" t="s">
        <v>586</v>
      </c>
      <c r="C67" s="9" t="s">
        <v>534</v>
      </c>
      <c r="D67" s="10" t="s">
        <v>203</v>
      </c>
      <c r="E67" s="9" t="s">
        <v>417</v>
      </c>
      <c r="F67" s="9" t="s">
        <v>587</v>
      </c>
      <c r="G67" s="10" t="s">
        <v>202</v>
      </c>
      <c r="H67" s="10" t="s">
        <v>204</v>
      </c>
      <c r="I67" s="10" t="s">
        <v>205</v>
      </c>
      <c r="J67" s="9" t="s">
        <v>614</v>
      </c>
      <c r="K67" s="10" t="s">
        <v>591</v>
      </c>
      <c r="L67" s="9">
        <v>30</v>
      </c>
      <c r="M67" s="10" t="s">
        <v>201</v>
      </c>
      <c r="N67" s="23">
        <v>43994</v>
      </c>
      <c r="O67" s="18" t="s">
        <v>415</v>
      </c>
      <c r="P67" s="16"/>
      <c r="Q67" s="16"/>
      <c r="R67" s="9"/>
      <c r="S67" s="9" t="s">
        <v>407</v>
      </c>
      <c r="T67" s="9" t="s">
        <v>661</v>
      </c>
      <c r="U67" s="9" t="s">
        <v>415</v>
      </c>
      <c r="V67" s="9" t="s">
        <v>415</v>
      </c>
      <c r="W67" s="9" t="s">
        <v>415</v>
      </c>
      <c r="X67" s="9" t="s">
        <v>415</v>
      </c>
      <c r="Y67" s="9" t="s">
        <v>415</v>
      </c>
    </row>
    <row r="68" spans="1:25" ht="105" x14ac:dyDescent="0.25">
      <c r="A68" s="7" t="s">
        <v>404</v>
      </c>
      <c r="B68" s="7" t="s">
        <v>659</v>
      </c>
      <c r="C68" s="7" t="s">
        <v>540</v>
      </c>
      <c r="D68" s="8" t="s">
        <v>208</v>
      </c>
      <c r="E68" s="7" t="s">
        <v>412</v>
      </c>
      <c r="F68" s="7" t="s">
        <v>587</v>
      </c>
      <c r="G68" s="8" t="s">
        <v>207</v>
      </c>
      <c r="H68" s="8" t="s">
        <v>562</v>
      </c>
      <c r="I68" s="7" t="s">
        <v>439</v>
      </c>
      <c r="J68" s="7" t="s">
        <v>588</v>
      </c>
      <c r="K68" s="8" t="s">
        <v>598</v>
      </c>
      <c r="L68" s="7">
        <v>30</v>
      </c>
      <c r="M68" s="8" t="s">
        <v>206</v>
      </c>
      <c r="N68" s="22">
        <v>43994</v>
      </c>
      <c r="O68" s="17">
        <v>20203800014212</v>
      </c>
      <c r="P68" s="14">
        <v>43999</v>
      </c>
      <c r="Q68" s="14"/>
      <c r="R68" s="7">
        <v>3</v>
      </c>
      <c r="S68" s="7" t="s">
        <v>402</v>
      </c>
      <c r="T68" s="7" t="s">
        <v>479</v>
      </c>
      <c r="U68" s="7" t="s">
        <v>415</v>
      </c>
      <c r="V68" s="7" t="s">
        <v>415</v>
      </c>
      <c r="W68" s="7" t="s">
        <v>415</v>
      </c>
      <c r="X68" s="7" t="s">
        <v>415</v>
      </c>
      <c r="Y68" s="7" t="s">
        <v>466</v>
      </c>
    </row>
    <row r="69" spans="1:25" ht="45" x14ac:dyDescent="0.25">
      <c r="A69" s="7" t="s">
        <v>406</v>
      </c>
      <c r="B69" s="7" t="s">
        <v>586</v>
      </c>
      <c r="C69" s="7" t="s">
        <v>593</v>
      </c>
      <c r="D69" s="8" t="s">
        <v>211</v>
      </c>
      <c r="E69" s="7" t="s">
        <v>412</v>
      </c>
      <c r="F69" s="7" t="s">
        <v>587</v>
      </c>
      <c r="G69" s="8" t="s">
        <v>210</v>
      </c>
      <c r="H69" s="8" t="s">
        <v>563</v>
      </c>
      <c r="I69" s="7" t="s">
        <v>662</v>
      </c>
      <c r="J69" s="7" t="s">
        <v>640</v>
      </c>
      <c r="K69" s="8" t="s">
        <v>1</v>
      </c>
      <c r="L69" s="7">
        <v>20</v>
      </c>
      <c r="M69" s="8" t="s">
        <v>209</v>
      </c>
      <c r="N69" s="22">
        <v>43994</v>
      </c>
      <c r="O69" s="17" t="s">
        <v>415</v>
      </c>
      <c r="P69" s="14">
        <v>44012</v>
      </c>
      <c r="Q69" s="14"/>
      <c r="R69" s="7">
        <v>10</v>
      </c>
      <c r="S69" s="7" t="s">
        <v>402</v>
      </c>
      <c r="T69" s="7" t="s">
        <v>663</v>
      </c>
      <c r="U69" s="7" t="s">
        <v>415</v>
      </c>
      <c r="V69" s="7" t="s">
        <v>415</v>
      </c>
      <c r="W69" s="7" t="s">
        <v>415</v>
      </c>
      <c r="X69" s="7" t="s">
        <v>415</v>
      </c>
      <c r="Y69" s="7" t="s">
        <v>415</v>
      </c>
    </row>
    <row r="70" spans="1:25" ht="57" x14ac:dyDescent="0.25">
      <c r="A70" s="9" t="s">
        <v>406</v>
      </c>
      <c r="B70" s="9" t="s">
        <v>586</v>
      </c>
      <c r="C70" s="9" t="s">
        <v>612</v>
      </c>
      <c r="D70" s="10" t="s">
        <v>214</v>
      </c>
      <c r="E70" s="9" t="s">
        <v>412</v>
      </c>
      <c r="F70" s="9" t="s">
        <v>602</v>
      </c>
      <c r="G70" s="10" t="s">
        <v>213</v>
      </c>
      <c r="H70" s="10" t="s">
        <v>550</v>
      </c>
      <c r="I70" s="10" t="s">
        <v>10</v>
      </c>
      <c r="J70" s="9" t="s">
        <v>588</v>
      </c>
      <c r="K70" s="10" t="s">
        <v>1</v>
      </c>
      <c r="L70" s="9">
        <v>20</v>
      </c>
      <c r="M70" s="10" t="s">
        <v>212</v>
      </c>
      <c r="N70" s="23">
        <v>43994</v>
      </c>
      <c r="O70" s="18">
        <v>20202050068611</v>
      </c>
      <c r="P70" s="16"/>
      <c r="Q70" s="16"/>
      <c r="R70" s="9"/>
      <c r="S70" s="9" t="s">
        <v>407</v>
      </c>
      <c r="T70" s="9" t="s">
        <v>480</v>
      </c>
      <c r="U70" s="9" t="s">
        <v>415</v>
      </c>
      <c r="V70" s="9" t="s">
        <v>415</v>
      </c>
      <c r="W70" s="9" t="s">
        <v>415</v>
      </c>
      <c r="X70" s="9" t="s">
        <v>415</v>
      </c>
      <c r="Y70" s="9" t="s">
        <v>415</v>
      </c>
    </row>
    <row r="71" spans="1:25" ht="71.25" x14ac:dyDescent="0.25">
      <c r="A71" s="7" t="s">
        <v>406</v>
      </c>
      <c r="B71" s="7" t="s">
        <v>400</v>
      </c>
      <c r="C71" s="7" t="s">
        <v>535</v>
      </c>
      <c r="D71" s="8" t="s">
        <v>664</v>
      </c>
      <c r="E71" s="7" t="s">
        <v>412</v>
      </c>
      <c r="F71" s="7" t="s">
        <v>587</v>
      </c>
      <c r="G71" s="8" t="s">
        <v>216</v>
      </c>
      <c r="H71" s="8" t="s">
        <v>597</v>
      </c>
      <c r="I71" s="7" t="s">
        <v>594</v>
      </c>
      <c r="J71" s="7" t="s">
        <v>588</v>
      </c>
      <c r="K71" s="8" t="s">
        <v>1</v>
      </c>
      <c r="L71" s="7">
        <v>20</v>
      </c>
      <c r="M71" s="8" t="s">
        <v>215</v>
      </c>
      <c r="N71" s="22">
        <v>43994</v>
      </c>
      <c r="O71" s="17">
        <v>20202050068141</v>
      </c>
      <c r="P71" s="14">
        <v>43999</v>
      </c>
      <c r="Q71" s="14"/>
      <c r="R71" s="7">
        <v>3</v>
      </c>
      <c r="S71" s="7" t="s">
        <v>402</v>
      </c>
      <c r="T71" s="7" t="s">
        <v>665</v>
      </c>
      <c r="U71" s="7" t="s">
        <v>415</v>
      </c>
      <c r="V71" s="7" t="s">
        <v>415</v>
      </c>
      <c r="W71" s="7" t="s">
        <v>415</v>
      </c>
      <c r="X71" s="7" t="s">
        <v>415</v>
      </c>
      <c r="Y71" s="7" t="s">
        <v>466</v>
      </c>
    </row>
    <row r="72" spans="1:25" ht="30" x14ac:dyDescent="0.25">
      <c r="A72" s="9" t="s">
        <v>404</v>
      </c>
      <c r="B72" s="9" t="s">
        <v>630</v>
      </c>
      <c r="C72" s="9" t="s">
        <v>595</v>
      </c>
      <c r="D72" s="10" t="s">
        <v>219</v>
      </c>
      <c r="E72" s="9" t="s">
        <v>546</v>
      </c>
      <c r="F72" s="9" t="s">
        <v>587</v>
      </c>
      <c r="G72" s="10" t="s">
        <v>218</v>
      </c>
      <c r="H72" s="10" t="s">
        <v>553</v>
      </c>
      <c r="I72" s="10" t="s">
        <v>220</v>
      </c>
      <c r="J72" s="9" t="s">
        <v>588</v>
      </c>
      <c r="K72" s="10" t="s">
        <v>4</v>
      </c>
      <c r="L72" s="9">
        <v>35</v>
      </c>
      <c r="M72" s="10" t="s">
        <v>217</v>
      </c>
      <c r="N72" s="23">
        <v>43994</v>
      </c>
      <c r="O72" s="18" t="s">
        <v>415</v>
      </c>
      <c r="P72" s="16"/>
      <c r="Q72" s="16"/>
      <c r="R72" s="9"/>
      <c r="S72" s="9" t="s">
        <v>407</v>
      </c>
      <c r="T72" s="9" t="s">
        <v>666</v>
      </c>
      <c r="U72" s="9" t="s">
        <v>415</v>
      </c>
      <c r="V72" s="9" t="s">
        <v>415</v>
      </c>
      <c r="W72" s="9" t="s">
        <v>415</v>
      </c>
      <c r="X72" s="9" t="s">
        <v>415</v>
      </c>
      <c r="Y72" s="9" t="s">
        <v>481</v>
      </c>
    </row>
    <row r="73" spans="1:25" ht="57" x14ac:dyDescent="0.25">
      <c r="A73" s="7" t="s">
        <v>404</v>
      </c>
      <c r="B73" s="7" t="s">
        <v>630</v>
      </c>
      <c r="C73" s="7" t="s">
        <v>593</v>
      </c>
      <c r="D73" s="8" t="s">
        <v>667</v>
      </c>
      <c r="E73" s="7" t="s">
        <v>417</v>
      </c>
      <c r="F73" s="7" t="s">
        <v>587</v>
      </c>
      <c r="G73" s="8" t="s">
        <v>222</v>
      </c>
      <c r="H73" s="8" t="s">
        <v>553</v>
      </c>
      <c r="I73" s="7" t="s">
        <v>603</v>
      </c>
      <c r="J73" s="7" t="s">
        <v>604</v>
      </c>
      <c r="K73" s="8" t="s">
        <v>591</v>
      </c>
      <c r="L73" s="7">
        <v>30</v>
      </c>
      <c r="M73" s="8" t="s">
        <v>221</v>
      </c>
      <c r="N73" s="22">
        <v>43994</v>
      </c>
      <c r="O73" s="17">
        <v>20201200000283</v>
      </c>
      <c r="P73" s="14">
        <v>44005</v>
      </c>
      <c r="Q73" s="14"/>
      <c r="R73" s="7">
        <v>6</v>
      </c>
      <c r="S73" s="7" t="s">
        <v>402</v>
      </c>
      <c r="T73" s="7" t="s">
        <v>482</v>
      </c>
      <c r="U73" s="7" t="s">
        <v>415</v>
      </c>
      <c r="V73" s="7" t="s">
        <v>415</v>
      </c>
      <c r="W73" s="7" t="s">
        <v>415</v>
      </c>
      <c r="X73" s="7" t="s">
        <v>415</v>
      </c>
      <c r="Y73" s="7" t="s">
        <v>484</v>
      </c>
    </row>
    <row r="74" spans="1:25" ht="57" x14ac:dyDescent="0.25">
      <c r="A74" s="9" t="s">
        <v>406</v>
      </c>
      <c r="B74" s="9" t="s">
        <v>586</v>
      </c>
      <c r="C74" s="9" t="s">
        <v>523</v>
      </c>
      <c r="D74" s="10" t="s">
        <v>224</v>
      </c>
      <c r="E74" s="9" t="s">
        <v>485</v>
      </c>
      <c r="F74" s="9" t="s">
        <v>587</v>
      </c>
      <c r="G74" s="10" t="s">
        <v>120</v>
      </c>
      <c r="H74" s="10" t="s">
        <v>62</v>
      </c>
      <c r="I74" s="10" t="s">
        <v>63</v>
      </c>
      <c r="J74" s="9" t="s">
        <v>614</v>
      </c>
      <c r="K74" s="10" t="s">
        <v>1</v>
      </c>
      <c r="L74" s="9">
        <v>20</v>
      </c>
      <c r="M74" s="10" t="s">
        <v>223</v>
      </c>
      <c r="N74" s="23">
        <v>43994</v>
      </c>
      <c r="O74" s="18" t="s">
        <v>483</v>
      </c>
      <c r="P74" s="16"/>
      <c r="Q74" s="16"/>
      <c r="R74" s="9"/>
      <c r="S74" s="9" t="s">
        <v>407</v>
      </c>
      <c r="T74" s="9" t="s">
        <v>668</v>
      </c>
      <c r="U74" s="9" t="s">
        <v>415</v>
      </c>
      <c r="V74" s="9" t="s">
        <v>415</v>
      </c>
      <c r="W74" s="9" t="s">
        <v>415</v>
      </c>
      <c r="X74" s="9" t="s">
        <v>415</v>
      </c>
      <c r="Y74" s="9" t="s">
        <v>486</v>
      </c>
    </row>
    <row r="75" spans="1:25" ht="185.25" x14ac:dyDescent="0.25">
      <c r="A75" s="9" t="s">
        <v>406</v>
      </c>
      <c r="B75" s="9" t="s">
        <v>586</v>
      </c>
      <c r="C75" s="9" t="s">
        <v>536</v>
      </c>
      <c r="D75" s="10" t="s">
        <v>227</v>
      </c>
      <c r="E75" s="9" t="s">
        <v>417</v>
      </c>
      <c r="F75" s="9" t="s">
        <v>602</v>
      </c>
      <c r="G75" s="10" t="s">
        <v>226</v>
      </c>
      <c r="H75" s="10" t="s">
        <v>155</v>
      </c>
      <c r="I75" s="10" t="s">
        <v>10</v>
      </c>
      <c r="J75" s="9" t="s">
        <v>588</v>
      </c>
      <c r="K75" s="10" t="s">
        <v>4</v>
      </c>
      <c r="L75" s="9">
        <v>35</v>
      </c>
      <c r="M75" s="10" t="s">
        <v>225</v>
      </c>
      <c r="N75" s="23">
        <v>43994</v>
      </c>
      <c r="O75" s="18">
        <v>20202050068391</v>
      </c>
      <c r="P75" s="16"/>
      <c r="Q75" s="16"/>
      <c r="R75" s="9"/>
      <c r="S75" s="9" t="s">
        <v>407</v>
      </c>
      <c r="T75" s="9" t="s">
        <v>669</v>
      </c>
      <c r="U75" s="9" t="s">
        <v>415</v>
      </c>
      <c r="V75" s="9" t="s">
        <v>415</v>
      </c>
      <c r="W75" s="9" t="s">
        <v>415</v>
      </c>
      <c r="X75" s="9" t="s">
        <v>415</v>
      </c>
      <c r="Y75" s="9" t="s">
        <v>487</v>
      </c>
    </row>
    <row r="76" spans="1:25" ht="71.25" x14ac:dyDescent="0.25">
      <c r="A76" s="9" t="s">
        <v>406</v>
      </c>
      <c r="B76" s="9" t="s">
        <v>586</v>
      </c>
      <c r="C76" s="9" t="s">
        <v>593</v>
      </c>
      <c r="D76" s="10" t="s">
        <v>230</v>
      </c>
      <c r="E76" s="9" t="s">
        <v>417</v>
      </c>
      <c r="F76" s="9" t="s">
        <v>587</v>
      </c>
      <c r="G76" s="10" t="s">
        <v>229</v>
      </c>
      <c r="H76" s="10" t="s">
        <v>62</v>
      </c>
      <c r="I76" s="10" t="s">
        <v>63</v>
      </c>
      <c r="J76" s="9" t="s">
        <v>614</v>
      </c>
      <c r="K76" s="10" t="s">
        <v>1</v>
      </c>
      <c r="L76" s="9">
        <v>20</v>
      </c>
      <c r="M76" s="10" t="s">
        <v>228</v>
      </c>
      <c r="N76" s="23">
        <v>43998</v>
      </c>
      <c r="O76" s="18" t="s">
        <v>415</v>
      </c>
      <c r="P76" s="16"/>
      <c r="Q76" s="16"/>
      <c r="R76" s="9"/>
      <c r="S76" s="9" t="s">
        <v>407</v>
      </c>
      <c r="T76" s="9" t="s">
        <v>670</v>
      </c>
      <c r="U76" s="9" t="s">
        <v>415</v>
      </c>
      <c r="V76" s="9" t="s">
        <v>415</v>
      </c>
      <c r="W76" s="9" t="s">
        <v>415</v>
      </c>
      <c r="X76" s="9" t="s">
        <v>415</v>
      </c>
      <c r="Y76" s="9" t="s">
        <v>424</v>
      </c>
    </row>
    <row r="77" spans="1:25" ht="42.75" x14ac:dyDescent="0.25">
      <c r="A77" s="9" t="s">
        <v>406</v>
      </c>
      <c r="B77" s="9" t="s">
        <v>586</v>
      </c>
      <c r="C77" s="9" t="s">
        <v>542</v>
      </c>
      <c r="D77" s="10" t="s">
        <v>233</v>
      </c>
      <c r="E77" s="9" t="s">
        <v>412</v>
      </c>
      <c r="F77" s="9" t="s">
        <v>587</v>
      </c>
      <c r="G77" s="10" t="s">
        <v>232</v>
      </c>
      <c r="H77" s="10" t="s">
        <v>648</v>
      </c>
      <c r="I77" s="10" t="s">
        <v>69</v>
      </c>
      <c r="J77" s="9" t="s">
        <v>588</v>
      </c>
      <c r="K77" s="10" t="s">
        <v>598</v>
      </c>
      <c r="L77" s="9">
        <v>30</v>
      </c>
      <c r="M77" s="10" t="s">
        <v>231</v>
      </c>
      <c r="N77" s="23">
        <v>43998</v>
      </c>
      <c r="O77" s="18" t="s">
        <v>415</v>
      </c>
      <c r="P77" s="16"/>
      <c r="Q77" s="16"/>
      <c r="R77" s="9"/>
      <c r="S77" s="9" t="s">
        <v>407</v>
      </c>
      <c r="T77" s="9" t="s">
        <v>671</v>
      </c>
      <c r="U77" s="9" t="s">
        <v>415</v>
      </c>
      <c r="V77" s="9" t="s">
        <v>415</v>
      </c>
      <c r="W77" s="9" t="s">
        <v>415</v>
      </c>
      <c r="X77" s="9" t="s">
        <v>415</v>
      </c>
      <c r="Y77" s="9" t="s">
        <v>415</v>
      </c>
    </row>
    <row r="78" spans="1:25" ht="57" x14ac:dyDescent="0.25">
      <c r="A78" s="9" t="s">
        <v>406</v>
      </c>
      <c r="B78" s="9" t="s">
        <v>586</v>
      </c>
      <c r="C78" s="9" t="s">
        <v>533</v>
      </c>
      <c r="D78" s="10" t="s">
        <v>672</v>
      </c>
      <c r="E78" s="9" t="s">
        <v>412</v>
      </c>
      <c r="F78" s="9" t="s">
        <v>587</v>
      </c>
      <c r="G78" s="10" t="s">
        <v>235</v>
      </c>
      <c r="H78" s="10" t="s">
        <v>236</v>
      </c>
      <c r="I78" s="10" t="s">
        <v>10</v>
      </c>
      <c r="J78" s="9" t="s">
        <v>588</v>
      </c>
      <c r="K78" s="10" t="s">
        <v>4</v>
      </c>
      <c r="L78" s="9">
        <v>35</v>
      </c>
      <c r="M78" s="10" t="s">
        <v>234</v>
      </c>
      <c r="N78" s="23">
        <v>43998</v>
      </c>
      <c r="O78" s="18">
        <v>20202100003411</v>
      </c>
      <c r="P78" s="16"/>
      <c r="Q78" s="16"/>
      <c r="R78" s="9"/>
      <c r="S78" s="9" t="s">
        <v>407</v>
      </c>
      <c r="T78" s="9" t="s">
        <v>488</v>
      </c>
      <c r="U78" s="9" t="s">
        <v>415</v>
      </c>
      <c r="V78" s="9" t="s">
        <v>415</v>
      </c>
      <c r="W78" s="9" t="s">
        <v>415</v>
      </c>
      <c r="X78" s="9" t="s">
        <v>415</v>
      </c>
      <c r="Y78" s="9" t="s">
        <v>466</v>
      </c>
    </row>
    <row r="79" spans="1:25" ht="57" x14ac:dyDescent="0.25">
      <c r="A79" s="9" t="s">
        <v>406</v>
      </c>
      <c r="B79" s="9" t="s">
        <v>586</v>
      </c>
      <c r="C79" s="9" t="s">
        <v>536</v>
      </c>
      <c r="D79" s="10" t="s">
        <v>227</v>
      </c>
      <c r="E79" s="9" t="s">
        <v>417</v>
      </c>
      <c r="F79" s="9" t="s">
        <v>602</v>
      </c>
      <c r="G79" s="10" t="s">
        <v>238</v>
      </c>
      <c r="H79" s="10" t="s">
        <v>155</v>
      </c>
      <c r="I79" s="10" t="s">
        <v>10</v>
      </c>
      <c r="J79" s="9" t="s">
        <v>588</v>
      </c>
      <c r="K79" s="10" t="s">
        <v>4</v>
      </c>
      <c r="L79" s="9">
        <v>35</v>
      </c>
      <c r="M79" s="10" t="s">
        <v>237</v>
      </c>
      <c r="N79" s="23">
        <v>43998</v>
      </c>
      <c r="O79" s="18" t="s">
        <v>415</v>
      </c>
      <c r="P79" s="16"/>
      <c r="Q79" s="16"/>
      <c r="R79" s="9"/>
      <c r="S79" s="9" t="s">
        <v>407</v>
      </c>
      <c r="T79" s="9" t="s">
        <v>673</v>
      </c>
      <c r="U79" s="9" t="s">
        <v>415</v>
      </c>
      <c r="V79" s="9" t="s">
        <v>415</v>
      </c>
      <c r="W79" s="9" t="s">
        <v>415</v>
      </c>
      <c r="X79" s="9" t="s">
        <v>415</v>
      </c>
      <c r="Y79" s="9" t="s">
        <v>489</v>
      </c>
    </row>
    <row r="80" spans="1:25" ht="45" x14ac:dyDescent="0.25">
      <c r="A80" s="7" t="s">
        <v>406</v>
      </c>
      <c r="B80" s="7" t="s">
        <v>586</v>
      </c>
      <c r="C80" s="7" t="s">
        <v>529</v>
      </c>
      <c r="D80" s="8" t="s">
        <v>31</v>
      </c>
      <c r="E80" s="7" t="s">
        <v>412</v>
      </c>
      <c r="F80" s="7" t="s">
        <v>587</v>
      </c>
      <c r="G80" s="8" t="s">
        <v>240</v>
      </c>
      <c r="H80" s="8" t="s">
        <v>564</v>
      </c>
      <c r="I80" s="7" t="s">
        <v>649</v>
      </c>
      <c r="J80" s="7" t="s">
        <v>588</v>
      </c>
      <c r="K80" s="8" t="s">
        <v>598</v>
      </c>
      <c r="L80" s="7">
        <v>30</v>
      </c>
      <c r="M80" s="8" t="s">
        <v>239</v>
      </c>
      <c r="N80" s="22">
        <v>43998</v>
      </c>
      <c r="O80" s="17">
        <v>20202000002721</v>
      </c>
      <c r="P80" s="14">
        <v>44005</v>
      </c>
      <c r="Q80" s="14"/>
      <c r="R80" s="7">
        <v>5</v>
      </c>
      <c r="S80" s="7" t="s">
        <v>402</v>
      </c>
      <c r="T80" s="7" t="s">
        <v>490</v>
      </c>
      <c r="U80" s="7" t="s">
        <v>415</v>
      </c>
      <c r="V80" s="7" t="s">
        <v>415</v>
      </c>
      <c r="W80" s="7" t="s">
        <v>415</v>
      </c>
      <c r="X80" s="7" t="s">
        <v>415</v>
      </c>
      <c r="Y80" s="7" t="s">
        <v>446</v>
      </c>
    </row>
    <row r="81" spans="1:25" ht="57" x14ac:dyDescent="0.25">
      <c r="A81" s="9" t="s">
        <v>406</v>
      </c>
      <c r="B81" s="9" t="s">
        <v>586</v>
      </c>
      <c r="C81" s="9" t="s">
        <v>542</v>
      </c>
      <c r="D81" s="10" t="s">
        <v>242</v>
      </c>
      <c r="E81" s="9" t="s">
        <v>412</v>
      </c>
      <c r="F81" s="9" t="s">
        <v>602</v>
      </c>
      <c r="G81" s="10" t="s">
        <v>240</v>
      </c>
      <c r="H81" s="10" t="s">
        <v>550</v>
      </c>
      <c r="I81" s="10" t="s">
        <v>10</v>
      </c>
      <c r="J81" s="9" t="s">
        <v>588</v>
      </c>
      <c r="K81" s="10" t="s">
        <v>598</v>
      </c>
      <c r="L81" s="9">
        <v>30</v>
      </c>
      <c r="M81" s="10" t="s">
        <v>241</v>
      </c>
      <c r="N81" s="23">
        <v>43998</v>
      </c>
      <c r="O81" s="18">
        <v>20202050068641</v>
      </c>
      <c r="P81" s="16"/>
      <c r="Q81" s="16"/>
      <c r="R81" s="9"/>
      <c r="S81" s="9" t="s">
        <v>407</v>
      </c>
      <c r="T81" s="9" t="s">
        <v>491</v>
      </c>
      <c r="U81" s="9" t="s">
        <v>415</v>
      </c>
      <c r="V81" s="9" t="s">
        <v>415</v>
      </c>
      <c r="W81" s="9" t="s">
        <v>415</v>
      </c>
      <c r="X81" s="9" t="s">
        <v>415</v>
      </c>
      <c r="Y81" s="9" t="s">
        <v>470</v>
      </c>
    </row>
    <row r="82" spans="1:25" ht="45" x14ac:dyDescent="0.25">
      <c r="A82" s="7" t="s">
        <v>406</v>
      </c>
      <c r="B82" s="7" t="s">
        <v>586</v>
      </c>
      <c r="C82" s="7" t="s">
        <v>535</v>
      </c>
      <c r="D82" s="8" t="s">
        <v>245</v>
      </c>
      <c r="E82" s="7" t="s">
        <v>412</v>
      </c>
      <c r="F82" s="7" t="s">
        <v>587</v>
      </c>
      <c r="G82" s="8" t="s">
        <v>244</v>
      </c>
      <c r="H82" s="8" t="s">
        <v>597</v>
      </c>
      <c r="I82" s="7" t="s">
        <v>594</v>
      </c>
      <c r="J82" s="7" t="s">
        <v>588</v>
      </c>
      <c r="K82" s="8" t="s">
        <v>1</v>
      </c>
      <c r="L82" s="7">
        <v>20</v>
      </c>
      <c r="M82" s="8" t="s">
        <v>243</v>
      </c>
      <c r="N82" s="22">
        <v>43998</v>
      </c>
      <c r="O82" s="17">
        <v>20202050068141</v>
      </c>
      <c r="P82" s="14">
        <v>43999</v>
      </c>
      <c r="Q82" s="14"/>
      <c r="R82" s="7">
        <v>1</v>
      </c>
      <c r="S82" s="7" t="s">
        <v>402</v>
      </c>
      <c r="T82" s="7" t="s">
        <v>674</v>
      </c>
      <c r="U82" s="7" t="s">
        <v>415</v>
      </c>
      <c r="V82" s="7" t="s">
        <v>415</v>
      </c>
      <c r="W82" s="7" t="s">
        <v>415</v>
      </c>
      <c r="X82" s="7" t="s">
        <v>415</v>
      </c>
      <c r="Y82" s="7" t="s">
        <v>446</v>
      </c>
    </row>
    <row r="83" spans="1:25" ht="71.25" x14ac:dyDescent="0.25">
      <c r="A83" s="9" t="s">
        <v>406</v>
      </c>
      <c r="B83" s="9" t="s">
        <v>400</v>
      </c>
      <c r="C83" s="9" t="s">
        <v>593</v>
      </c>
      <c r="D83" s="10" t="s">
        <v>248</v>
      </c>
      <c r="E83" s="9" t="s">
        <v>547</v>
      </c>
      <c r="F83" s="9" t="s">
        <v>587</v>
      </c>
      <c r="G83" s="10" t="s">
        <v>247</v>
      </c>
      <c r="H83" s="10" t="s">
        <v>62</v>
      </c>
      <c r="I83" s="10" t="s">
        <v>63</v>
      </c>
      <c r="J83" s="9" t="s">
        <v>614</v>
      </c>
      <c r="K83" s="10" t="s">
        <v>591</v>
      </c>
      <c r="L83" s="9">
        <v>35</v>
      </c>
      <c r="M83" s="10" t="s">
        <v>246</v>
      </c>
      <c r="N83" s="23">
        <v>43998</v>
      </c>
      <c r="O83" s="18" t="s">
        <v>415</v>
      </c>
      <c r="P83" s="16"/>
      <c r="Q83" s="16"/>
      <c r="R83" s="9"/>
      <c r="S83" s="9" t="s">
        <v>407</v>
      </c>
      <c r="T83" s="9" t="s">
        <v>675</v>
      </c>
      <c r="U83" s="9" t="s">
        <v>415</v>
      </c>
      <c r="V83" s="9" t="s">
        <v>415</v>
      </c>
      <c r="W83" s="9" t="s">
        <v>415</v>
      </c>
      <c r="X83" s="9" t="s">
        <v>415</v>
      </c>
      <c r="Y83" s="9" t="s">
        <v>493</v>
      </c>
    </row>
    <row r="84" spans="1:25" ht="57" x14ac:dyDescent="0.25">
      <c r="A84" s="9" t="s">
        <v>406</v>
      </c>
      <c r="B84" s="9" t="s">
        <v>400</v>
      </c>
      <c r="C84" s="9" t="s">
        <v>595</v>
      </c>
      <c r="D84" s="10" t="s">
        <v>250</v>
      </c>
      <c r="E84" s="9" t="s">
        <v>417</v>
      </c>
      <c r="F84" s="9" t="s">
        <v>602</v>
      </c>
      <c r="G84" s="10" t="s">
        <v>676</v>
      </c>
      <c r="H84" s="10" t="s">
        <v>550</v>
      </c>
      <c r="I84" s="10" t="s">
        <v>10</v>
      </c>
      <c r="J84" s="9" t="s">
        <v>588</v>
      </c>
      <c r="K84" s="10" t="s">
        <v>4</v>
      </c>
      <c r="L84" s="9">
        <v>30</v>
      </c>
      <c r="M84" s="10" t="s">
        <v>249</v>
      </c>
      <c r="N84" s="23">
        <v>43998</v>
      </c>
      <c r="O84" s="18" t="s">
        <v>415</v>
      </c>
      <c r="P84" s="16"/>
      <c r="Q84" s="16"/>
      <c r="R84" s="9"/>
      <c r="S84" s="9" t="s">
        <v>407</v>
      </c>
      <c r="T84" s="9" t="s">
        <v>677</v>
      </c>
      <c r="U84" s="9" t="s">
        <v>415</v>
      </c>
      <c r="V84" s="9" t="s">
        <v>415</v>
      </c>
      <c r="W84" s="9" t="s">
        <v>415</v>
      </c>
      <c r="X84" s="9" t="s">
        <v>415</v>
      </c>
      <c r="Y84" s="9" t="s">
        <v>489</v>
      </c>
    </row>
    <row r="85" spans="1:25" ht="30" x14ac:dyDescent="0.25">
      <c r="A85" s="9" t="s">
        <v>406</v>
      </c>
      <c r="B85" s="9" t="s">
        <v>586</v>
      </c>
      <c r="C85" s="9" t="s">
        <v>593</v>
      </c>
      <c r="D85" s="10" t="s">
        <v>253</v>
      </c>
      <c r="E85" s="9" t="s">
        <v>412</v>
      </c>
      <c r="F85" s="9" t="s">
        <v>587</v>
      </c>
      <c r="G85" s="10" t="s">
        <v>252</v>
      </c>
      <c r="H85" s="10" t="s">
        <v>678</v>
      </c>
      <c r="I85" s="10" t="s">
        <v>254</v>
      </c>
      <c r="J85" s="9" t="s">
        <v>588</v>
      </c>
      <c r="K85" s="10" t="s">
        <v>598</v>
      </c>
      <c r="L85" s="9">
        <v>30</v>
      </c>
      <c r="M85" s="10" t="s">
        <v>251</v>
      </c>
      <c r="N85" s="23">
        <v>43998</v>
      </c>
      <c r="O85" s="18">
        <v>20203320002881</v>
      </c>
      <c r="P85" s="16"/>
      <c r="Q85" s="16"/>
      <c r="R85" s="9"/>
      <c r="S85" s="9" t="s">
        <v>407</v>
      </c>
      <c r="T85" s="9" t="s">
        <v>679</v>
      </c>
      <c r="U85" s="9" t="s">
        <v>415</v>
      </c>
      <c r="V85" s="9" t="s">
        <v>415</v>
      </c>
      <c r="W85" s="9" t="s">
        <v>415</v>
      </c>
      <c r="X85" s="9" t="s">
        <v>415</v>
      </c>
      <c r="Y85" s="9" t="s">
        <v>494</v>
      </c>
    </row>
    <row r="86" spans="1:25" ht="57" x14ac:dyDescent="0.25">
      <c r="A86" s="9" t="s">
        <v>406</v>
      </c>
      <c r="B86" s="9" t="s">
        <v>586</v>
      </c>
      <c r="C86" s="9" t="s">
        <v>532</v>
      </c>
      <c r="D86" s="10" t="s">
        <v>257</v>
      </c>
      <c r="E86" s="9" t="s">
        <v>412</v>
      </c>
      <c r="F86" s="9" t="s">
        <v>602</v>
      </c>
      <c r="G86" s="10" t="s">
        <v>256</v>
      </c>
      <c r="H86" s="10" t="s">
        <v>644</v>
      </c>
      <c r="I86" s="10" t="s">
        <v>77</v>
      </c>
      <c r="J86" s="9" t="s">
        <v>588</v>
      </c>
      <c r="K86" s="10" t="s">
        <v>598</v>
      </c>
      <c r="L86" s="9">
        <v>30</v>
      </c>
      <c r="M86" s="10" t="s">
        <v>255</v>
      </c>
      <c r="N86" s="23">
        <v>43998</v>
      </c>
      <c r="O86" s="18" t="s">
        <v>415</v>
      </c>
      <c r="P86" s="16"/>
      <c r="Q86" s="16"/>
      <c r="R86" s="9"/>
      <c r="S86" s="9" t="s">
        <v>407</v>
      </c>
      <c r="T86" s="9" t="s">
        <v>680</v>
      </c>
      <c r="U86" s="9" t="s">
        <v>415</v>
      </c>
      <c r="V86" s="9" t="s">
        <v>415</v>
      </c>
      <c r="W86" s="9" t="s">
        <v>415</v>
      </c>
      <c r="X86" s="9" t="s">
        <v>415</v>
      </c>
      <c r="Y86" s="9" t="s">
        <v>415</v>
      </c>
    </row>
    <row r="87" spans="1:25" ht="57" x14ac:dyDescent="0.25">
      <c r="A87" s="9" t="s">
        <v>406</v>
      </c>
      <c r="B87" s="9" t="s">
        <v>586</v>
      </c>
      <c r="C87" s="9" t="s">
        <v>681</v>
      </c>
      <c r="D87" s="10" t="s">
        <v>682</v>
      </c>
      <c r="E87" s="9" t="s">
        <v>683</v>
      </c>
      <c r="F87" s="9" t="s">
        <v>566</v>
      </c>
      <c r="G87" s="10" t="s">
        <v>259</v>
      </c>
      <c r="H87" s="10" t="s">
        <v>644</v>
      </c>
      <c r="I87" s="10" t="s">
        <v>77</v>
      </c>
      <c r="J87" s="9" t="s">
        <v>588</v>
      </c>
      <c r="K87" s="10" t="s">
        <v>598</v>
      </c>
      <c r="L87" s="9">
        <v>30</v>
      </c>
      <c r="M87" s="10" t="s">
        <v>258</v>
      </c>
      <c r="N87" s="23">
        <v>43998</v>
      </c>
      <c r="O87" s="18" t="s">
        <v>415</v>
      </c>
      <c r="P87" s="16"/>
      <c r="Q87" s="16"/>
      <c r="R87" s="9"/>
      <c r="S87" s="9" t="s">
        <v>407</v>
      </c>
      <c r="T87" s="9" t="s">
        <v>684</v>
      </c>
      <c r="U87" s="9" t="s">
        <v>415</v>
      </c>
      <c r="V87" s="9" t="s">
        <v>415</v>
      </c>
      <c r="W87" s="9" t="s">
        <v>415</v>
      </c>
      <c r="X87" s="9" t="s">
        <v>415</v>
      </c>
      <c r="Y87" s="9" t="s">
        <v>493</v>
      </c>
    </row>
    <row r="88" spans="1:25" ht="71.25" x14ac:dyDescent="0.25">
      <c r="A88" s="9" t="s">
        <v>406</v>
      </c>
      <c r="B88" s="9" t="s">
        <v>586</v>
      </c>
      <c r="C88" s="9" t="s">
        <v>593</v>
      </c>
      <c r="D88" s="10" t="s">
        <v>230</v>
      </c>
      <c r="E88" s="9" t="s">
        <v>417</v>
      </c>
      <c r="F88" s="9" t="s">
        <v>587</v>
      </c>
      <c r="G88" s="10" t="s">
        <v>229</v>
      </c>
      <c r="H88" s="10" t="s">
        <v>62</v>
      </c>
      <c r="I88" s="10" t="s">
        <v>63</v>
      </c>
      <c r="J88" s="9" t="s">
        <v>614</v>
      </c>
      <c r="K88" s="10" t="s">
        <v>1</v>
      </c>
      <c r="L88" s="9">
        <v>20</v>
      </c>
      <c r="M88" s="10" t="s">
        <v>260</v>
      </c>
      <c r="N88" s="23">
        <v>43998</v>
      </c>
      <c r="O88" s="18" t="s">
        <v>415</v>
      </c>
      <c r="P88" s="16"/>
      <c r="Q88" s="16"/>
      <c r="R88" s="9"/>
      <c r="S88" s="9" t="s">
        <v>407</v>
      </c>
      <c r="T88" s="9" t="s">
        <v>685</v>
      </c>
      <c r="U88" s="9" t="s">
        <v>415</v>
      </c>
      <c r="V88" s="9" t="s">
        <v>415</v>
      </c>
      <c r="W88" s="9" t="s">
        <v>415</v>
      </c>
      <c r="X88" s="9" t="s">
        <v>415</v>
      </c>
      <c r="Y88" s="9" t="s">
        <v>424</v>
      </c>
    </row>
    <row r="89" spans="1:25" ht="45" x14ac:dyDescent="0.25">
      <c r="A89" s="9" t="s">
        <v>406</v>
      </c>
      <c r="B89" s="9" t="s">
        <v>586</v>
      </c>
      <c r="C89" s="9" t="s">
        <v>593</v>
      </c>
      <c r="D89" s="10" t="s">
        <v>263</v>
      </c>
      <c r="E89" s="9" t="s">
        <v>412</v>
      </c>
      <c r="F89" s="9" t="s">
        <v>587</v>
      </c>
      <c r="G89" s="10" t="s">
        <v>262</v>
      </c>
      <c r="H89" s="10" t="s">
        <v>554</v>
      </c>
      <c r="I89" s="10" t="s">
        <v>686</v>
      </c>
      <c r="J89" s="9" t="s">
        <v>588</v>
      </c>
      <c r="K89" s="10" t="s">
        <v>598</v>
      </c>
      <c r="L89" s="9">
        <v>30</v>
      </c>
      <c r="M89" s="10" t="s">
        <v>261</v>
      </c>
      <c r="N89" s="23">
        <v>43998</v>
      </c>
      <c r="O89" s="18" t="s">
        <v>495</v>
      </c>
      <c r="P89" s="16"/>
      <c r="Q89" s="16"/>
      <c r="R89" s="9"/>
      <c r="S89" s="9" t="s">
        <v>407</v>
      </c>
      <c r="T89" s="9" t="s">
        <v>687</v>
      </c>
      <c r="U89" s="9" t="s">
        <v>415</v>
      </c>
      <c r="V89" s="9" t="s">
        <v>415</v>
      </c>
      <c r="W89" s="9" t="s">
        <v>415</v>
      </c>
      <c r="X89" s="9" t="s">
        <v>415</v>
      </c>
      <c r="Y89" s="9" t="s">
        <v>460</v>
      </c>
    </row>
    <row r="90" spans="1:25" ht="85.5" x14ac:dyDescent="0.25">
      <c r="A90" s="9" t="s">
        <v>406</v>
      </c>
      <c r="B90" s="9" t="s">
        <v>586</v>
      </c>
      <c r="C90" s="9" t="s">
        <v>529</v>
      </c>
      <c r="D90" s="10" t="s">
        <v>31</v>
      </c>
      <c r="E90" s="9" t="s">
        <v>412</v>
      </c>
      <c r="F90" s="9" t="s">
        <v>587</v>
      </c>
      <c r="G90" s="10" t="s">
        <v>265</v>
      </c>
      <c r="H90" s="10" t="s">
        <v>550</v>
      </c>
      <c r="I90" s="10" t="s">
        <v>10</v>
      </c>
      <c r="J90" s="9" t="s">
        <v>588</v>
      </c>
      <c r="K90" s="10" t="s">
        <v>598</v>
      </c>
      <c r="L90" s="9">
        <v>30</v>
      </c>
      <c r="M90" s="10" t="s">
        <v>264</v>
      </c>
      <c r="N90" s="23">
        <v>43998</v>
      </c>
      <c r="O90" s="18">
        <v>20202050068651</v>
      </c>
      <c r="P90" s="16"/>
      <c r="Q90" s="16"/>
      <c r="R90" s="9"/>
      <c r="S90" s="9" t="s">
        <v>407</v>
      </c>
      <c r="T90" s="9" t="s">
        <v>496</v>
      </c>
      <c r="U90" s="9" t="s">
        <v>415</v>
      </c>
      <c r="V90" s="9" t="s">
        <v>415</v>
      </c>
      <c r="W90" s="9" t="s">
        <v>415</v>
      </c>
      <c r="X90" s="9" t="s">
        <v>415</v>
      </c>
      <c r="Y90" s="9" t="s">
        <v>460</v>
      </c>
    </row>
    <row r="91" spans="1:25" ht="57" x14ac:dyDescent="0.25">
      <c r="A91" s="9" t="s">
        <v>406</v>
      </c>
      <c r="B91" s="9" t="s">
        <v>586</v>
      </c>
      <c r="C91" s="9" t="s">
        <v>612</v>
      </c>
      <c r="D91" s="10" t="s">
        <v>268</v>
      </c>
      <c r="E91" s="9" t="s">
        <v>412</v>
      </c>
      <c r="F91" s="9" t="s">
        <v>567</v>
      </c>
      <c r="G91" s="10" t="s">
        <v>267</v>
      </c>
      <c r="H91" s="10" t="s">
        <v>597</v>
      </c>
      <c r="I91" s="10" t="s">
        <v>10</v>
      </c>
      <c r="J91" s="9" t="s">
        <v>588</v>
      </c>
      <c r="K91" s="10" t="s">
        <v>598</v>
      </c>
      <c r="L91" s="9">
        <v>30</v>
      </c>
      <c r="M91" s="10" t="s">
        <v>266</v>
      </c>
      <c r="N91" s="23">
        <v>43999</v>
      </c>
      <c r="O91" s="18">
        <v>20202050068991</v>
      </c>
      <c r="P91" s="16"/>
      <c r="Q91" s="16"/>
      <c r="R91" s="9"/>
      <c r="S91" s="9" t="s">
        <v>407</v>
      </c>
      <c r="T91" s="9" t="s">
        <v>688</v>
      </c>
      <c r="U91" s="9" t="s">
        <v>415</v>
      </c>
      <c r="V91" s="9" t="s">
        <v>415</v>
      </c>
      <c r="W91" s="9" t="s">
        <v>415</v>
      </c>
      <c r="X91" s="9" t="s">
        <v>415</v>
      </c>
      <c r="Y91" s="9" t="s">
        <v>470</v>
      </c>
    </row>
    <row r="92" spans="1:25" ht="60" x14ac:dyDescent="0.25">
      <c r="A92" s="9" t="s">
        <v>406</v>
      </c>
      <c r="B92" s="9" t="s">
        <v>586</v>
      </c>
      <c r="C92" s="9" t="s">
        <v>612</v>
      </c>
      <c r="D92" s="10" t="s">
        <v>268</v>
      </c>
      <c r="E92" s="9" t="s">
        <v>412</v>
      </c>
      <c r="F92" s="9" t="s">
        <v>587</v>
      </c>
      <c r="G92" s="10" t="s">
        <v>270</v>
      </c>
      <c r="H92" s="10" t="s">
        <v>550</v>
      </c>
      <c r="I92" s="10" t="s">
        <v>10</v>
      </c>
      <c r="J92" s="9" t="s">
        <v>588</v>
      </c>
      <c r="K92" s="10" t="s">
        <v>598</v>
      </c>
      <c r="L92" s="9">
        <v>30</v>
      </c>
      <c r="M92" s="10" t="s">
        <v>269</v>
      </c>
      <c r="N92" s="23">
        <v>43999</v>
      </c>
      <c r="O92" s="18">
        <v>2.0203800014702001E+18</v>
      </c>
      <c r="P92" s="16"/>
      <c r="Q92" s="16"/>
      <c r="R92" s="9"/>
      <c r="S92" s="9" t="s">
        <v>407</v>
      </c>
      <c r="T92" s="9" t="s">
        <v>497</v>
      </c>
      <c r="U92" s="9" t="s">
        <v>415</v>
      </c>
      <c r="V92" s="9" t="s">
        <v>415</v>
      </c>
      <c r="W92" s="9" t="s">
        <v>498</v>
      </c>
      <c r="X92" s="9" t="s">
        <v>415</v>
      </c>
      <c r="Y92" s="9" t="s">
        <v>499</v>
      </c>
    </row>
    <row r="93" spans="1:25" ht="57" x14ac:dyDescent="0.25">
      <c r="A93" s="9" t="s">
        <v>406</v>
      </c>
      <c r="B93" s="9" t="s">
        <v>586</v>
      </c>
      <c r="C93" s="9" t="s">
        <v>593</v>
      </c>
      <c r="D93" s="10" t="s">
        <v>272</v>
      </c>
      <c r="E93" s="9" t="s">
        <v>606</v>
      </c>
      <c r="F93" s="9" t="s">
        <v>587</v>
      </c>
      <c r="G93" s="10" t="s">
        <v>130</v>
      </c>
      <c r="H93" s="10" t="s">
        <v>597</v>
      </c>
      <c r="I93" s="10" t="s">
        <v>10</v>
      </c>
      <c r="J93" s="9" t="s">
        <v>588</v>
      </c>
      <c r="K93" s="10" t="s">
        <v>4</v>
      </c>
      <c r="L93" s="9">
        <v>35</v>
      </c>
      <c r="M93" s="10" t="s">
        <v>271</v>
      </c>
      <c r="N93" s="23">
        <v>43999</v>
      </c>
      <c r="O93" s="18">
        <v>20202000003641</v>
      </c>
      <c r="P93" s="16"/>
      <c r="Q93" s="16"/>
      <c r="R93" s="9"/>
      <c r="S93" s="9" t="s">
        <v>407</v>
      </c>
      <c r="T93" s="9" t="s">
        <v>689</v>
      </c>
      <c r="U93" s="9" t="s">
        <v>415</v>
      </c>
      <c r="V93" s="9" t="s">
        <v>415</v>
      </c>
      <c r="W93" s="9" t="s">
        <v>415</v>
      </c>
      <c r="X93" s="9" t="s">
        <v>415</v>
      </c>
      <c r="Y93" s="9" t="s">
        <v>500</v>
      </c>
    </row>
    <row r="94" spans="1:25" ht="57" x14ac:dyDescent="0.25">
      <c r="A94" s="9" t="s">
        <v>406</v>
      </c>
      <c r="B94" s="9" t="s">
        <v>586</v>
      </c>
      <c r="C94" s="9" t="s">
        <v>593</v>
      </c>
      <c r="D94" s="10" t="s">
        <v>275</v>
      </c>
      <c r="E94" s="9" t="s">
        <v>412</v>
      </c>
      <c r="F94" s="9" t="s">
        <v>567</v>
      </c>
      <c r="G94" s="10" t="s">
        <v>274</v>
      </c>
      <c r="H94" s="10" t="s">
        <v>155</v>
      </c>
      <c r="I94" s="10" t="s">
        <v>10</v>
      </c>
      <c r="J94" s="9" t="s">
        <v>588</v>
      </c>
      <c r="K94" s="10" t="s">
        <v>598</v>
      </c>
      <c r="L94" s="9">
        <v>30</v>
      </c>
      <c r="M94" s="10" t="s">
        <v>273</v>
      </c>
      <c r="N94" s="23">
        <v>43999</v>
      </c>
      <c r="O94" s="18">
        <v>20202050068411</v>
      </c>
      <c r="P94" s="16"/>
      <c r="Q94" s="16"/>
      <c r="R94" s="9"/>
      <c r="S94" s="9" t="s">
        <v>407</v>
      </c>
      <c r="T94" s="9" t="s">
        <v>690</v>
      </c>
      <c r="U94" s="9" t="s">
        <v>415</v>
      </c>
      <c r="V94" s="9" t="s">
        <v>415</v>
      </c>
      <c r="W94" s="9" t="s">
        <v>415</v>
      </c>
      <c r="X94" s="9" t="s">
        <v>415</v>
      </c>
      <c r="Y94" s="9" t="s">
        <v>460</v>
      </c>
    </row>
    <row r="95" spans="1:25" ht="57" x14ac:dyDescent="0.25">
      <c r="A95" s="9" t="s">
        <v>406</v>
      </c>
      <c r="B95" s="9" t="s">
        <v>586</v>
      </c>
      <c r="C95" s="9" t="s">
        <v>593</v>
      </c>
      <c r="D95" s="10" t="s">
        <v>272</v>
      </c>
      <c r="E95" s="9" t="s">
        <v>606</v>
      </c>
      <c r="F95" s="9" t="s">
        <v>587</v>
      </c>
      <c r="G95" s="10" t="s">
        <v>277</v>
      </c>
      <c r="H95" s="10" t="s">
        <v>691</v>
      </c>
      <c r="I95" s="10" t="s">
        <v>77</v>
      </c>
      <c r="J95" s="9" t="s">
        <v>588</v>
      </c>
      <c r="K95" s="10" t="s">
        <v>4</v>
      </c>
      <c r="L95" s="9">
        <v>35</v>
      </c>
      <c r="M95" s="10" t="s">
        <v>276</v>
      </c>
      <c r="N95" s="23">
        <v>43999</v>
      </c>
      <c r="O95" s="18">
        <v>20202000003311</v>
      </c>
      <c r="P95" s="16"/>
      <c r="Q95" s="16"/>
      <c r="R95" s="9"/>
      <c r="S95" s="9" t="s">
        <v>407</v>
      </c>
      <c r="T95" s="9" t="s">
        <v>692</v>
      </c>
      <c r="U95" s="9" t="s">
        <v>415</v>
      </c>
      <c r="V95" s="9" t="s">
        <v>415</v>
      </c>
      <c r="W95" s="9" t="s">
        <v>415</v>
      </c>
      <c r="X95" s="9" t="s">
        <v>415</v>
      </c>
      <c r="Y95" s="9" t="s">
        <v>500</v>
      </c>
    </row>
    <row r="96" spans="1:25" ht="57" x14ac:dyDescent="0.25">
      <c r="A96" s="9" t="s">
        <v>406</v>
      </c>
      <c r="B96" s="9" t="s">
        <v>586</v>
      </c>
      <c r="C96" s="9" t="s">
        <v>593</v>
      </c>
      <c r="D96" s="10" t="s">
        <v>280</v>
      </c>
      <c r="E96" s="9" t="s">
        <v>412</v>
      </c>
      <c r="F96" s="9" t="s">
        <v>587</v>
      </c>
      <c r="G96" s="10" t="s">
        <v>279</v>
      </c>
      <c r="H96" s="10" t="s">
        <v>17</v>
      </c>
      <c r="I96" s="10" t="s">
        <v>10</v>
      </c>
      <c r="J96" s="9" t="s">
        <v>588</v>
      </c>
      <c r="K96" s="10" t="s">
        <v>598</v>
      </c>
      <c r="L96" s="9">
        <v>30</v>
      </c>
      <c r="M96" s="10" t="s">
        <v>278</v>
      </c>
      <c r="N96" s="23">
        <v>44000</v>
      </c>
      <c r="O96" s="18" t="s">
        <v>415</v>
      </c>
      <c r="P96" s="16"/>
      <c r="Q96" s="16"/>
      <c r="R96" s="9"/>
      <c r="S96" s="9" t="s">
        <v>407</v>
      </c>
      <c r="T96" s="9" t="s">
        <v>693</v>
      </c>
      <c r="U96" s="9" t="s">
        <v>415</v>
      </c>
      <c r="V96" s="9" t="s">
        <v>415</v>
      </c>
      <c r="W96" s="9" t="s">
        <v>415</v>
      </c>
      <c r="X96" s="9" t="s">
        <v>415</v>
      </c>
      <c r="Y96" s="9" t="s">
        <v>415</v>
      </c>
    </row>
    <row r="97" spans="1:25" ht="57" x14ac:dyDescent="0.25">
      <c r="A97" s="9" t="s">
        <v>406</v>
      </c>
      <c r="B97" s="9" t="s">
        <v>586</v>
      </c>
      <c r="C97" s="9" t="s">
        <v>543</v>
      </c>
      <c r="D97" s="10" t="s">
        <v>283</v>
      </c>
      <c r="E97" s="9" t="s">
        <v>417</v>
      </c>
      <c r="F97" s="9" t="s">
        <v>587</v>
      </c>
      <c r="G97" s="10" t="s">
        <v>282</v>
      </c>
      <c r="H97" s="10" t="s">
        <v>644</v>
      </c>
      <c r="I97" s="10" t="s">
        <v>77</v>
      </c>
      <c r="J97" s="9" t="s">
        <v>588</v>
      </c>
      <c r="K97" s="10" t="s">
        <v>591</v>
      </c>
      <c r="L97" s="9">
        <v>30</v>
      </c>
      <c r="M97" s="10" t="s">
        <v>281</v>
      </c>
      <c r="N97" s="23">
        <v>44000</v>
      </c>
      <c r="O97" s="18" t="s">
        <v>415</v>
      </c>
      <c r="P97" s="16"/>
      <c r="Q97" s="16"/>
      <c r="R97" s="9"/>
      <c r="S97" s="9" t="s">
        <v>407</v>
      </c>
      <c r="T97" s="9" t="s">
        <v>694</v>
      </c>
      <c r="U97" s="9" t="s">
        <v>415</v>
      </c>
      <c r="V97" s="9" t="s">
        <v>415</v>
      </c>
      <c r="W97" s="9" t="s">
        <v>415</v>
      </c>
      <c r="X97" s="9" t="s">
        <v>415</v>
      </c>
      <c r="Y97" s="9" t="s">
        <v>415</v>
      </c>
    </row>
    <row r="98" spans="1:25" ht="57" x14ac:dyDescent="0.25">
      <c r="A98" s="9" t="s">
        <v>406</v>
      </c>
      <c r="B98" s="9" t="s">
        <v>586</v>
      </c>
      <c r="C98" s="9" t="s">
        <v>529</v>
      </c>
      <c r="D98" s="10" t="s">
        <v>286</v>
      </c>
      <c r="E98" s="9" t="s">
        <v>412</v>
      </c>
      <c r="F98" s="9" t="s">
        <v>566</v>
      </c>
      <c r="G98" s="10" t="s">
        <v>285</v>
      </c>
      <c r="H98" s="10" t="s">
        <v>644</v>
      </c>
      <c r="I98" s="10" t="s">
        <v>77</v>
      </c>
      <c r="J98" s="9" t="s">
        <v>588</v>
      </c>
      <c r="K98" s="10" t="s">
        <v>598</v>
      </c>
      <c r="L98" s="9">
        <v>30</v>
      </c>
      <c r="M98" s="10" t="s">
        <v>284</v>
      </c>
      <c r="N98" s="23">
        <v>44000</v>
      </c>
      <c r="O98" s="18" t="s">
        <v>415</v>
      </c>
      <c r="P98" s="16"/>
      <c r="Q98" s="16"/>
      <c r="R98" s="9"/>
      <c r="S98" s="9" t="s">
        <v>407</v>
      </c>
      <c r="T98" s="9" t="s">
        <v>695</v>
      </c>
      <c r="U98" s="9" t="s">
        <v>415</v>
      </c>
      <c r="V98" s="9" t="s">
        <v>415</v>
      </c>
      <c r="W98" s="9" t="s">
        <v>415</v>
      </c>
      <c r="X98" s="9" t="s">
        <v>415</v>
      </c>
      <c r="Y98" s="9" t="s">
        <v>415</v>
      </c>
    </row>
    <row r="99" spans="1:25" ht="71.25" x14ac:dyDescent="0.25">
      <c r="A99" s="9" t="s">
        <v>406</v>
      </c>
      <c r="B99" s="9" t="s">
        <v>586</v>
      </c>
      <c r="C99" s="9" t="s">
        <v>518</v>
      </c>
      <c r="D99" s="10" t="s">
        <v>290</v>
      </c>
      <c r="E99" s="9" t="s">
        <v>417</v>
      </c>
      <c r="F99" s="9" t="s">
        <v>602</v>
      </c>
      <c r="G99" s="10" t="s">
        <v>289</v>
      </c>
      <c r="H99" s="10" t="s">
        <v>597</v>
      </c>
      <c r="I99" s="10" t="s">
        <v>10</v>
      </c>
      <c r="J99" s="9" t="s">
        <v>588</v>
      </c>
      <c r="K99" s="10" t="s">
        <v>591</v>
      </c>
      <c r="L99" s="9">
        <v>30</v>
      </c>
      <c r="M99" s="10" t="s">
        <v>288</v>
      </c>
      <c r="N99" s="23">
        <v>44000</v>
      </c>
      <c r="O99" s="18" t="s">
        <v>415</v>
      </c>
      <c r="P99" s="16"/>
      <c r="Q99" s="16"/>
      <c r="R99" s="9"/>
      <c r="S99" s="9" t="s">
        <v>407</v>
      </c>
      <c r="T99" s="9" t="s">
        <v>696</v>
      </c>
      <c r="U99" s="9" t="s">
        <v>415</v>
      </c>
      <c r="V99" s="9" t="s">
        <v>415</v>
      </c>
      <c r="W99" s="9" t="s">
        <v>415</v>
      </c>
      <c r="X99" s="9" t="s">
        <v>415</v>
      </c>
      <c r="Y99" s="9" t="s">
        <v>415</v>
      </c>
    </row>
    <row r="100" spans="1:25" ht="60" x14ac:dyDescent="0.25">
      <c r="A100" s="9" t="s">
        <v>403</v>
      </c>
      <c r="B100" s="9" t="s">
        <v>401</v>
      </c>
      <c r="C100" s="9" t="s">
        <v>593</v>
      </c>
      <c r="D100" s="10" t="s">
        <v>293</v>
      </c>
      <c r="E100" s="9" t="s">
        <v>412</v>
      </c>
      <c r="F100" s="9" t="s">
        <v>587</v>
      </c>
      <c r="G100" s="10" t="s">
        <v>292</v>
      </c>
      <c r="H100" s="10" t="s">
        <v>550</v>
      </c>
      <c r="I100" s="10" t="s">
        <v>10</v>
      </c>
      <c r="J100" s="9" t="s">
        <v>588</v>
      </c>
      <c r="K100" s="10" t="s">
        <v>598</v>
      </c>
      <c r="L100" s="9">
        <v>30</v>
      </c>
      <c r="M100" s="10" t="s">
        <v>291</v>
      </c>
      <c r="N100" s="23">
        <v>44000</v>
      </c>
      <c r="O100" s="18">
        <v>20202050068671</v>
      </c>
      <c r="P100" s="16"/>
      <c r="Q100" s="16"/>
      <c r="R100" s="9"/>
      <c r="S100" s="9" t="s">
        <v>407</v>
      </c>
      <c r="T100" s="9" t="s">
        <v>501</v>
      </c>
      <c r="U100" s="9" t="s">
        <v>415</v>
      </c>
      <c r="V100" s="9" t="s">
        <v>415</v>
      </c>
      <c r="W100" s="9" t="s">
        <v>415</v>
      </c>
      <c r="X100" s="9" t="s">
        <v>415</v>
      </c>
      <c r="Y100" s="9" t="s">
        <v>470</v>
      </c>
    </row>
    <row r="101" spans="1:25" ht="60" x14ac:dyDescent="0.25">
      <c r="A101" s="9" t="s">
        <v>403</v>
      </c>
      <c r="B101" s="9" t="s">
        <v>401</v>
      </c>
      <c r="C101" s="9" t="s">
        <v>593</v>
      </c>
      <c r="D101" s="10" t="s">
        <v>296</v>
      </c>
      <c r="E101" s="9" t="s">
        <v>412</v>
      </c>
      <c r="F101" s="9" t="s">
        <v>567</v>
      </c>
      <c r="G101" s="10" t="s">
        <v>295</v>
      </c>
      <c r="H101" s="10" t="s">
        <v>550</v>
      </c>
      <c r="I101" s="10" t="s">
        <v>10</v>
      </c>
      <c r="J101" s="9" t="s">
        <v>588</v>
      </c>
      <c r="K101" s="10" t="s">
        <v>598</v>
      </c>
      <c r="L101" s="9">
        <v>15</v>
      </c>
      <c r="M101" s="10" t="s">
        <v>294</v>
      </c>
      <c r="N101" s="23">
        <v>44000</v>
      </c>
      <c r="O101" s="18">
        <v>20202050068681</v>
      </c>
      <c r="P101" s="16"/>
      <c r="Q101" s="16"/>
      <c r="R101" s="9"/>
      <c r="S101" s="9" t="s">
        <v>407</v>
      </c>
      <c r="T101" s="9" t="s">
        <v>502</v>
      </c>
      <c r="U101" s="9" t="s">
        <v>415</v>
      </c>
      <c r="V101" s="9" t="s">
        <v>415</v>
      </c>
      <c r="W101" s="9" t="s">
        <v>415</v>
      </c>
      <c r="X101" s="9" t="s">
        <v>415</v>
      </c>
      <c r="Y101" s="9" t="s">
        <v>470</v>
      </c>
    </row>
    <row r="102" spans="1:25" ht="30" x14ac:dyDescent="0.25">
      <c r="A102" s="9" t="s">
        <v>406</v>
      </c>
      <c r="B102" s="9" t="s">
        <v>586</v>
      </c>
      <c r="C102" s="9" t="s">
        <v>518</v>
      </c>
      <c r="D102" s="10" t="s">
        <v>299</v>
      </c>
      <c r="E102" s="9" t="s">
        <v>412</v>
      </c>
      <c r="F102" s="9" t="s">
        <v>587</v>
      </c>
      <c r="G102" s="10" t="s">
        <v>298</v>
      </c>
      <c r="H102" s="10" t="s">
        <v>678</v>
      </c>
      <c r="I102" s="10" t="s">
        <v>254</v>
      </c>
      <c r="J102" s="9" t="s">
        <v>588</v>
      </c>
      <c r="K102" s="10" t="s">
        <v>598</v>
      </c>
      <c r="L102" s="9">
        <v>30</v>
      </c>
      <c r="M102" s="10" t="s">
        <v>297</v>
      </c>
      <c r="N102" s="23">
        <v>44000</v>
      </c>
      <c r="O102" s="18">
        <v>20203800002661</v>
      </c>
      <c r="P102" s="16"/>
      <c r="Q102" s="16"/>
      <c r="R102" s="9"/>
      <c r="S102" s="9" t="s">
        <v>407</v>
      </c>
      <c r="T102" s="9" t="s">
        <v>697</v>
      </c>
      <c r="U102" s="9" t="s">
        <v>415</v>
      </c>
      <c r="V102" s="9" t="s">
        <v>415</v>
      </c>
      <c r="W102" s="9" t="s">
        <v>415</v>
      </c>
      <c r="X102" s="9" t="s">
        <v>415</v>
      </c>
      <c r="Y102" s="9" t="s">
        <v>470</v>
      </c>
    </row>
    <row r="103" spans="1:25" ht="45" x14ac:dyDescent="0.25">
      <c r="A103" s="9" t="s">
        <v>406</v>
      </c>
      <c r="B103" s="9" t="s">
        <v>586</v>
      </c>
      <c r="C103" s="9" t="s">
        <v>595</v>
      </c>
      <c r="D103" s="10" t="s">
        <v>302</v>
      </c>
      <c r="E103" s="9" t="s">
        <v>546</v>
      </c>
      <c r="F103" s="9" t="s">
        <v>602</v>
      </c>
      <c r="G103" s="10" t="s">
        <v>301</v>
      </c>
      <c r="H103" s="10" t="s">
        <v>303</v>
      </c>
      <c r="I103" s="10" t="s">
        <v>304</v>
      </c>
      <c r="J103" s="9" t="s">
        <v>588</v>
      </c>
      <c r="K103" s="10" t="s">
        <v>591</v>
      </c>
      <c r="L103" s="9">
        <v>30</v>
      </c>
      <c r="M103" s="10" t="s">
        <v>300</v>
      </c>
      <c r="N103" s="23">
        <v>44000</v>
      </c>
      <c r="O103" s="18" t="s">
        <v>415</v>
      </c>
      <c r="P103" s="16"/>
      <c r="Q103" s="16"/>
      <c r="R103" s="9"/>
      <c r="S103" s="9" t="s">
        <v>407</v>
      </c>
      <c r="T103" s="9" t="s">
        <v>698</v>
      </c>
      <c r="U103" s="9" t="s">
        <v>415</v>
      </c>
      <c r="V103" s="9" t="s">
        <v>415</v>
      </c>
      <c r="W103" s="9" t="s">
        <v>415</v>
      </c>
      <c r="X103" s="9" t="s">
        <v>415</v>
      </c>
      <c r="Y103" s="9" t="s">
        <v>415</v>
      </c>
    </row>
    <row r="104" spans="1:25" ht="57" x14ac:dyDescent="0.25">
      <c r="A104" s="9" t="s">
        <v>406</v>
      </c>
      <c r="B104" s="9" t="s">
        <v>586</v>
      </c>
      <c r="C104" s="9" t="s">
        <v>595</v>
      </c>
      <c r="D104" s="10" t="s">
        <v>302</v>
      </c>
      <c r="E104" s="9" t="s">
        <v>546</v>
      </c>
      <c r="F104" s="9" t="s">
        <v>602</v>
      </c>
      <c r="G104" s="10" t="s">
        <v>306</v>
      </c>
      <c r="H104" s="10" t="s">
        <v>550</v>
      </c>
      <c r="I104" s="10" t="s">
        <v>10</v>
      </c>
      <c r="J104" s="9" t="s">
        <v>588</v>
      </c>
      <c r="K104" s="10" t="s">
        <v>591</v>
      </c>
      <c r="L104" s="9">
        <v>30</v>
      </c>
      <c r="M104" s="10" t="s">
        <v>305</v>
      </c>
      <c r="N104" s="23">
        <v>44000</v>
      </c>
      <c r="O104" s="18" t="s">
        <v>415</v>
      </c>
      <c r="P104" s="16"/>
      <c r="Q104" s="16"/>
      <c r="R104" s="9"/>
      <c r="S104" s="9" t="s">
        <v>407</v>
      </c>
      <c r="T104" s="9" t="s">
        <v>699</v>
      </c>
      <c r="U104" s="9" t="s">
        <v>415</v>
      </c>
      <c r="V104" s="9" t="s">
        <v>415</v>
      </c>
      <c r="W104" s="9" t="s">
        <v>415</v>
      </c>
      <c r="X104" s="9" t="s">
        <v>415</v>
      </c>
      <c r="Y104" s="9" t="s">
        <v>503</v>
      </c>
    </row>
    <row r="105" spans="1:25" ht="57" x14ac:dyDescent="0.25">
      <c r="A105" s="9" t="s">
        <v>406</v>
      </c>
      <c r="B105" s="9" t="s">
        <v>586</v>
      </c>
      <c r="C105" s="9" t="s">
        <v>542</v>
      </c>
      <c r="D105" s="10" t="s">
        <v>309</v>
      </c>
      <c r="E105" s="9" t="s">
        <v>417</v>
      </c>
      <c r="F105" s="9" t="s">
        <v>587</v>
      </c>
      <c r="G105" s="10" t="s">
        <v>308</v>
      </c>
      <c r="H105" s="10" t="s">
        <v>597</v>
      </c>
      <c r="I105" s="10" t="s">
        <v>10</v>
      </c>
      <c r="J105" s="9" t="s">
        <v>588</v>
      </c>
      <c r="K105" s="10" t="s">
        <v>1</v>
      </c>
      <c r="L105" s="9">
        <v>20</v>
      </c>
      <c r="M105" s="10" t="s">
        <v>307</v>
      </c>
      <c r="N105" s="23">
        <v>44005</v>
      </c>
      <c r="O105" s="18">
        <v>2.0203800015212001E+18</v>
      </c>
      <c r="P105" s="16"/>
      <c r="Q105" s="16"/>
      <c r="R105" s="9"/>
      <c r="S105" s="9" t="s">
        <v>407</v>
      </c>
      <c r="T105" s="9" t="s">
        <v>700</v>
      </c>
      <c r="U105" s="9" t="s">
        <v>415</v>
      </c>
      <c r="V105" s="9" t="s">
        <v>415</v>
      </c>
      <c r="W105" s="9" t="s">
        <v>492</v>
      </c>
      <c r="X105" s="9" t="s">
        <v>415</v>
      </c>
      <c r="Y105" s="9" t="s">
        <v>504</v>
      </c>
    </row>
    <row r="106" spans="1:25" ht="57" x14ac:dyDescent="0.25">
      <c r="A106" s="9" t="s">
        <v>406</v>
      </c>
      <c r="B106" s="9" t="s">
        <v>586</v>
      </c>
      <c r="C106" s="9" t="s">
        <v>543</v>
      </c>
      <c r="D106" s="10" t="s">
        <v>312</v>
      </c>
      <c r="E106" s="9" t="s">
        <v>417</v>
      </c>
      <c r="F106" s="9" t="s">
        <v>567</v>
      </c>
      <c r="G106" s="10" t="s">
        <v>311</v>
      </c>
      <c r="H106" s="10" t="s">
        <v>648</v>
      </c>
      <c r="I106" s="10" t="s">
        <v>69</v>
      </c>
      <c r="J106" s="9" t="s">
        <v>588</v>
      </c>
      <c r="K106" s="10" t="s">
        <v>591</v>
      </c>
      <c r="L106" s="9">
        <v>30</v>
      </c>
      <c r="M106" s="10" t="s">
        <v>310</v>
      </c>
      <c r="N106" s="23">
        <v>44005</v>
      </c>
      <c r="O106" s="18" t="s">
        <v>415</v>
      </c>
      <c r="P106" s="16"/>
      <c r="Q106" s="16"/>
      <c r="R106" s="9"/>
      <c r="S106" s="9" t="s">
        <v>407</v>
      </c>
      <c r="T106" s="9" t="s">
        <v>701</v>
      </c>
      <c r="U106" s="9" t="s">
        <v>415</v>
      </c>
      <c r="V106" s="9" t="s">
        <v>415</v>
      </c>
      <c r="W106" s="9" t="s">
        <v>415</v>
      </c>
      <c r="X106" s="9" t="s">
        <v>415</v>
      </c>
      <c r="Y106" s="9" t="s">
        <v>481</v>
      </c>
    </row>
    <row r="107" spans="1:25" ht="57" x14ac:dyDescent="0.25">
      <c r="A107" s="9" t="s">
        <v>406</v>
      </c>
      <c r="B107" s="9" t="s">
        <v>586</v>
      </c>
      <c r="C107" s="9" t="s">
        <v>593</v>
      </c>
      <c r="D107" s="10" t="s">
        <v>314</v>
      </c>
      <c r="E107" s="9" t="s">
        <v>412</v>
      </c>
      <c r="F107" s="9" t="s">
        <v>587</v>
      </c>
      <c r="G107" s="10" t="s">
        <v>308</v>
      </c>
      <c r="H107" s="10" t="s">
        <v>155</v>
      </c>
      <c r="I107" s="10" t="s">
        <v>10</v>
      </c>
      <c r="J107" s="9" t="s">
        <v>588</v>
      </c>
      <c r="K107" s="10" t="s">
        <v>598</v>
      </c>
      <c r="L107" s="9">
        <v>30</v>
      </c>
      <c r="M107" s="10" t="s">
        <v>313</v>
      </c>
      <c r="N107" s="23">
        <v>44005</v>
      </c>
      <c r="O107" s="18">
        <v>20202050068501</v>
      </c>
      <c r="P107" s="16"/>
      <c r="Q107" s="16"/>
      <c r="R107" s="9"/>
      <c r="S107" s="9" t="s">
        <v>407</v>
      </c>
      <c r="T107" s="9" t="s">
        <v>702</v>
      </c>
      <c r="U107" s="9" t="s">
        <v>415</v>
      </c>
      <c r="V107" s="9" t="s">
        <v>415</v>
      </c>
      <c r="W107" s="9" t="s">
        <v>415</v>
      </c>
      <c r="X107" s="9" t="s">
        <v>415</v>
      </c>
      <c r="Y107" s="9" t="s">
        <v>460</v>
      </c>
    </row>
    <row r="108" spans="1:25" ht="57" x14ac:dyDescent="0.25">
      <c r="A108" s="9" t="s">
        <v>406</v>
      </c>
      <c r="B108" s="9" t="s">
        <v>400</v>
      </c>
      <c r="C108" s="9" t="s">
        <v>524</v>
      </c>
      <c r="D108" s="10" t="s">
        <v>317</v>
      </c>
      <c r="E108" s="9" t="s">
        <v>417</v>
      </c>
      <c r="F108" s="9" t="s">
        <v>602</v>
      </c>
      <c r="G108" s="10" t="s">
        <v>316</v>
      </c>
      <c r="H108" s="10" t="s">
        <v>597</v>
      </c>
      <c r="I108" s="10" t="s">
        <v>10</v>
      </c>
      <c r="J108" s="9" t="s">
        <v>588</v>
      </c>
      <c r="K108" s="10" t="s">
        <v>4</v>
      </c>
      <c r="L108" s="9">
        <v>35</v>
      </c>
      <c r="M108" s="10" t="s">
        <v>315</v>
      </c>
      <c r="N108" s="23">
        <v>44005</v>
      </c>
      <c r="O108" s="18" t="s">
        <v>415</v>
      </c>
      <c r="P108" s="16"/>
      <c r="Q108" s="16"/>
      <c r="R108" s="9"/>
      <c r="S108" s="9" t="s">
        <v>407</v>
      </c>
      <c r="T108" s="9" t="s">
        <v>703</v>
      </c>
      <c r="U108" s="9" t="s">
        <v>415</v>
      </c>
      <c r="V108" s="9" t="s">
        <v>415</v>
      </c>
      <c r="W108" s="9" t="s">
        <v>415</v>
      </c>
      <c r="X108" s="9" t="s">
        <v>415</v>
      </c>
      <c r="Y108" s="9" t="s">
        <v>505</v>
      </c>
    </row>
    <row r="109" spans="1:25" ht="60" x14ac:dyDescent="0.25">
      <c r="A109" s="7" t="s">
        <v>406</v>
      </c>
      <c r="B109" s="7" t="s">
        <v>400</v>
      </c>
      <c r="C109" s="7" t="s">
        <v>544</v>
      </c>
      <c r="D109" s="8" t="s">
        <v>320</v>
      </c>
      <c r="E109" s="7" t="s">
        <v>417</v>
      </c>
      <c r="F109" s="7" t="s">
        <v>587</v>
      </c>
      <c r="G109" s="8" t="s">
        <v>319</v>
      </c>
      <c r="H109" s="8" t="s">
        <v>557</v>
      </c>
      <c r="I109" s="7" t="s">
        <v>594</v>
      </c>
      <c r="J109" s="7" t="s">
        <v>588</v>
      </c>
      <c r="K109" s="8" t="s">
        <v>591</v>
      </c>
      <c r="L109" s="7">
        <v>30</v>
      </c>
      <c r="M109" s="8" t="s">
        <v>318</v>
      </c>
      <c r="N109" s="22">
        <v>44005</v>
      </c>
      <c r="O109" s="17">
        <v>2.0203800015382001E+18</v>
      </c>
      <c r="P109" s="14">
        <v>44012</v>
      </c>
      <c r="Q109" s="14"/>
      <c r="R109" s="7">
        <v>7</v>
      </c>
      <c r="S109" s="7" t="s">
        <v>402</v>
      </c>
      <c r="T109" s="7" t="s">
        <v>506</v>
      </c>
      <c r="U109" s="7" t="s">
        <v>415</v>
      </c>
      <c r="V109" s="7" t="s">
        <v>415</v>
      </c>
      <c r="W109" s="7" t="s">
        <v>415</v>
      </c>
      <c r="X109" s="7" t="s">
        <v>415</v>
      </c>
      <c r="Y109" s="7" t="s">
        <v>500</v>
      </c>
    </row>
    <row r="110" spans="1:25" ht="60" x14ac:dyDescent="0.25">
      <c r="A110" s="7" t="s">
        <v>406</v>
      </c>
      <c r="B110" s="7" t="s">
        <v>586</v>
      </c>
      <c r="C110" s="7" t="s">
        <v>593</v>
      </c>
      <c r="D110" s="8" t="s">
        <v>323</v>
      </c>
      <c r="E110" s="7" t="s">
        <v>412</v>
      </c>
      <c r="F110" s="7" t="s">
        <v>587</v>
      </c>
      <c r="G110" s="8" t="s">
        <v>322</v>
      </c>
      <c r="H110" s="8" t="s">
        <v>556</v>
      </c>
      <c r="I110" s="7" t="s">
        <v>594</v>
      </c>
      <c r="J110" s="7" t="s">
        <v>588</v>
      </c>
      <c r="K110" s="8" t="s">
        <v>598</v>
      </c>
      <c r="L110" s="7">
        <v>30</v>
      </c>
      <c r="M110" s="8" t="s">
        <v>321</v>
      </c>
      <c r="N110" s="22">
        <v>44005</v>
      </c>
      <c r="O110" s="17" t="s">
        <v>415</v>
      </c>
      <c r="P110" s="14">
        <v>44008</v>
      </c>
      <c r="Q110" s="14"/>
      <c r="R110" s="7">
        <v>3</v>
      </c>
      <c r="S110" s="7" t="s">
        <v>402</v>
      </c>
      <c r="T110" s="7" t="s">
        <v>704</v>
      </c>
      <c r="U110" s="7" t="s">
        <v>415</v>
      </c>
      <c r="V110" s="7" t="s">
        <v>415</v>
      </c>
      <c r="W110" s="7" t="s">
        <v>492</v>
      </c>
      <c r="X110" s="7" t="s">
        <v>415</v>
      </c>
      <c r="Y110" s="7" t="s">
        <v>504</v>
      </c>
    </row>
    <row r="111" spans="1:25" ht="60" x14ac:dyDescent="0.25">
      <c r="A111" s="9" t="s">
        <v>406</v>
      </c>
      <c r="B111" s="9" t="s">
        <v>586</v>
      </c>
      <c r="C111" s="9" t="s">
        <v>612</v>
      </c>
      <c r="D111" s="10" t="s">
        <v>188</v>
      </c>
      <c r="E111" s="9" t="s">
        <v>417</v>
      </c>
      <c r="F111" s="9" t="s">
        <v>566</v>
      </c>
      <c r="G111" s="10" t="s">
        <v>705</v>
      </c>
      <c r="H111" s="10" t="s">
        <v>644</v>
      </c>
      <c r="I111" s="10" t="s">
        <v>77</v>
      </c>
      <c r="J111" s="9" t="s">
        <v>588</v>
      </c>
      <c r="K111" s="10" t="s">
        <v>591</v>
      </c>
      <c r="L111" s="9">
        <v>30</v>
      </c>
      <c r="M111" s="10" t="s">
        <v>324</v>
      </c>
      <c r="N111" s="23">
        <v>44005</v>
      </c>
      <c r="O111" s="18" t="s">
        <v>415</v>
      </c>
      <c r="P111" s="16"/>
      <c r="Q111" s="16"/>
      <c r="R111" s="9"/>
      <c r="S111" s="9" t="s">
        <v>407</v>
      </c>
      <c r="T111" s="9" t="s">
        <v>706</v>
      </c>
      <c r="U111" s="9" t="s">
        <v>415</v>
      </c>
      <c r="V111" s="9" t="s">
        <v>415</v>
      </c>
      <c r="W111" s="9" t="s">
        <v>415</v>
      </c>
      <c r="X111" s="9" t="s">
        <v>415</v>
      </c>
      <c r="Y111" s="9" t="s">
        <v>481</v>
      </c>
    </row>
    <row r="112" spans="1:25" ht="57" x14ac:dyDescent="0.25">
      <c r="A112" s="9" t="s">
        <v>406</v>
      </c>
      <c r="B112" s="9" t="s">
        <v>586</v>
      </c>
      <c r="C112" s="9" t="s">
        <v>593</v>
      </c>
      <c r="D112" s="10" t="s">
        <v>13</v>
      </c>
      <c r="E112" s="9" t="s">
        <v>412</v>
      </c>
      <c r="F112" s="9" t="s">
        <v>587</v>
      </c>
      <c r="G112" s="10" t="s">
        <v>326</v>
      </c>
      <c r="H112" s="10" t="s">
        <v>644</v>
      </c>
      <c r="I112" s="10" t="s">
        <v>77</v>
      </c>
      <c r="J112" s="9" t="s">
        <v>588</v>
      </c>
      <c r="K112" s="10" t="s">
        <v>598</v>
      </c>
      <c r="L112" s="9">
        <v>30</v>
      </c>
      <c r="M112" s="10" t="s">
        <v>325</v>
      </c>
      <c r="N112" s="23">
        <v>44005</v>
      </c>
      <c r="O112" s="18" t="s">
        <v>415</v>
      </c>
      <c r="P112" s="16"/>
      <c r="Q112" s="16"/>
      <c r="R112" s="9"/>
      <c r="S112" s="9" t="s">
        <v>407</v>
      </c>
      <c r="T112" s="9" t="s">
        <v>707</v>
      </c>
      <c r="U112" s="9" t="s">
        <v>415</v>
      </c>
      <c r="V112" s="9" t="s">
        <v>415</v>
      </c>
      <c r="W112" s="9" t="s">
        <v>415</v>
      </c>
      <c r="X112" s="9" t="s">
        <v>415</v>
      </c>
      <c r="Y112" s="9" t="s">
        <v>415</v>
      </c>
    </row>
    <row r="113" spans="1:25" ht="57" x14ac:dyDescent="0.25">
      <c r="A113" s="9" t="s">
        <v>406</v>
      </c>
      <c r="B113" s="9" t="s">
        <v>586</v>
      </c>
      <c r="C113" s="9" t="s">
        <v>708</v>
      </c>
      <c r="D113" s="10" t="s">
        <v>329</v>
      </c>
      <c r="E113" s="9" t="s">
        <v>412</v>
      </c>
      <c r="F113" s="9" t="s">
        <v>566</v>
      </c>
      <c r="G113" s="10" t="s">
        <v>328</v>
      </c>
      <c r="H113" s="10" t="s">
        <v>644</v>
      </c>
      <c r="I113" s="10" t="s">
        <v>77</v>
      </c>
      <c r="J113" s="9" t="s">
        <v>588</v>
      </c>
      <c r="K113" s="10" t="s">
        <v>598</v>
      </c>
      <c r="L113" s="9">
        <v>30</v>
      </c>
      <c r="M113" s="10" t="s">
        <v>327</v>
      </c>
      <c r="N113" s="23">
        <v>44005</v>
      </c>
      <c r="O113" s="18" t="s">
        <v>415</v>
      </c>
      <c r="P113" s="16"/>
      <c r="Q113" s="16"/>
      <c r="R113" s="9"/>
      <c r="S113" s="9" t="s">
        <v>407</v>
      </c>
      <c r="T113" s="9" t="s">
        <v>709</v>
      </c>
      <c r="U113" s="9" t="s">
        <v>415</v>
      </c>
      <c r="V113" s="9" t="s">
        <v>415</v>
      </c>
      <c r="W113" s="9" t="s">
        <v>415</v>
      </c>
      <c r="X113" s="9" t="s">
        <v>415</v>
      </c>
      <c r="Y113" s="9" t="s">
        <v>481</v>
      </c>
    </row>
    <row r="114" spans="1:25" ht="85.5" x14ac:dyDescent="0.25">
      <c r="A114" s="9" t="s">
        <v>406</v>
      </c>
      <c r="B114" s="9" t="s">
        <v>586</v>
      </c>
      <c r="C114" s="9" t="s">
        <v>593</v>
      </c>
      <c r="D114" s="10" t="s">
        <v>332</v>
      </c>
      <c r="E114" s="9" t="s">
        <v>547</v>
      </c>
      <c r="F114" s="9" t="s">
        <v>569</v>
      </c>
      <c r="G114" s="10" t="s">
        <v>331</v>
      </c>
      <c r="H114" s="10" t="s">
        <v>655</v>
      </c>
      <c r="I114" s="10" t="s">
        <v>77</v>
      </c>
      <c r="J114" s="9" t="s">
        <v>588</v>
      </c>
      <c r="K114" s="10" t="s">
        <v>591</v>
      </c>
      <c r="L114" s="9">
        <v>30</v>
      </c>
      <c r="M114" s="10" t="s">
        <v>330</v>
      </c>
      <c r="N114" s="23">
        <v>44005</v>
      </c>
      <c r="O114" s="18" t="s">
        <v>415</v>
      </c>
      <c r="P114" s="16"/>
      <c r="Q114" s="16"/>
      <c r="R114" s="9"/>
      <c r="S114" s="9" t="s">
        <v>407</v>
      </c>
      <c r="T114" s="9" t="s">
        <v>710</v>
      </c>
      <c r="U114" s="9" t="s">
        <v>415</v>
      </c>
      <c r="V114" s="9" t="s">
        <v>415</v>
      </c>
      <c r="W114" s="9" t="s">
        <v>415</v>
      </c>
      <c r="X114" s="9" t="s">
        <v>415</v>
      </c>
      <c r="Y114" s="9" t="s">
        <v>489</v>
      </c>
    </row>
    <row r="115" spans="1:25" ht="57" x14ac:dyDescent="0.25">
      <c r="A115" s="9" t="s">
        <v>406</v>
      </c>
      <c r="B115" s="9" t="s">
        <v>586</v>
      </c>
      <c r="C115" s="9" t="s">
        <v>536</v>
      </c>
      <c r="D115" s="10" t="s">
        <v>334</v>
      </c>
      <c r="E115" s="9" t="s">
        <v>412</v>
      </c>
      <c r="F115" s="9" t="s">
        <v>569</v>
      </c>
      <c r="G115" s="10" t="s">
        <v>711</v>
      </c>
      <c r="H115" s="10" t="s">
        <v>155</v>
      </c>
      <c r="I115" s="10" t="s">
        <v>10</v>
      </c>
      <c r="J115" s="9" t="s">
        <v>588</v>
      </c>
      <c r="K115" s="10" t="s">
        <v>598</v>
      </c>
      <c r="L115" s="9">
        <v>30</v>
      </c>
      <c r="M115" s="10" t="s">
        <v>333</v>
      </c>
      <c r="N115" s="23">
        <v>44005</v>
      </c>
      <c r="O115" s="18">
        <v>20202050068431</v>
      </c>
      <c r="P115" s="16"/>
      <c r="Q115" s="16"/>
      <c r="R115" s="9"/>
      <c r="S115" s="9" t="s">
        <v>407</v>
      </c>
      <c r="T115" s="9" t="s">
        <v>712</v>
      </c>
      <c r="U115" s="9" t="s">
        <v>415</v>
      </c>
      <c r="V115" s="9" t="s">
        <v>415</v>
      </c>
      <c r="W115" s="9" t="s">
        <v>415</v>
      </c>
      <c r="X115" s="9" t="s">
        <v>415</v>
      </c>
      <c r="Y115" s="9" t="s">
        <v>460</v>
      </c>
    </row>
    <row r="116" spans="1:25" ht="199.5" x14ac:dyDescent="0.25">
      <c r="A116" s="9" t="s">
        <v>406</v>
      </c>
      <c r="B116" s="9" t="s">
        <v>586</v>
      </c>
      <c r="C116" s="9" t="s">
        <v>593</v>
      </c>
      <c r="D116" s="10" t="s">
        <v>337</v>
      </c>
      <c r="E116" s="9" t="s">
        <v>412</v>
      </c>
      <c r="F116" s="9" t="s">
        <v>587</v>
      </c>
      <c r="G116" s="10" t="s">
        <v>336</v>
      </c>
      <c r="H116" s="10" t="s">
        <v>62</v>
      </c>
      <c r="I116" s="10" t="s">
        <v>63</v>
      </c>
      <c r="J116" s="9" t="s">
        <v>614</v>
      </c>
      <c r="K116" s="10" t="s">
        <v>1</v>
      </c>
      <c r="L116" s="9">
        <v>20</v>
      </c>
      <c r="M116" s="10" t="s">
        <v>335</v>
      </c>
      <c r="N116" s="23">
        <v>44005</v>
      </c>
      <c r="O116" s="18" t="s">
        <v>415</v>
      </c>
      <c r="P116" s="16"/>
      <c r="Q116" s="16"/>
      <c r="R116" s="9"/>
      <c r="S116" s="9" t="s">
        <v>407</v>
      </c>
      <c r="T116" s="9" t="s">
        <v>713</v>
      </c>
      <c r="U116" s="9" t="s">
        <v>415</v>
      </c>
      <c r="V116" s="9" t="s">
        <v>415</v>
      </c>
      <c r="W116" s="9" t="s">
        <v>415</v>
      </c>
      <c r="X116" s="9" t="s">
        <v>415</v>
      </c>
      <c r="Y116" s="9" t="s">
        <v>415</v>
      </c>
    </row>
    <row r="117" spans="1:25" ht="57" x14ac:dyDescent="0.25">
      <c r="A117" s="9" t="s">
        <v>406</v>
      </c>
      <c r="B117" s="9" t="s">
        <v>586</v>
      </c>
      <c r="C117" s="9" t="s">
        <v>524</v>
      </c>
      <c r="D117" s="10" t="s">
        <v>317</v>
      </c>
      <c r="E117" s="9" t="s">
        <v>417</v>
      </c>
      <c r="F117" s="9" t="s">
        <v>607</v>
      </c>
      <c r="G117" s="10" t="s">
        <v>339</v>
      </c>
      <c r="H117" s="10" t="s">
        <v>76</v>
      </c>
      <c r="I117" s="10" t="s">
        <v>77</v>
      </c>
      <c r="J117" s="9" t="s">
        <v>588</v>
      </c>
      <c r="K117" s="10" t="s">
        <v>591</v>
      </c>
      <c r="L117" s="9">
        <v>30</v>
      </c>
      <c r="M117" s="10" t="s">
        <v>338</v>
      </c>
      <c r="N117" s="23">
        <v>44006</v>
      </c>
      <c r="O117" s="18">
        <v>20202000003361</v>
      </c>
      <c r="P117" s="16"/>
      <c r="Q117" s="16"/>
      <c r="R117" s="9"/>
      <c r="S117" s="9" t="s">
        <v>407</v>
      </c>
      <c r="T117" s="9" t="s">
        <v>714</v>
      </c>
      <c r="U117" s="9" t="s">
        <v>415</v>
      </c>
      <c r="V117" s="9" t="s">
        <v>415</v>
      </c>
      <c r="W117" s="9" t="s">
        <v>415</v>
      </c>
      <c r="X117" s="9" t="s">
        <v>415</v>
      </c>
      <c r="Y117" s="9" t="s">
        <v>460</v>
      </c>
    </row>
    <row r="118" spans="1:25" ht="99.75" x14ac:dyDescent="0.25">
      <c r="A118" s="7" t="s">
        <v>406</v>
      </c>
      <c r="B118" s="7" t="s">
        <v>586</v>
      </c>
      <c r="C118" s="7" t="s">
        <v>533</v>
      </c>
      <c r="D118" s="8" t="s">
        <v>342</v>
      </c>
      <c r="E118" s="7" t="s">
        <v>546</v>
      </c>
      <c r="F118" s="7" t="s">
        <v>631</v>
      </c>
      <c r="G118" s="8" t="s">
        <v>341</v>
      </c>
      <c r="H118" s="8" t="s">
        <v>557</v>
      </c>
      <c r="I118" s="7" t="s">
        <v>594</v>
      </c>
      <c r="J118" s="7" t="s">
        <v>588</v>
      </c>
      <c r="K118" s="8" t="s">
        <v>1</v>
      </c>
      <c r="L118" s="7">
        <v>20</v>
      </c>
      <c r="M118" s="8" t="s">
        <v>340</v>
      </c>
      <c r="N118" s="22">
        <v>44006</v>
      </c>
      <c r="O118" s="17">
        <v>20202050068331</v>
      </c>
      <c r="P118" s="14">
        <v>44006</v>
      </c>
      <c r="Q118" s="14"/>
      <c r="R118" s="7">
        <v>1</v>
      </c>
      <c r="S118" s="7" t="s">
        <v>402</v>
      </c>
      <c r="T118" s="7" t="s">
        <v>507</v>
      </c>
      <c r="U118" s="7" t="s">
        <v>415</v>
      </c>
      <c r="V118" s="7" t="s">
        <v>415</v>
      </c>
      <c r="W118" s="7" t="s">
        <v>415</v>
      </c>
      <c r="X118" s="7" t="s">
        <v>415</v>
      </c>
      <c r="Y118" s="7" t="s">
        <v>500</v>
      </c>
    </row>
    <row r="119" spans="1:25" ht="57" x14ac:dyDescent="0.25">
      <c r="A119" s="9" t="s">
        <v>406</v>
      </c>
      <c r="B119" s="9" t="s">
        <v>400</v>
      </c>
      <c r="C119" s="9" t="s">
        <v>518</v>
      </c>
      <c r="D119" s="10" t="s">
        <v>345</v>
      </c>
      <c r="E119" s="9" t="s">
        <v>412</v>
      </c>
      <c r="F119" s="9" t="s">
        <v>607</v>
      </c>
      <c r="G119" s="10" t="s">
        <v>344</v>
      </c>
      <c r="H119" s="10" t="s">
        <v>346</v>
      </c>
      <c r="I119" s="10" t="s">
        <v>77</v>
      </c>
      <c r="J119" s="9" t="s">
        <v>588</v>
      </c>
      <c r="K119" s="10" t="s">
        <v>598</v>
      </c>
      <c r="L119" s="9">
        <v>30</v>
      </c>
      <c r="M119" s="10" t="s">
        <v>343</v>
      </c>
      <c r="N119" s="23">
        <v>44006</v>
      </c>
      <c r="O119" s="18">
        <v>2.0203800015662001E+18</v>
      </c>
      <c r="P119" s="16"/>
      <c r="Q119" s="16"/>
      <c r="R119" s="9"/>
      <c r="S119" s="9" t="s">
        <v>407</v>
      </c>
      <c r="T119" s="9" t="s">
        <v>508</v>
      </c>
      <c r="U119" s="9" t="s">
        <v>415</v>
      </c>
      <c r="V119" s="9" t="s">
        <v>415</v>
      </c>
      <c r="W119" s="9" t="s">
        <v>492</v>
      </c>
      <c r="X119" s="9" t="s">
        <v>415</v>
      </c>
      <c r="Y119" s="9" t="s">
        <v>509</v>
      </c>
    </row>
    <row r="120" spans="1:25" ht="71.25" x14ac:dyDescent="0.25">
      <c r="A120" s="9" t="s">
        <v>406</v>
      </c>
      <c r="B120" s="9" t="s">
        <v>400</v>
      </c>
      <c r="C120" s="9" t="s">
        <v>595</v>
      </c>
      <c r="D120" s="10" t="s">
        <v>349</v>
      </c>
      <c r="E120" s="9" t="s">
        <v>417</v>
      </c>
      <c r="F120" s="9" t="s">
        <v>631</v>
      </c>
      <c r="G120" s="10" t="s">
        <v>348</v>
      </c>
      <c r="H120" s="10" t="s">
        <v>619</v>
      </c>
      <c r="I120" s="10" t="s">
        <v>77</v>
      </c>
      <c r="J120" s="9" t="s">
        <v>588</v>
      </c>
      <c r="K120" s="10" t="s">
        <v>591</v>
      </c>
      <c r="L120" s="9">
        <v>30</v>
      </c>
      <c r="M120" s="10" t="s">
        <v>347</v>
      </c>
      <c r="N120" s="23">
        <v>44006</v>
      </c>
      <c r="O120" s="18" t="s">
        <v>510</v>
      </c>
      <c r="P120" s="16"/>
      <c r="Q120" s="16"/>
      <c r="R120" s="9"/>
      <c r="S120" s="9" t="s">
        <v>407</v>
      </c>
      <c r="T120" s="9" t="s">
        <v>715</v>
      </c>
      <c r="U120" s="9" t="s">
        <v>415</v>
      </c>
      <c r="V120" s="9" t="s">
        <v>415</v>
      </c>
      <c r="W120" s="9" t="s">
        <v>415</v>
      </c>
      <c r="X120" s="9" t="s">
        <v>415</v>
      </c>
      <c r="Y120" s="9" t="s">
        <v>500</v>
      </c>
    </row>
    <row r="121" spans="1:25" ht="57" x14ac:dyDescent="0.25">
      <c r="A121" s="9" t="s">
        <v>406</v>
      </c>
      <c r="B121" s="9" t="s">
        <v>400</v>
      </c>
      <c r="C121" s="9" t="s">
        <v>543</v>
      </c>
      <c r="D121" s="10" t="s">
        <v>351</v>
      </c>
      <c r="E121" s="9" t="s">
        <v>417</v>
      </c>
      <c r="F121" s="9" t="s">
        <v>602</v>
      </c>
      <c r="G121" s="10" t="s">
        <v>716</v>
      </c>
      <c r="H121" s="10" t="s">
        <v>49</v>
      </c>
      <c r="I121" s="10" t="s">
        <v>10</v>
      </c>
      <c r="J121" s="9" t="s">
        <v>588</v>
      </c>
      <c r="K121" s="10" t="s">
        <v>591</v>
      </c>
      <c r="L121" s="9">
        <v>30</v>
      </c>
      <c r="M121" s="10" t="s">
        <v>350</v>
      </c>
      <c r="N121" s="23">
        <v>44006</v>
      </c>
      <c r="O121" s="18">
        <v>20202050068811</v>
      </c>
      <c r="P121" s="16"/>
      <c r="Q121" s="16"/>
      <c r="R121" s="9"/>
      <c r="S121" s="9" t="s">
        <v>407</v>
      </c>
      <c r="T121" s="9" t="s">
        <v>717</v>
      </c>
      <c r="U121" s="9" t="s">
        <v>415</v>
      </c>
      <c r="V121" s="9" t="s">
        <v>415</v>
      </c>
      <c r="W121" s="9" t="s">
        <v>415</v>
      </c>
      <c r="X121" s="9" t="s">
        <v>415</v>
      </c>
      <c r="Y121" s="9" t="s">
        <v>500</v>
      </c>
    </row>
    <row r="122" spans="1:25" ht="85.5" x14ac:dyDescent="0.25">
      <c r="A122" s="9" t="s">
        <v>406</v>
      </c>
      <c r="B122" s="9" t="s">
        <v>586</v>
      </c>
      <c r="C122" s="9" t="s">
        <v>542</v>
      </c>
      <c r="D122" s="10" t="s">
        <v>287</v>
      </c>
      <c r="E122" s="9" t="s">
        <v>417</v>
      </c>
      <c r="F122" s="9" t="s">
        <v>631</v>
      </c>
      <c r="G122" s="10" t="s">
        <v>353</v>
      </c>
      <c r="H122" s="10" t="s">
        <v>655</v>
      </c>
      <c r="I122" s="10" t="s">
        <v>77</v>
      </c>
      <c r="J122" s="9" t="s">
        <v>588</v>
      </c>
      <c r="K122" s="10" t="s">
        <v>591</v>
      </c>
      <c r="L122" s="9">
        <v>30</v>
      </c>
      <c r="M122" s="10" t="s">
        <v>352</v>
      </c>
      <c r="N122" s="23">
        <v>44007</v>
      </c>
      <c r="O122" s="18" t="s">
        <v>415</v>
      </c>
      <c r="P122" s="16"/>
      <c r="Q122" s="16"/>
      <c r="R122" s="9"/>
      <c r="S122" s="9" t="s">
        <v>407</v>
      </c>
      <c r="T122" s="9" t="s">
        <v>718</v>
      </c>
      <c r="U122" s="9" t="s">
        <v>415</v>
      </c>
      <c r="V122" s="9" t="s">
        <v>415</v>
      </c>
      <c r="W122" s="9" t="s">
        <v>415</v>
      </c>
      <c r="X122" s="9" t="s">
        <v>415</v>
      </c>
      <c r="Y122" s="9" t="s">
        <v>511</v>
      </c>
    </row>
    <row r="123" spans="1:25" ht="45" x14ac:dyDescent="0.25">
      <c r="A123" s="9" t="s">
        <v>406</v>
      </c>
      <c r="B123" s="9" t="s">
        <v>586</v>
      </c>
      <c r="C123" s="9" t="s">
        <v>593</v>
      </c>
      <c r="D123" s="10" t="s">
        <v>263</v>
      </c>
      <c r="E123" s="9" t="s">
        <v>606</v>
      </c>
      <c r="F123" s="9" t="s">
        <v>602</v>
      </c>
      <c r="G123" s="10" t="s">
        <v>355</v>
      </c>
      <c r="H123" s="10" t="s">
        <v>554</v>
      </c>
      <c r="I123" s="10" t="s">
        <v>686</v>
      </c>
      <c r="J123" s="9" t="s">
        <v>588</v>
      </c>
      <c r="K123" s="10" t="s">
        <v>591</v>
      </c>
      <c r="L123" s="9">
        <v>30</v>
      </c>
      <c r="M123" s="10" t="s">
        <v>354</v>
      </c>
      <c r="N123" s="23">
        <v>44007</v>
      </c>
      <c r="O123" s="18" t="s">
        <v>512</v>
      </c>
      <c r="P123" s="16"/>
      <c r="Q123" s="16"/>
      <c r="R123" s="9"/>
      <c r="S123" s="9" t="s">
        <v>407</v>
      </c>
      <c r="T123" s="9" t="s">
        <v>687</v>
      </c>
      <c r="U123" s="9" t="s">
        <v>415</v>
      </c>
      <c r="V123" s="9" t="s">
        <v>415</v>
      </c>
      <c r="W123" s="9" t="s">
        <v>415</v>
      </c>
      <c r="X123" s="9" t="s">
        <v>415</v>
      </c>
      <c r="Y123" s="9" t="s">
        <v>500</v>
      </c>
    </row>
    <row r="124" spans="1:25" ht="99.75" x14ac:dyDescent="0.25">
      <c r="A124" s="9" t="s">
        <v>406</v>
      </c>
      <c r="B124" s="9" t="s">
        <v>586</v>
      </c>
      <c r="C124" s="9" t="s">
        <v>593</v>
      </c>
      <c r="D124" s="10" t="s">
        <v>358</v>
      </c>
      <c r="E124" s="9" t="s">
        <v>412</v>
      </c>
      <c r="F124" s="9" t="s">
        <v>602</v>
      </c>
      <c r="G124" s="10" t="s">
        <v>357</v>
      </c>
      <c r="H124" s="10" t="s">
        <v>550</v>
      </c>
      <c r="I124" s="10" t="s">
        <v>10</v>
      </c>
      <c r="J124" s="9" t="s">
        <v>588</v>
      </c>
      <c r="K124" s="10" t="s">
        <v>598</v>
      </c>
      <c r="L124" s="9">
        <v>30</v>
      </c>
      <c r="M124" s="10" t="s">
        <v>356</v>
      </c>
      <c r="N124" s="23">
        <v>44007</v>
      </c>
      <c r="O124" s="18" t="s">
        <v>415</v>
      </c>
      <c r="P124" s="16"/>
      <c r="Q124" s="16"/>
      <c r="R124" s="9"/>
      <c r="S124" s="9" t="s">
        <v>407</v>
      </c>
      <c r="T124" s="9" t="s">
        <v>719</v>
      </c>
      <c r="U124" s="9" t="s">
        <v>415</v>
      </c>
      <c r="V124" s="9" t="s">
        <v>415</v>
      </c>
      <c r="W124" s="9" t="s">
        <v>415</v>
      </c>
      <c r="X124" s="9" t="s">
        <v>415</v>
      </c>
      <c r="Y124" s="9" t="s">
        <v>415</v>
      </c>
    </row>
    <row r="125" spans="1:25" ht="45" x14ac:dyDescent="0.25">
      <c r="A125" s="9" t="s">
        <v>406</v>
      </c>
      <c r="B125" s="9" t="s">
        <v>586</v>
      </c>
      <c r="C125" s="9" t="s">
        <v>593</v>
      </c>
      <c r="D125" s="10" t="s">
        <v>720</v>
      </c>
      <c r="E125" s="9" t="s">
        <v>412</v>
      </c>
      <c r="F125" s="9" t="s">
        <v>587</v>
      </c>
      <c r="G125" s="10" t="s">
        <v>721</v>
      </c>
      <c r="H125" s="10" t="s">
        <v>62</v>
      </c>
      <c r="I125" s="10" t="s">
        <v>63</v>
      </c>
      <c r="J125" s="9" t="s">
        <v>614</v>
      </c>
      <c r="K125" s="10" t="s">
        <v>598</v>
      </c>
      <c r="L125" s="9">
        <v>30</v>
      </c>
      <c r="M125" s="10" t="s">
        <v>359</v>
      </c>
      <c r="N125" s="23">
        <v>44007</v>
      </c>
      <c r="O125" s="18" t="s">
        <v>415</v>
      </c>
      <c r="P125" s="16"/>
      <c r="Q125" s="16"/>
      <c r="R125" s="9"/>
      <c r="S125" s="9" t="s">
        <v>407</v>
      </c>
      <c r="T125" s="9" t="s">
        <v>722</v>
      </c>
      <c r="U125" s="9" t="s">
        <v>415</v>
      </c>
      <c r="V125" s="9" t="s">
        <v>415</v>
      </c>
      <c r="W125" s="9" t="s">
        <v>415</v>
      </c>
      <c r="X125" s="9" t="s">
        <v>415</v>
      </c>
      <c r="Y125" s="9" t="s">
        <v>415</v>
      </c>
    </row>
    <row r="126" spans="1:25" ht="57" x14ac:dyDescent="0.25">
      <c r="A126" s="9" t="s">
        <v>406</v>
      </c>
      <c r="B126" s="9" t="s">
        <v>586</v>
      </c>
      <c r="C126" s="9" t="s">
        <v>537</v>
      </c>
      <c r="D126" s="10" t="s">
        <v>362</v>
      </c>
      <c r="E126" s="9" t="s">
        <v>417</v>
      </c>
      <c r="F126" s="9" t="s">
        <v>587</v>
      </c>
      <c r="G126" s="10" t="s">
        <v>361</v>
      </c>
      <c r="H126" s="10" t="s">
        <v>554</v>
      </c>
      <c r="I126" s="10" t="s">
        <v>686</v>
      </c>
      <c r="J126" s="9" t="s">
        <v>588</v>
      </c>
      <c r="K126" s="10" t="s">
        <v>591</v>
      </c>
      <c r="L126" s="9">
        <v>30</v>
      </c>
      <c r="M126" s="10" t="s">
        <v>360</v>
      </c>
      <c r="N126" s="23">
        <v>44007</v>
      </c>
      <c r="O126" s="18" t="s">
        <v>415</v>
      </c>
      <c r="P126" s="16"/>
      <c r="Q126" s="16"/>
      <c r="R126" s="9"/>
      <c r="S126" s="9" t="s">
        <v>407</v>
      </c>
      <c r="T126" s="9" t="s">
        <v>723</v>
      </c>
      <c r="U126" s="9" t="s">
        <v>415</v>
      </c>
      <c r="V126" s="9" t="s">
        <v>415</v>
      </c>
      <c r="W126" s="9" t="s">
        <v>415</v>
      </c>
      <c r="X126" s="9" t="s">
        <v>415</v>
      </c>
      <c r="Y126" s="9" t="s">
        <v>724</v>
      </c>
    </row>
    <row r="127" spans="1:25" ht="45" x14ac:dyDescent="0.25">
      <c r="A127" s="9" t="s">
        <v>406</v>
      </c>
      <c r="B127" s="9" t="s">
        <v>586</v>
      </c>
      <c r="C127" s="9" t="s">
        <v>542</v>
      </c>
      <c r="D127" s="10" t="s">
        <v>365</v>
      </c>
      <c r="E127" s="9" t="s">
        <v>412</v>
      </c>
      <c r="F127" s="9" t="s">
        <v>587</v>
      </c>
      <c r="G127" s="10" t="s">
        <v>364</v>
      </c>
      <c r="H127" s="10" t="s">
        <v>62</v>
      </c>
      <c r="I127" s="10" t="s">
        <v>63</v>
      </c>
      <c r="J127" s="9" t="s">
        <v>614</v>
      </c>
      <c r="K127" s="10" t="s">
        <v>1</v>
      </c>
      <c r="L127" s="9">
        <v>20</v>
      </c>
      <c r="M127" s="10" t="s">
        <v>363</v>
      </c>
      <c r="N127" s="23">
        <v>44008</v>
      </c>
      <c r="O127" s="18" t="s">
        <v>415</v>
      </c>
      <c r="P127" s="16"/>
      <c r="Q127" s="16"/>
      <c r="R127" s="9"/>
      <c r="S127" s="9" t="s">
        <v>407</v>
      </c>
      <c r="T127" s="9" t="s">
        <v>725</v>
      </c>
      <c r="U127" s="9" t="s">
        <v>415</v>
      </c>
      <c r="V127" s="9" t="s">
        <v>415</v>
      </c>
      <c r="W127" s="9" t="s">
        <v>415</v>
      </c>
      <c r="X127" s="9" t="s">
        <v>415</v>
      </c>
      <c r="Y127" s="9" t="s">
        <v>471</v>
      </c>
    </row>
    <row r="128" spans="1:25" ht="71.25" x14ac:dyDescent="0.25">
      <c r="A128" s="9" t="s">
        <v>406</v>
      </c>
      <c r="B128" s="9" t="s">
        <v>586</v>
      </c>
      <c r="C128" s="9" t="s">
        <v>612</v>
      </c>
      <c r="D128" s="10" t="s">
        <v>366</v>
      </c>
      <c r="E128" s="9" t="s">
        <v>417</v>
      </c>
      <c r="F128" s="9" t="s">
        <v>567</v>
      </c>
      <c r="G128" s="10" t="s">
        <v>368</v>
      </c>
      <c r="H128" s="10" t="s">
        <v>155</v>
      </c>
      <c r="I128" s="10" t="s">
        <v>10</v>
      </c>
      <c r="J128" s="9" t="s">
        <v>588</v>
      </c>
      <c r="K128" s="10" t="s">
        <v>591</v>
      </c>
      <c r="L128" s="9">
        <v>30</v>
      </c>
      <c r="M128" s="10" t="s">
        <v>367</v>
      </c>
      <c r="N128" s="23">
        <v>44008</v>
      </c>
      <c r="O128" s="18">
        <v>20202050068421</v>
      </c>
      <c r="P128" s="16"/>
      <c r="Q128" s="16"/>
      <c r="R128" s="9"/>
      <c r="S128" s="9" t="s">
        <v>407</v>
      </c>
      <c r="T128" s="9" t="s">
        <v>726</v>
      </c>
      <c r="U128" s="9" t="s">
        <v>415</v>
      </c>
      <c r="V128" s="9" t="s">
        <v>415</v>
      </c>
      <c r="W128" s="9" t="s">
        <v>415</v>
      </c>
      <c r="X128" s="9" t="s">
        <v>415</v>
      </c>
      <c r="Y128" s="9" t="s">
        <v>500</v>
      </c>
    </row>
    <row r="129" spans="1:25" ht="45" x14ac:dyDescent="0.25">
      <c r="A129" s="7" t="s">
        <v>727</v>
      </c>
      <c r="B129" s="7" t="s">
        <v>728</v>
      </c>
      <c r="C129" s="7" t="s">
        <v>593</v>
      </c>
      <c r="D129" s="8" t="s">
        <v>371</v>
      </c>
      <c r="E129" s="7" t="s">
        <v>412</v>
      </c>
      <c r="F129" s="7" t="s">
        <v>587</v>
      </c>
      <c r="G129" s="8" t="s">
        <v>370</v>
      </c>
      <c r="H129" s="8" t="s">
        <v>346</v>
      </c>
      <c r="I129" s="7" t="s">
        <v>594</v>
      </c>
      <c r="J129" s="7" t="s">
        <v>588</v>
      </c>
      <c r="K129" s="8" t="s">
        <v>598</v>
      </c>
      <c r="L129" s="7">
        <v>30</v>
      </c>
      <c r="M129" s="8" t="s">
        <v>369</v>
      </c>
      <c r="N129" s="22">
        <v>44008</v>
      </c>
      <c r="O129" s="17" t="s">
        <v>415</v>
      </c>
      <c r="P129" s="14">
        <v>44012</v>
      </c>
      <c r="Q129" s="14"/>
      <c r="R129" s="7">
        <v>0</v>
      </c>
      <c r="S129" s="7" t="s">
        <v>402</v>
      </c>
      <c r="T129" s="7" t="s">
        <v>729</v>
      </c>
      <c r="U129" s="7" t="s">
        <v>415</v>
      </c>
      <c r="V129" s="7" t="s">
        <v>415</v>
      </c>
      <c r="W129" s="7" t="s">
        <v>513</v>
      </c>
      <c r="X129" s="7" t="s">
        <v>415</v>
      </c>
      <c r="Y129" s="7" t="s">
        <v>514</v>
      </c>
    </row>
    <row r="130" spans="1:25" ht="57" x14ac:dyDescent="0.25">
      <c r="A130" s="7" t="s">
        <v>727</v>
      </c>
      <c r="B130" s="7" t="s">
        <v>728</v>
      </c>
      <c r="C130" s="7" t="s">
        <v>533</v>
      </c>
      <c r="D130" s="8" t="s">
        <v>34</v>
      </c>
      <c r="E130" s="7" t="s">
        <v>417</v>
      </c>
      <c r="F130" s="7" t="s">
        <v>602</v>
      </c>
      <c r="G130" s="8" t="s">
        <v>373</v>
      </c>
      <c r="H130" s="8" t="s">
        <v>691</v>
      </c>
      <c r="I130" s="8" t="s">
        <v>77</v>
      </c>
      <c r="J130" s="7" t="s">
        <v>588</v>
      </c>
      <c r="K130" s="8" t="s">
        <v>591</v>
      </c>
      <c r="L130" s="7">
        <v>30</v>
      </c>
      <c r="M130" s="8" t="s">
        <v>372</v>
      </c>
      <c r="N130" s="22">
        <v>44008</v>
      </c>
      <c r="O130" s="7" t="s">
        <v>415</v>
      </c>
      <c r="P130" s="22">
        <v>44008</v>
      </c>
      <c r="Q130" s="22"/>
      <c r="R130" s="7">
        <v>0</v>
      </c>
      <c r="S130" s="7" t="s">
        <v>402</v>
      </c>
      <c r="T130" s="7" t="s">
        <v>730</v>
      </c>
      <c r="U130" s="7" t="s">
        <v>415</v>
      </c>
      <c r="V130" s="7" t="s">
        <v>415</v>
      </c>
      <c r="W130" s="7" t="s">
        <v>415</v>
      </c>
      <c r="X130" s="7" t="s">
        <v>415</v>
      </c>
      <c r="Y130" s="7" t="s">
        <v>515</v>
      </c>
    </row>
    <row r="131" spans="1:25" ht="71.25" x14ac:dyDescent="0.25">
      <c r="A131" s="9" t="s">
        <v>406</v>
      </c>
      <c r="B131" s="9" t="s">
        <v>400</v>
      </c>
      <c r="C131" s="9" t="s">
        <v>537</v>
      </c>
      <c r="D131" s="10" t="s">
        <v>376</v>
      </c>
      <c r="E131" s="9" t="s">
        <v>417</v>
      </c>
      <c r="F131" s="9" t="s">
        <v>602</v>
      </c>
      <c r="G131" s="10" t="s">
        <v>375</v>
      </c>
      <c r="H131" s="10" t="s">
        <v>550</v>
      </c>
      <c r="I131" s="10" t="s">
        <v>10</v>
      </c>
      <c r="J131" s="9" t="s">
        <v>588</v>
      </c>
      <c r="K131" s="10" t="s">
        <v>591</v>
      </c>
      <c r="L131" s="9">
        <v>30</v>
      </c>
      <c r="M131" s="10" t="s">
        <v>374</v>
      </c>
      <c r="N131" s="23">
        <v>44008</v>
      </c>
      <c r="O131" s="9" t="s">
        <v>415</v>
      </c>
      <c r="P131" s="16"/>
      <c r="Q131" s="16"/>
      <c r="R131" s="9"/>
      <c r="S131" s="9" t="s">
        <v>407</v>
      </c>
      <c r="T131" s="9" t="s">
        <v>731</v>
      </c>
      <c r="U131" s="9" t="s">
        <v>415</v>
      </c>
      <c r="V131" s="9" t="s">
        <v>415</v>
      </c>
      <c r="W131" s="9" t="s">
        <v>415</v>
      </c>
      <c r="X131" s="9" t="s">
        <v>415</v>
      </c>
      <c r="Y131" s="9" t="s">
        <v>415</v>
      </c>
    </row>
    <row r="132" spans="1:25" ht="60" x14ac:dyDescent="0.25">
      <c r="A132" s="11" t="s">
        <v>406</v>
      </c>
      <c r="B132" s="11" t="s">
        <v>586</v>
      </c>
      <c r="C132" s="11" t="s">
        <v>593</v>
      </c>
      <c r="D132" s="12" t="s">
        <v>408</v>
      </c>
      <c r="E132" s="11" t="s">
        <v>412</v>
      </c>
      <c r="F132" s="11" t="s">
        <v>587</v>
      </c>
      <c r="G132" s="12" t="s">
        <v>732</v>
      </c>
      <c r="H132" s="12" t="s">
        <v>550</v>
      </c>
      <c r="I132" s="12" t="s">
        <v>10</v>
      </c>
      <c r="J132" s="9" t="s">
        <v>588</v>
      </c>
      <c r="K132" s="12" t="s">
        <v>4</v>
      </c>
      <c r="L132" s="11">
        <v>35</v>
      </c>
      <c r="M132" s="21">
        <v>20203800016122</v>
      </c>
      <c r="N132" s="19">
        <v>44012</v>
      </c>
      <c r="O132" s="11" t="s">
        <v>415</v>
      </c>
      <c r="P132" s="19"/>
      <c r="Q132" s="19"/>
      <c r="R132" s="11"/>
      <c r="S132" s="11" t="s">
        <v>407</v>
      </c>
      <c r="T132" s="11" t="s">
        <v>516</v>
      </c>
      <c r="U132" s="11" t="s">
        <v>415</v>
      </c>
      <c r="V132" s="11" t="s">
        <v>415</v>
      </c>
      <c r="W132" s="11" t="s">
        <v>415</v>
      </c>
      <c r="X132" s="11" t="s">
        <v>415</v>
      </c>
      <c r="Y132" s="11" t="s">
        <v>470</v>
      </c>
    </row>
    <row r="133" spans="1:25" ht="71.25" x14ac:dyDescent="0.25">
      <c r="A133" s="11" t="s">
        <v>404</v>
      </c>
      <c r="B133" s="11" t="s">
        <v>659</v>
      </c>
      <c r="C133" s="11" t="s">
        <v>593</v>
      </c>
      <c r="D133" s="12" t="s">
        <v>733</v>
      </c>
      <c r="E133" s="11" t="s">
        <v>417</v>
      </c>
      <c r="F133" s="11" t="s">
        <v>567</v>
      </c>
      <c r="G133" s="12" t="s">
        <v>409</v>
      </c>
      <c r="H133" s="12" t="s">
        <v>550</v>
      </c>
      <c r="I133" s="12" t="s">
        <v>10</v>
      </c>
      <c r="J133" s="9" t="s">
        <v>588</v>
      </c>
      <c r="K133" s="12" t="s">
        <v>591</v>
      </c>
      <c r="L133" s="11">
        <v>30</v>
      </c>
      <c r="M133" s="20">
        <v>20203800016182</v>
      </c>
      <c r="N133" s="19">
        <v>44012</v>
      </c>
      <c r="O133" s="11" t="s">
        <v>415</v>
      </c>
      <c r="P133" s="19"/>
      <c r="Q133" s="19"/>
      <c r="R133" s="11"/>
      <c r="S133" s="11" t="s">
        <v>407</v>
      </c>
      <c r="T133" s="11" t="s">
        <v>734</v>
      </c>
      <c r="U133" s="11" t="s">
        <v>415</v>
      </c>
      <c r="V133" s="11" t="s">
        <v>415</v>
      </c>
      <c r="W133" s="11" t="s">
        <v>415</v>
      </c>
      <c r="X133" s="11" t="s">
        <v>415</v>
      </c>
      <c r="Y133" s="11" t="s">
        <v>505</v>
      </c>
    </row>
    <row r="134" spans="1:25" ht="57" x14ac:dyDescent="0.25">
      <c r="A134" s="11" t="s">
        <v>517</v>
      </c>
      <c r="B134" s="11" t="s">
        <v>586</v>
      </c>
      <c r="C134" s="11" t="s">
        <v>593</v>
      </c>
      <c r="D134" s="12" t="s">
        <v>52</v>
      </c>
      <c r="E134" s="11" t="s">
        <v>606</v>
      </c>
      <c r="F134" s="11" t="s">
        <v>631</v>
      </c>
      <c r="G134" s="12" t="s">
        <v>410</v>
      </c>
      <c r="H134" s="12" t="s">
        <v>550</v>
      </c>
      <c r="I134" s="12" t="s">
        <v>10</v>
      </c>
      <c r="J134" s="9" t="s">
        <v>588</v>
      </c>
      <c r="K134" s="12" t="s">
        <v>591</v>
      </c>
      <c r="L134" s="11">
        <v>30</v>
      </c>
      <c r="M134" s="20">
        <v>20203800016222</v>
      </c>
      <c r="N134" s="19">
        <v>44012</v>
      </c>
      <c r="O134" s="11" t="s">
        <v>415</v>
      </c>
      <c r="P134" s="19"/>
      <c r="Q134" s="19"/>
      <c r="R134" s="11"/>
      <c r="S134" s="11" t="s">
        <v>407</v>
      </c>
      <c r="T134" s="11" t="s">
        <v>735</v>
      </c>
      <c r="U134" s="11" t="s">
        <v>415</v>
      </c>
      <c r="V134" s="11" t="s">
        <v>415</v>
      </c>
      <c r="W134" s="11" t="s">
        <v>415</v>
      </c>
      <c r="X134" s="11" t="s">
        <v>415</v>
      </c>
      <c r="Y134" s="11" t="s">
        <v>505</v>
      </c>
    </row>
    <row r="135" spans="1:25" hidden="1" x14ac:dyDescent="0.25"/>
    <row r="136" spans="1:25" hidden="1" x14ac:dyDescent="0.25"/>
    <row r="137" spans="1:25" hidden="1" x14ac:dyDescent="0.25"/>
    <row r="138" spans="1:25" hidden="1" x14ac:dyDescent="0.25"/>
    <row r="139" spans="1:25" hidden="1" x14ac:dyDescent="0.25"/>
    <row r="140" spans="1:25" hidden="1" x14ac:dyDescent="0.25"/>
    <row r="141" spans="1:25" hidden="1" x14ac:dyDescent="0.25"/>
    <row r="142" spans="1:25" hidden="1" x14ac:dyDescent="0.25"/>
    <row r="143" spans="1:25" hidden="1" x14ac:dyDescent="0.25"/>
    <row r="144" spans="1:25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autoFilter ref="A1:Y13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zoomScale="60" zoomScaleNormal="60" workbookViewId="0">
      <selection activeCell="A9" sqref="A9"/>
    </sheetView>
  </sheetViews>
  <sheetFormatPr baseColWidth="10" defaultRowHeight="15" x14ac:dyDescent="0.25"/>
  <cols>
    <col min="1" max="1" width="29.7109375" style="28" customWidth="1"/>
    <col min="2" max="2" width="29.5703125" style="28" customWidth="1"/>
    <col min="3" max="3" width="11.42578125" style="33"/>
  </cols>
  <sheetData>
    <row r="1" spans="1:3" ht="30" x14ac:dyDescent="0.25">
      <c r="A1" s="24" t="s">
        <v>571</v>
      </c>
      <c r="B1" s="25" t="s">
        <v>573</v>
      </c>
      <c r="C1" s="32" t="s">
        <v>585</v>
      </c>
    </row>
    <row r="2" spans="1:3" x14ac:dyDescent="0.25">
      <c r="A2" s="25" t="s">
        <v>453</v>
      </c>
      <c r="B2" s="26">
        <v>8</v>
      </c>
      <c r="C2" s="32">
        <f>8/133</f>
        <v>6.0150375939849621E-2</v>
      </c>
    </row>
    <row r="3" spans="1:3" ht="30" x14ac:dyDescent="0.25">
      <c r="A3" s="25" t="s">
        <v>558</v>
      </c>
      <c r="B3" s="26">
        <v>14</v>
      </c>
      <c r="C3" s="32">
        <f>14/133</f>
        <v>0.10526315789473684</v>
      </c>
    </row>
    <row r="4" spans="1:3" ht="30" x14ac:dyDescent="0.25">
      <c r="A4" s="25" t="s">
        <v>414</v>
      </c>
      <c r="B4" s="26">
        <v>111</v>
      </c>
      <c r="C4" s="32">
        <f>111/133</f>
        <v>0.83458646616541354</v>
      </c>
    </row>
    <row r="5" spans="1:3" x14ac:dyDescent="0.25">
      <c r="A5" s="25" t="s">
        <v>572</v>
      </c>
      <c r="B5" s="26">
        <v>133</v>
      </c>
      <c r="C5" s="31">
        <f>SUM(C2:C4)</f>
        <v>1</v>
      </c>
    </row>
    <row r="20" spans="1:3" x14ac:dyDescent="0.25">
      <c r="A20" s="24" t="s">
        <v>571</v>
      </c>
      <c r="B20" s="25" t="s">
        <v>574</v>
      </c>
      <c r="C20" s="32" t="s">
        <v>585</v>
      </c>
    </row>
    <row r="21" spans="1:3" x14ac:dyDescent="0.25">
      <c r="A21" s="25" t="s">
        <v>402</v>
      </c>
      <c r="B21" s="26">
        <v>42</v>
      </c>
      <c r="C21" s="32">
        <f>42/133</f>
        <v>0.31578947368421051</v>
      </c>
    </row>
    <row r="22" spans="1:3" x14ac:dyDescent="0.25">
      <c r="A22" s="25" t="s">
        <v>407</v>
      </c>
      <c r="B22" s="26">
        <v>91</v>
      </c>
      <c r="C22" s="32">
        <f>91/133</f>
        <v>0.68421052631578949</v>
      </c>
    </row>
    <row r="23" spans="1:3" x14ac:dyDescent="0.25">
      <c r="A23" s="25" t="s">
        <v>572</v>
      </c>
      <c r="B23" s="26">
        <v>133</v>
      </c>
      <c r="C23" s="31">
        <f>SUM(C21:C22)</f>
        <v>1</v>
      </c>
    </row>
    <row r="42" spans="1:2" x14ac:dyDescent="0.25">
      <c r="A42" s="29" t="s">
        <v>575</v>
      </c>
      <c r="B42" s="29"/>
    </row>
    <row r="43" spans="1:2" x14ac:dyDescent="0.25">
      <c r="A43" s="27" t="s">
        <v>576</v>
      </c>
      <c r="B43" s="27">
        <v>138</v>
      </c>
    </row>
    <row r="44" spans="1:2" x14ac:dyDescent="0.25">
      <c r="A44" s="27" t="s">
        <v>577</v>
      </c>
      <c r="B44" s="27">
        <v>167</v>
      </c>
    </row>
    <row r="45" spans="1:2" x14ac:dyDescent="0.25">
      <c r="A45" s="27" t="s">
        <v>578</v>
      </c>
      <c r="B45" s="27">
        <v>133</v>
      </c>
    </row>
    <row r="64" spans="1:3" x14ac:dyDescent="0.25">
      <c r="A64" s="24" t="s">
        <v>571</v>
      </c>
      <c r="B64" s="25" t="s">
        <v>579</v>
      </c>
      <c r="C64" s="32" t="s">
        <v>585</v>
      </c>
    </row>
    <row r="65" spans="1:3" x14ac:dyDescent="0.25">
      <c r="A65" s="7" t="s">
        <v>4</v>
      </c>
      <c r="B65" s="34">
        <v>15</v>
      </c>
      <c r="C65" s="32">
        <f>15/133</f>
        <v>0.11278195488721804</v>
      </c>
    </row>
    <row r="66" spans="1:3" ht="30" x14ac:dyDescent="0.25">
      <c r="A66" s="7" t="s">
        <v>1</v>
      </c>
      <c r="B66" s="34">
        <v>17</v>
      </c>
      <c r="C66" s="32">
        <f>17/133</f>
        <v>0.12781954887218044</v>
      </c>
    </row>
    <row r="67" spans="1:3" x14ac:dyDescent="0.25">
      <c r="A67" s="7" t="s">
        <v>549</v>
      </c>
      <c r="B67" s="34">
        <v>56</v>
      </c>
      <c r="C67" s="32">
        <f>56/133</f>
        <v>0.42105263157894735</v>
      </c>
    </row>
    <row r="68" spans="1:3" x14ac:dyDescent="0.25">
      <c r="A68" s="7" t="s">
        <v>548</v>
      </c>
      <c r="B68" s="34">
        <v>41</v>
      </c>
      <c r="C68" s="32">
        <f>41/133</f>
        <v>0.30827067669172931</v>
      </c>
    </row>
    <row r="69" spans="1:3" x14ac:dyDescent="0.25">
      <c r="A69" s="7" t="s">
        <v>560</v>
      </c>
      <c r="B69" s="34">
        <v>2</v>
      </c>
      <c r="C69" s="32">
        <f>2/133</f>
        <v>1.5037593984962405E-2</v>
      </c>
    </row>
    <row r="70" spans="1:3" x14ac:dyDescent="0.25">
      <c r="A70" s="7" t="s">
        <v>139</v>
      </c>
      <c r="B70" s="34">
        <v>2</v>
      </c>
      <c r="C70" s="32">
        <f>2/133</f>
        <v>1.5037593984962405E-2</v>
      </c>
    </row>
    <row r="71" spans="1:3" x14ac:dyDescent="0.25">
      <c r="A71" s="25" t="s">
        <v>572</v>
      </c>
      <c r="B71" s="26">
        <v>133</v>
      </c>
      <c r="C71" s="31">
        <f>SUM(C65:C70)</f>
        <v>1</v>
      </c>
    </row>
    <row r="92" spans="1:3" ht="30" x14ac:dyDescent="0.25">
      <c r="A92" s="24" t="s">
        <v>571</v>
      </c>
      <c r="B92" s="25" t="s">
        <v>580</v>
      </c>
      <c r="C92" s="32" t="s">
        <v>585</v>
      </c>
    </row>
    <row r="93" spans="1:3" x14ac:dyDescent="0.25">
      <c r="A93" s="25" t="s">
        <v>404</v>
      </c>
      <c r="B93" s="26">
        <v>7</v>
      </c>
      <c r="C93" s="32">
        <f>7/133</f>
        <v>5.2631578947368418E-2</v>
      </c>
    </row>
    <row r="94" spans="1:3" x14ac:dyDescent="0.25">
      <c r="A94" s="25" t="s">
        <v>403</v>
      </c>
      <c r="B94" s="26">
        <v>2</v>
      </c>
      <c r="C94" s="32">
        <f>2/133</f>
        <v>1.5037593984962405E-2</v>
      </c>
    </row>
    <row r="95" spans="1:3" x14ac:dyDescent="0.25">
      <c r="A95" s="25" t="s">
        <v>405</v>
      </c>
      <c r="B95" s="26">
        <v>2</v>
      </c>
      <c r="C95" s="32">
        <f>2/133</f>
        <v>1.5037593984962405E-2</v>
      </c>
    </row>
    <row r="96" spans="1:3" x14ac:dyDescent="0.25">
      <c r="A96" s="25" t="s">
        <v>406</v>
      </c>
      <c r="B96" s="26">
        <v>122</v>
      </c>
      <c r="C96" s="32">
        <f>122/133</f>
        <v>0.91729323308270672</v>
      </c>
    </row>
    <row r="97" spans="1:3" x14ac:dyDescent="0.25">
      <c r="A97" s="25" t="s">
        <v>572</v>
      </c>
      <c r="B97" s="26">
        <v>133</v>
      </c>
      <c r="C97" s="32">
        <f>SUM(C93:C96)</f>
        <v>1</v>
      </c>
    </row>
    <row r="98" spans="1:3" x14ac:dyDescent="0.25">
      <c r="A98"/>
      <c r="B98"/>
      <c r="C98" s="31"/>
    </row>
    <row r="117" spans="1:3" ht="30" x14ac:dyDescent="0.25">
      <c r="A117" s="24" t="s">
        <v>571</v>
      </c>
      <c r="B117" s="25" t="s">
        <v>581</v>
      </c>
      <c r="C117" s="32" t="s">
        <v>585</v>
      </c>
    </row>
    <row r="118" spans="1:3" x14ac:dyDescent="0.25">
      <c r="A118" s="7" t="s">
        <v>417</v>
      </c>
      <c r="B118" s="26">
        <v>54</v>
      </c>
      <c r="C118" s="32">
        <f>54/133</f>
        <v>0.40601503759398494</v>
      </c>
    </row>
    <row r="119" spans="1:3" x14ac:dyDescent="0.25">
      <c r="A119" s="25" t="s">
        <v>547</v>
      </c>
      <c r="B119" s="26">
        <v>5</v>
      </c>
      <c r="C119" s="32">
        <f>5/133</f>
        <v>3.7593984962406013E-2</v>
      </c>
    </row>
    <row r="120" spans="1:3" x14ac:dyDescent="0.25">
      <c r="A120" s="25" t="s">
        <v>546</v>
      </c>
      <c r="B120" s="26">
        <v>9</v>
      </c>
      <c r="C120" s="32">
        <f>9/133</f>
        <v>6.7669172932330823E-2</v>
      </c>
    </row>
    <row r="121" spans="1:3" x14ac:dyDescent="0.25">
      <c r="A121" s="25" t="s">
        <v>429</v>
      </c>
      <c r="B121" s="26">
        <v>8</v>
      </c>
      <c r="C121" s="32">
        <f>8/133</f>
        <v>6.0150375939849621E-2</v>
      </c>
    </row>
    <row r="122" spans="1:3" x14ac:dyDescent="0.25">
      <c r="A122" s="7" t="s">
        <v>412</v>
      </c>
      <c r="B122" s="26">
        <v>57</v>
      </c>
      <c r="C122" s="32">
        <f>57/133</f>
        <v>0.42857142857142855</v>
      </c>
    </row>
    <row r="123" spans="1:3" x14ac:dyDescent="0.25">
      <c r="A123" s="25" t="s">
        <v>572</v>
      </c>
      <c r="B123" s="26">
        <v>133</v>
      </c>
      <c r="C123" s="31">
        <f>SUM(C118:C122)</f>
        <v>1</v>
      </c>
    </row>
    <row r="142" spans="1:3" x14ac:dyDescent="0.25">
      <c r="A142" s="24" t="s">
        <v>571</v>
      </c>
      <c r="B142" s="25" t="s">
        <v>582</v>
      </c>
      <c r="C142" s="32" t="s">
        <v>585</v>
      </c>
    </row>
    <row r="143" spans="1:3" x14ac:dyDescent="0.25">
      <c r="A143" s="25" t="s">
        <v>518</v>
      </c>
      <c r="B143" s="26">
        <v>5</v>
      </c>
      <c r="C143" s="32">
        <f>5/133</f>
        <v>3.7593984962406013E-2</v>
      </c>
    </row>
    <row r="144" spans="1:3" x14ac:dyDescent="0.25">
      <c r="A144" s="25" t="s">
        <v>519</v>
      </c>
      <c r="B144" s="26">
        <v>1</v>
      </c>
      <c r="C144" s="32">
        <f>1/133</f>
        <v>7.5187969924812026E-3</v>
      </c>
    </row>
    <row r="145" spans="1:3" x14ac:dyDescent="0.25">
      <c r="A145" s="25" t="s">
        <v>521</v>
      </c>
      <c r="B145" s="26">
        <v>3</v>
      </c>
      <c r="C145" s="32">
        <f>3/133</f>
        <v>2.2556390977443608E-2</v>
      </c>
    </row>
    <row r="146" spans="1:3" x14ac:dyDescent="0.25">
      <c r="A146" s="25" t="s">
        <v>530</v>
      </c>
      <c r="B146" s="26">
        <v>49</v>
      </c>
      <c r="C146" s="32">
        <f>49/133</f>
        <v>0.36842105263157893</v>
      </c>
    </row>
    <row r="147" spans="1:3" x14ac:dyDescent="0.25">
      <c r="A147" s="25" t="s">
        <v>520</v>
      </c>
      <c r="B147" s="26">
        <v>8</v>
      </c>
      <c r="C147" s="32">
        <f>8/133</f>
        <v>6.0150375939849621E-2</v>
      </c>
    </row>
    <row r="148" spans="1:3" x14ac:dyDescent="0.25">
      <c r="A148" s="25" t="s">
        <v>522</v>
      </c>
      <c r="B148" s="26">
        <v>8</v>
      </c>
      <c r="C148" s="32">
        <f>8/133</f>
        <v>6.0150375939849621E-2</v>
      </c>
    </row>
    <row r="149" spans="1:3" x14ac:dyDescent="0.25">
      <c r="A149" s="25" t="s">
        <v>541</v>
      </c>
      <c r="B149" s="26">
        <v>1</v>
      </c>
      <c r="C149" s="32">
        <f>1/133</f>
        <v>7.5187969924812026E-3</v>
      </c>
    </row>
    <row r="150" spans="1:3" x14ac:dyDescent="0.25">
      <c r="A150" s="25" t="s">
        <v>523</v>
      </c>
      <c r="B150" s="26">
        <v>3</v>
      </c>
      <c r="C150" s="32">
        <f>3/133</f>
        <v>2.2556390977443608E-2</v>
      </c>
    </row>
    <row r="151" spans="1:3" x14ac:dyDescent="0.25">
      <c r="A151" s="25" t="s">
        <v>524</v>
      </c>
      <c r="B151" s="26">
        <v>2</v>
      </c>
      <c r="C151" s="32">
        <f>2/133</f>
        <v>1.5037593984962405E-2</v>
      </c>
    </row>
    <row r="152" spans="1:3" x14ac:dyDescent="0.25">
      <c r="A152" s="25" t="s">
        <v>525</v>
      </c>
      <c r="B152" s="26">
        <v>1</v>
      </c>
      <c r="C152" s="32">
        <f>1/133</f>
        <v>7.5187969924812026E-3</v>
      </c>
    </row>
    <row r="153" spans="1:3" x14ac:dyDescent="0.25">
      <c r="A153" s="25" t="s">
        <v>526</v>
      </c>
      <c r="B153" s="26">
        <v>1</v>
      </c>
      <c r="C153" s="32">
        <f>1/133</f>
        <v>7.5187969924812026E-3</v>
      </c>
    </row>
    <row r="154" spans="1:3" x14ac:dyDescent="0.25">
      <c r="A154" s="25" t="s">
        <v>527</v>
      </c>
      <c r="B154" s="26">
        <v>1</v>
      </c>
      <c r="C154" s="32">
        <f>1/133</f>
        <v>7.5187969924812026E-3</v>
      </c>
    </row>
    <row r="155" spans="1:3" x14ac:dyDescent="0.25">
      <c r="A155" s="25" t="s">
        <v>528</v>
      </c>
      <c r="B155" s="26">
        <v>1</v>
      </c>
      <c r="C155" s="32">
        <f>1/133</f>
        <v>7.5187969924812026E-3</v>
      </c>
    </row>
    <row r="156" spans="1:3" x14ac:dyDescent="0.25">
      <c r="A156" s="25" t="s">
        <v>529</v>
      </c>
      <c r="B156" s="26">
        <v>5</v>
      </c>
      <c r="C156" s="32">
        <f>5/133</f>
        <v>3.7593984962406013E-2</v>
      </c>
    </row>
    <row r="157" spans="1:3" x14ac:dyDescent="0.25">
      <c r="A157" s="25" t="s">
        <v>531</v>
      </c>
      <c r="B157" s="26">
        <v>2</v>
      </c>
      <c r="C157" s="32">
        <f>2/133</f>
        <v>1.5037593984962405E-2</v>
      </c>
    </row>
    <row r="158" spans="1:3" x14ac:dyDescent="0.25">
      <c r="A158" s="25" t="s">
        <v>533</v>
      </c>
      <c r="B158" s="26">
        <v>4</v>
      </c>
      <c r="C158" s="32">
        <f>4/133</f>
        <v>3.007518796992481E-2</v>
      </c>
    </row>
    <row r="159" spans="1:3" x14ac:dyDescent="0.25">
      <c r="A159" s="25" t="s">
        <v>532</v>
      </c>
      <c r="B159" s="26">
        <v>1</v>
      </c>
      <c r="C159" s="32">
        <f>1/133</f>
        <v>7.5187969924812026E-3</v>
      </c>
    </row>
    <row r="160" spans="1:3" x14ac:dyDescent="0.25">
      <c r="A160" s="25" t="s">
        <v>534</v>
      </c>
      <c r="B160" s="26">
        <v>2</v>
      </c>
      <c r="C160" s="32">
        <f>2/133</f>
        <v>1.5037593984962405E-2</v>
      </c>
    </row>
    <row r="161" spans="1:3" x14ac:dyDescent="0.25">
      <c r="A161" s="25" t="s">
        <v>535</v>
      </c>
      <c r="B161" s="26">
        <v>4</v>
      </c>
      <c r="C161" s="32">
        <f>4/133</f>
        <v>3.007518796992481E-2</v>
      </c>
    </row>
    <row r="162" spans="1:3" x14ac:dyDescent="0.25">
      <c r="A162" s="25" t="s">
        <v>536</v>
      </c>
      <c r="B162" s="26">
        <v>4</v>
      </c>
      <c r="C162" s="32">
        <f>4/133</f>
        <v>3.007518796992481E-2</v>
      </c>
    </row>
    <row r="163" spans="1:3" x14ac:dyDescent="0.25">
      <c r="A163" s="25" t="s">
        <v>537</v>
      </c>
      <c r="B163" s="26">
        <v>5</v>
      </c>
      <c r="C163" s="32">
        <f>5/133</f>
        <v>3.7593984962406013E-2</v>
      </c>
    </row>
    <row r="164" spans="1:3" x14ac:dyDescent="0.25">
      <c r="A164" s="25" t="s">
        <v>538</v>
      </c>
      <c r="B164" s="26">
        <v>2</v>
      </c>
      <c r="C164" s="32">
        <f>2/133</f>
        <v>1.5037593984962405E-2</v>
      </c>
    </row>
    <row r="165" spans="1:3" x14ac:dyDescent="0.25">
      <c r="A165" s="25" t="s">
        <v>539</v>
      </c>
      <c r="B165" s="26">
        <v>1</v>
      </c>
      <c r="C165" s="32">
        <f>1/133</f>
        <v>7.5187969924812026E-3</v>
      </c>
    </row>
    <row r="166" spans="1:3" x14ac:dyDescent="0.25">
      <c r="A166" s="25" t="s">
        <v>540</v>
      </c>
      <c r="B166" s="26">
        <v>5</v>
      </c>
      <c r="C166" s="32">
        <f>5/133</f>
        <v>3.7593984962406013E-2</v>
      </c>
    </row>
    <row r="167" spans="1:3" x14ac:dyDescent="0.25">
      <c r="A167" s="25" t="s">
        <v>544</v>
      </c>
      <c r="B167" s="26">
        <v>1</v>
      </c>
      <c r="C167" s="32">
        <f>1/133</f>
        <v>7.5187969924812026E-3</v>
      </c>
    </row>
    <row r="168" spans="1:3" x14ac:dyDescent="0.25">
      <c r="A168" s="25" t="s">
        <v>543</v>
      </c>
      <c r="B168" s="26">
        <v>5</v>
      </c>
      <c r="C168" s="32">
        <f>5/133</f>
        <v>3.7593984962406013E-2</v>
      </c>
    </row>
    <row r="169" spans="1:3" x14ac:dyDescent="0.25">
      <c r="A169" s="25" t="s">
        <v>542</v>
      </c>
      <c r="B169" s="26">
        <v>7</v>
      </c>
      <c r="C169" s="32">
        <f>7/133</f>
        <v>5.2631578947368418E-2</v>
      </c>
    </row>
    <row r="170" spans="1:3" x14ac:dyDescent="0.25">
      <c r="A170" s="25" t="s">
        <v>545</v>
      </c>
      <c r="B170" s="26">
        <v>1</v>
      </c>
      <c r="C170" s="32">
        <f>1/133</f>
        <v>7.5187969924812026E-3</v>
      </c>
    </row>
    <row r="171" spans="1:3" x14ac:dyDescent="0.25">
      <c r="A171" s="25" t="s">
        <v>572</v>
      </c>
      <c r="B171" s="26">
        <v>133</v>
      </c>
      <c r="C171" s="31">
        <f>SUM(C143:C170)</f>
        <v>1</v>
      </c>
    </row>
    <row r="191" spans="1:3" x14ac:dyDescent="0.25">
      <c r="A191" s="24" t="s">
        <v>571</v>
      </c>
      <c r="B191" s="25" t="s">
        <v>583</v>
      </c>
      <c r="C191" s="32" t="s">
        <v>585</v>
      </c>
    </row>
    <row r="192" spans="1:3" x14ac:dyDescent="0.25">
      <c r="A192" s="7" t="s">
        <v>568</v>
      </c>
      <c r="B192" s="26">
        <v>6</v>
      </c>
      <c r="C192" s="32">
        <f>6/133</f>
        <v>4.5112781954887216E-2</v>
      </c>
    </row>
    <row r="193" spans="1:3" x14ac:dyDescent="0.25">
      <c r="A193" s="7" t="s">
        <v>565</v>
      </c>
      <c r="B193" s="26">
        <v>29</v>
      </c>
      <c r="C193" s="32">
        <f>29/133</f>
        <v>0.21804511278195488</v>
      </c>
    </row>
    <row r="194" spans="1:3" x14ac:dyDescent="0.25">
      <c r="A194" s="7" t="s">
        <v>567</v>
      </c>
      <c r="B194" s="26">
        <v>11</v>
      </c>
      <c r="C194" s="32">
        <f>11/133</f>
        <v>8.2706766917293228E-2</v>
      </c>
    </row>
    <row r="195" spans="1:3" x14ac:dyDescent="0.25">
      <c r="A195" s="25" t="s">
        <v>566</v>
      </c>
      <c r="B195" s="26">
        <v>8</v>
      </c>
      <c r="C195" s="32">
        <f>8/133</f>
        <v>6.0150375939849621E-2</v>
      </c>
    </row>
    <row r="196" spans="1:3" x14ac:dyDescent="0.25">
      <c r="A196" s="7" t="s">
        <v>413</v>
      </c>
      <c r="B196" s="26">
        <v>77</v>
      </c>
      <c r="C196" s="32">
        <f>77/133</f>
        <v>0.57894736842105265</v>
      </c>
    </row>
    <row r="197" spans="1:3" x14ac:dyDescent="0.25">
      <c r="A197" s="25" t="s">
        <v>569</v>
      </c>
      <c r="B197" s="26">
        <v>2</v>
      </c>
      <c r="C197" s="32">
        <f>2/133</f>
        <v>1.5037593984962405E-2</v>
      </c>
    </row>
    <row r="198" spans="1:3" x14ac:dyDescent="0.25">
      <c r="A198" s="25" t="s">
        <v>572</v>
      </c>
      <c r="B198" s="26">
        <v>133</v>
      </c>
      <c r="C198" s="31">
        <f>SUM(C192:C197)</f>
        <v>1</v>
      </c>
    </row>
    <row r="220" spans="1:2" ht="30" x14ac:dyDescent="0.25">
      <c r="A220" s="24" t="s">
        <v>571</v>
      </c>
      <c r="B220" s="25" t="s">
        <v>584</v>
      </c>
    </row>
    <row r="221" spans="1:2" x14ac:dyDescent="0.25">
      <c r="A221" s="25" t="s">
        <v>4</v>
      </c>
      <c r="B221" s="30">
        <v>22</v>
      </c>
    </row>
    <row r="222" spans="1:2" ht="30" x14ac:dyDescent="0.25">
      <c r="A222" s="25" t="s">
        <v>1</v>
      </c>
      <c r="B222" s="30">
        <v>5.1428571428571432</v>
      </c>
    </row>
    <row r="223" spans="1:2" x14ac:dyDescent="0.25">
      <c r="A223" s="25" t="s">
        <v>549</v>
      </c>
      <c r="B223" s="30">
        <v>9.0869565217391308</v>
      </c>
    </row>
    <row r="224" spans="1:2" x14ac:dyDescent="0.25">
      <c r="A224" s="25" t="s">
        <v>548</v>
      </c>
      <c r="B224" s="30">
        <v>3.7777777777777777</v>
      </c>
    </row>
    <row r="225" spans="1:2" x14ac:dyDescent="0.25">
      <c r="A225" s="25" t="s">
        <v>560</v>
      </c>
      <c r="B225" s="30">
        <v>10</v>
      </c>
    </row>
    <row r="226" spans="1:2" x14ac:dyDescent="0.25">
      <c r="A226" s="25" t="s">
        <v>139</v>
      </c>
      <c r="B226" s="30">
        <v>14</v>
      </c>
    </row>
    <row r="227" spans="1:2" x14ac:dyDescent="0.25">
      <c r="A227" s="25" t="s">
        <v>572</v>
      </c>
      <c r="B227" s="30">
        <v>7.7380952380952381</v>
      </c>
    </row>
  </sheetData>
  <autoFilter ref="A42:B42"/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 Junio</vt:lpstr>
      <vt:lpstr>Dinamicas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Atención  Ciudadano</dc:creator>
  <cp:lastModifiedBy>Usuario</cp:lastModifiedBy>
  <dcterms:created xsi:type="dcterms:W3CDTF">2020-06-30T21:18:57Z</dcterms:created>
  <dcterms:modified xsi:type="dcterms:W3CDTF">2020-08-04T03:56:13Z</dcterms:modified>
</cp:coreProperties>
</file>