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CA\Desktop\Documentos Andres\Plan de accion\informes\"/>
    </mc:Choice>
  </mc:AlternateContent>
  <bookViews>
    <workbookView xWindow="0" yWindow="0" windowWidth="20490" windowHeight="7755" activeTab="1"/>
  </bookViews>
  <sheets>
    <sheet name="PQRSD Mayo2020" sheetId="2" r:id="rId1"/>
    <sheet name="Dinamicas Mayo" sheetId="4" r:id="rId2"/>
  </sheets>
  <definedNames>
    <definedName name="_xlnm._FilterDatabase" localSheetId="1" hidden="1">'Dinamicas Mayo'!$A$39:$B$39</definedName>
    <definedName name="_xlnm._FilterDatabase" localSheetId="0" hidden="1">'PQRSD Mayo2020'!$A$1:$Y$168</definedName>
  </definedNames>
  <calcPr calcId="152511"/>
  <pivotCaches>
    <pivotCache cacheId="11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1" i="4" l="1"/>
  <c r="C180" i="4"/>
  <c r="C179" i="4"/>
  <c r="C178" i="4"/>
  <c r="C177" i="4"/>
  <c r="C176" i="4"/>
  <c r="C175" i="4"/>
  <c r="C174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13" i="4"/>
  <c r="C112" i="4"/>
  <c r="C111" i="4"/>
  <c r="C110" i="4"/>
  <c r="C109" i="4"/>
  <c r="C108" i="4"/>
  <c r="C89" i="4"/>
  <c r="C88" i="4"/>
  <c r="C87" i="4"/>
  <c r="C69" i="4"/>
  <c r="C68" i="4"/>
  <c r="C67" i="4"/>
  <c r="C66" i="4"/>
  <c r="C65" i="4"/>
  <c r="C64" i="4"/>
  <c r="C63" i="4"/>
  <c r="C62" i="4"/>
  <c r="C23" i="4"/>
  <c r="C22" i="4"/>
  <c r="C21" i="4"/>
  <c r="C20" i="4"/>
  <c r="C24" i="4" s="1"/>
  <c r="C4" i="4"/>
  <c r="C3" i="4"/>
  <c r="C2" i="4"/>
  <c r="C5" i="4" s="1"/>
</calcChain>
</file>

<file path=xl/sharedStrings.xml><?xml version="1.0" encoding="utf-8"?>
<sst xmlns="http://schemas.openxmlformats.org/spreadsheetml/2006/main" count="2922" uniqueCount="782">
  <si>
    <t>Asunto</t>
  </si>
  <si>
    <t>20203800008282  </t>
  </si>
  <si>
    <t>SM SOLICITUD LISTADO CENSAL </t>
  </si>
  <si>
    <t>ALCALDIA MUNICIPAL FLANDES PENDIENTE </t>
  </si>
  <si>
    <t>Faubricio Sanchez Cortes </t>
  </si>
  <si>
    <t>GESTIÓN DOCUMENTAL </t>
  </si>
  <si>
    <t>PETICIÓN DE DOCUMENTOS E INFORMACIÓN </t>
  </si>
  <si>
    <t>20203800008322  </t>
  </si>
  <si>
    <t>CAC Requerimiento Información - Reiterando documentación. Contrato de Compraventa No. 151-2020. </t>
  </si>
  <si>
    <t>CONTRALORIA DE BOGOTÁ  </t>
  </si>
  <si>
    <t>Alvaro Perez </t>
  </si>
  <si>
    <t>SUBDIRECCIÓN ADMINISTRATIVA Y FINANCIERA </t>
  </si>
  <si>
    <t>20203800008332  </t>
  </si>
  <si>
    <t>CAC 2020EE0045747 - Requerimiento Contrato de Suministro No. 154-2020. </t>
  </si>
  <si>
    <t>CONTRALORIA  </t>
  </si>
  <si>
    <t>Edgar Alexander Maya Lopez </t>
  </si>
  <si>
    <t>FORMULACIÓN Y ACTUALIZACIÓN NORMATIVA Y OPERATIVA </t>
  </si>
  <si>
    <t>20203800008392  </t>
  </si>
  <si>
    <t>CAC Solicitud </t>
  </si>
  <si>
    <t>Alexander Satizabal  </t>
  </si>
  <si>
    <t>20203800008402  </t>
  </si>
  <si>
    <t>CAC Solicitud documentación cursos CUERPO DE BOMBEROS VOLUNTARIOS DE MESETAS META </t>
  </si>
  <si>
    <t>CUERPO DE BOMBEROS VOLUNTARIOS DE MESETAS META  </t>
  </si>
  <si>
    <t>20203800008412  </t>
  </si>
  <si>
    <t>CAC SOLICITUD </t>
  </si>
  <si>
    <t>CUERPO DE BOMBEROS VOLUNTARIOS DE FUNZA  </t>
  </si>
  <si>
    <t>20203800008422  </t>
  </si>
  <si>
    <t>CAC Solicitud información de proyecto radicado con el número 2018-332-002478-2 </t>
  </si>
  <si>
    <t>CUERPO DE BOMBEROS VOLUNTARIOS DE GUAMAL  </t>
  </si>
  <si>
    <t>Cristhian Matiz </t>
  </si>
  <si>
    <t>SUBDIRECCIÓN ESTRATÉGICA Y DE COORDINACIÓN BOMBERIL </t>
  </si>
  <si>
    <t>20203800008452  </t>
  </si>
  <si>
    <t>CAC Solicitud Paipa información Listado Censal </t>
  </si>
  <si>
    <t>ALCALDÍA MUNICIPAL DE PAIPA  </t>
  </si>
  <si>
    <t>20203800008462  </t>
  </si>
  <si>
    <t>CAC Respuesta </t>
  </si>
  <si>
    <t>CONSULTA </t>
  </si>
  <si>
    <t>Ivan Puerta Henao </t>
  </si>
  <si>
    <t>EDISON DELGADO </t>
  </si>
  <si>
    <t>20202000008512  </t>
  </si>
  <si>
    <t>CAC: DENUNCIA La corrupción al Interior del Cuerpo de Bomberos de Sincelejo. </t>
  </si>
  <si>
    <t>ARMANDO LLAMAS  </t>
  </si>
  <si>
    <t>Marcelo Fernando Arellano </t>
  </si>
  <si>
    <t>CUERPO DE BOMBEROS VOLUNTARIOS DE RICAURTE - CUNDINAMARCA  </t>
  </si>
  <si>
    <t>20202000008572  </t>
  </si>
  <si>
    <t>Derecho de Petición Solicitud Informe Técnico Vereda Kioscos. </t>
  </si>
  <si>
    <t>ZULMA ENCISO  </t>
  </si>
  <si>
    <t>EDINSON CORTES  </t>
  </si>
  <si>
    <t>20202000008632  </t>
  </si>
  <si>
    <t>CAC: Fwd_ Derecho de Petición </t>
  </si>
  <si>
    <t>JOSE GUILLERMO AVILA BELTRAN </t>
  </si>
  <si>
    <t>20202000008662  </t>
  </si>
  <si>
    <t>CAC: Fwd_ SOLICITUD DELEGACIÓN DEPARTAMENTAL CESAR </t>
  </si>
  <si>
    <t>LUIS IVAN DIAZ ORTIZ </t>
  </si>
  <si>
    <t>20202000008692  </t>
  </si>
  <si>
    <t>CAC: REINTEGRO BONO SOLIDARIO. </t>
  </si>
  <si>
    <t>SADID DE JESUS MARCHENA DE LA ROSA  </t>
  </si>
  <si>
    <t>Luis Alberto Valencia Pulido </t>
  </si>
  <si>
    <t>Área Cenrtral de Referencia Bomberil </t>
  </si>
  <si>
    <t>20202000008702  </t>
  </si>
  <si>
    <t>CAC: REINTEGRO DE BONO SOLIDARIO (1) (BOSCONIA). </t>
  </si>
  <si>
    <t>CUERPO DE BOMBEROS VOLUNTARIOS DE BOSCONIA  </t>
  </si>
  <si>
    <t>20202000008712  </t>
  </si>
  <si>
    <t>CAC: Solicitud. </t>
  </si>
  <si>
    <t>CUERPO DE BOMBEROS VOLUNTARIOS DE FACATATIVA  </t>
  </si>
  <si>
    <t>Andrea Bibiana Castañeda Durán  </t>
  </si>
  <si>
    <t>20203800008752  </t>
  </si>
  <si>
    <t>CAC CARRO DE BOMBERO </t>
  </si>
  <si>
    <t>ALCALDIA TIQUISIO BOLIVAR </t>
  </si>
  <si>
    <t>20203800008772  </t>
  </si>
  <si>
    <t>CUERPO DE BOMBEROS VOLUNTARIOS DE LA CUMBRE VALLE DEL CAUCA  </t>
  </si>
  <si>
    <t>20203800008782  </t>
  </si>
  <si>
    <t>CAC DENUNCIA </t>
  </si>
  <si>
    <t>CUERPO DE BOMBEROS VOLUNTARIOS DE TURBACO - BOLÍVAR  </t>
  </si>
  <si>
    <t>20203800008812  </t>
  </si>
  <si>
    <t>CAC EXPULSION COMO BOMBERO </t>
  </si>
  <si>
    <t>EDGAR DANIEL SAENZ MUNEVAR </t>
  </si>
  <si>
    <t>20203800008822  </t>
  </si>
  <si>
    <t>CAC SOLICITUD COVOD -19 </t>
  </si>
  <si>
    <t>JAVIER VELEZ GOMEZ </t>
  </si>
  <si>
    <t>20202000008842  </t>
  </si>
  <si>
    <t>CAC: Utilización de gabinetes en una edificación educativa. </t>
  </si>
  <si>
    <t>MIGUEL ANGEL BARRIOS QUANT </t>
  </si>
  <si>
    <t>JULIO CESAR RAMIREZ VALENCIA </t>
  </si>
  <si>
    <t>20203800008862  </t>
  </si>
  <si>
    <t>CAC SOLICITUD CERTIFICACION LABORAL </t>
  </si>
  <si>
    <t>JOSE ANDRES CORREDOR MARTINEZ </t>
  </si>
  <si>
    <t>CAROLINA ESCARRAGA </t>
  </si>
  <si>
    <t>GESTIÓN CONTRACTUAL  </t>
  </si>
  <si>
    <t>20203800008872  </t>
  </si>
  <si>
    <t>CAC OBSERVACION HOJA DE VIDA  </t>
  </si>
  <si>
    <t>SUGERENCIA </t>
  </si>
  <si>
    <t>ORLANDO MURILLO LOPEZ </t>
  </si>
  <si>
    <t>20203800008882  </t>
  </si>
  <si>
    <t>CAC SOLICITUD  </t>
  </si>
  <si>
    <t>ALCALDIA SUAREZ-TOLIMA  </t>
  </si>
  <si>
    <t>20203800008892  </t>
  </si>
  <si>
    <t>CUERPO DE BOMBEROS VOLUNTARIOS DE TAMESIS -ANTIOQUIA  </t>
  </si>
  <si>
    <t>20202000008902  </t>
  </si>
  <si>
    <t>Fwd_Bomberos Oporapa Huila </t>
  </si>
  <si>
    <t>ARMANDO VARGAS GUTIERREZ </t>
  </si>
  <si>
    <t>20202000008912  </t>
  </si>
  <si>
    <t>DAS 428-2020 SOLICITUD BASE DE DATOS DIRECCIÓN NACIONAL DE BOMBEROS </t>
  </si>
  <si>
    <t>ALCALDIA MUNICIPAL DE SOACHA  </t>
  </si>
  <si>
    <t>20202000008932  </t>
  </si>
  <si>
    <t>CAC: IMPORTANTE_ Contacto con CONAF-Chile </t>
  </si>
  <si>
    <t>PATRICIO ISAIAS SANHUEZA </t>
  </si>
  <si>
    <t>Andrés Fernando Muñoz Cabrera </t>
  </si>
  <si>
    <t>20202000008992  </t>
  </si>
  <si>
    <t>CAC: SOLICITUD INFORMACIÓN. </t>
  </si>
  <si>
    <t>LISSETH ALEJANDRA SANCHEZ ORJUELA </t>
  </si>
  <si>
    <t>20202000009012  </t>
  </si>
  <si>
    <t>CAC: 2020EE0047099 - Requerimiento documentación contrato C001.PCCNTR.1493848 suscrito con INVERSIONES JECL S.A.S. por valor de $110.000.000. </t>
  </si>
  <si>
    <t>20202000009022  </t>
  </si>
  <si>
    <t>JUAN CARLOS NARVAEZ RUIZ  </t>
  </si>
  <si>
    <t>20202000009032  </t>
  </si>
  <si>
    <t>ULTIMA REITERACIÓN (PETICIÓN DE INFORMACIÓN Y DOCUMENTACIÓN No. 20203320002742) Certificación de seguridad, Concepto Técnico para establecimientos comerciales abiertos al público. </t>
  </si>
  <si>
    <t>FERNANDO QUINTERO VARGAS </t>
  </si>
  <si>
    <t>20202000009042  </t>
  </si>
  <si>
    <t>CAC; Solicitud concepto jurídico. </t>
  </si>
  <si>
    <t>JEFFERSON MARLINTON BACCA LOPEZ </t>
  </si>
  <si>
    <t>20202000009062  </t>
  </si>
  <si>
    <t>CAC: Solicitud suministro copia de proyecto de acuerdo </t>
  </si>
  <si>
    <t>LUIS HORACIO VASCO </t>
  </si>
  <si>
    <t>20202000009072  </t>
  </si>
  <si>
    <t>CAC: Traslado por competencia SADE 1339842 </t>
  </si>
  <si>
    <t>LUIS ENRIQUE AGUDELO GONGORA </t>
  </si>
  <si>
    <t>20202000009082  </t>
  </si>
  <si>
    <t>SOLICITUD VISITA VERIFICACIÓN </t>
  </si>
  <si>
    <t>ALCALDÍA MUNICIPAL DE UNE- CUNDINAMARCA  </t>
  </si>
  <si>
    <t>20202000009092  </t>
  </si>
  <si>
    <t>CAC: VERIFICACIÓN SOPORTES DE ESTUDIO. </t>
  </si>
  <si>
    <t>KAROLINE JULIETH TAMAYO BASTIDAS </t>
  </si>
  <si>
    <t>20202000009102  </t>
  </si>
  <si>
    <t>CAC: Solicitud.  </t>
  </si>
  <si>
    <t>SAN ANTONIO TOLIMA  </t>
  </si>
  <si>
    <t>20202000009112  </t>
  </si>
  <si>
    <t>CAC: TRANSLADO DE QUEJA PRESENTADA CONTRA EL CUERPO BOMBEROS VOLUNTARIOS DSE ANSERMANUEVO  </t>
  </si>
  <si>
    <t>20202000009122  </t>
  </si>
  <si>
    <t>CAC: Certificado. </t>
  </si>
  <si>
    <t>ASDEBER NEIVA  </t>
  </si>
  <si>
    <t>20203800009132  </t>
  </si>
  <si>
    <t>CAC DERECHO DE PETICIÓN DEL REPRESENTANTE JUAN CARLOS REINALES AGUDELO </t>
  </si>
  <si>
    <t>CONGRESO DE LA REPUBLICA DE COLOMBIA  </t>
  </si>
  <si>
    <t>20202000009162  </t>
  </si>
  <si>
    <t>CAC: Derecho de petición - Aspirantes a bomberos La Plata - Huila. </t>
  </si>
  <si>
    <t>EASTMAN NEIVA  </t>
  </si>
  <si>
    <t>PRESIDENCIA DE LA REPUBLICA  </t>
  </si>
  <si>
    <t>20202000009192  </t>
  </si>
  <si>
    <t>CAC: RV_ Derecho de Petición hoja de vida del Señor Jairo Soto Gil. </t>
  </si>
  <si>
    <t>20202000009202  </t>
  </si>
  <si>
    <t>CAC: SOLICITUD APOYO CUERPO DE BOMBEROS VOLUNTARIOS DE DIBULLA A DIRECCIÓN NACIONAL DE BOMBEROS. </t>
  </si>
  <si>
    <t>MARIO DE JESUS ALVAREZ CARRILLO </t>
  </si>
  <si>
    <t>20202000009222  </t>
  </si>
  <si>
    <t>CAC: RV_ ACLARACIÓN SOBRE UNA SITUACIÓN. </t>
  </si>
  <si>
    <t>Henry Cabrera Vargas -4 CUERPO DE BOMBEROS VOLUNTARIOS DE VILLAGORGONA </t>
  </si>
  <si>
    <t>20202000009232  </t>
  </si>
  <si>
    <t>Solicitud certificación población en condición listado censal Municipio Tutaza - Boyacà. </t>
  </si>
  <si>
    <t>FABIO VERDUGO SISA </t>
  </si>
  <si>
    <t>20202000009242  </t>
  </si>
  <si>
    <t>CAC: Respuesta Oficial. </t>
  </si>
  <si>
    <t>MINISTERIO DE INTERIOR PQRSD  </t>
  </si>
  <si>
    <t>20202000009252  </t>
  </si>
  <si>
    <t>CAC: Solicitud Concepto de Reintegro. </t>
  </si>
  <si>
    <t>CUERPO DE BOMBEROS VOLUNTARIOS DE PEREIRA  </t>
  </si>
  <si>
    <t>20202000009282  </t>
  </si>
  <si>
    <t>CAC: RV Solicitud de Intervención Administrativa y Jurídica para Elección de Comandante del Cuerpo de Bomberos Voluntarios de la Cumbre Valle </t>
  </si>
  <si>
    <t>WALTER CAMILO MURCIA LOZANO </t>
  </si>
  <si>
    <t>20202000009292  </t>
  </si>
  <si>
    <t>CAC: Derecho de petición. </t>
  </si>
  <si>
    <t>JULIO CESAR YEPES RESTREPO </t>
  </si>
  <si>
    <t>20202000009302  </t>
  </si>
  <si>
    <t>CAC: Información con respecto a ayudas alas J.AC.del municipio de San Martín delos llanos, meta </t>
  </si>
  <si>
    <t>RUBEN DARIO QUINTERO GUERRERO </t>
  </si>
  <si>
    <t>20202000009382  </t>
  </si>
  <si>
    <t>CAC; Fw: REQUISITOS REGISTROS CURSOS. </t>
  </si>
  <si>
    <t>NELSON ELIED GOMEZ HERNANDEZ </t>
  </si>
  <si>
    <t>20202000009392  </t>
  </si>
  <si>
    <t>CI: Fwd: ASESORIA JURIDICA </t>
  </si>
  <si>
    <t>CUERPO DE BOMBEROS VOLUNTARIOS DE ZIPAQUIRA  </t>
  </si>
  <si>
    <t>20202000009412  </t>
  </si>
  <si>
    <t>CI: Terminación bilateral Combita. </t>
  </si>
  <si>
    <t>CUERPO DE BOMBEROS VOLUNTARIOS COMBITA  </t>
  </si>
  <si>
    <t>20202000009442  </t>
  </si>
  <si>
    <t>CAC: Oficio capacitación bomberil. </t>
  </si>
  <si>
    <t>FRANCISCO JAVIER GAMBOA PEDRAZA </t>
  </si>
  <si>
    <t>20202000009472  </t>
  </si>
  <si>
    <t>CAC: Radicado de salida S-2020-013394. </t>
  </si>
  <si>
    <t>Procuraduría Delegada para la Defensa de los Derechos de la Infancia, la Familia y las Mujeres.  </t>
  </si>
  <si>
    <t>MARYOLY DIAZ </t>
  </si>
  <si>
    <t>GESTIÓN TALENTO HUMANO </t>
  </si>
  <si>
    <t>20202000009522  </t>
  </si>
  <si>
    <t>CAC; Solicitud aclaración. </t>
  </si>
  <si>
    <t>CUERPO DE BOMBEROS VOLUNTARIOS DE PUERTO NARE - ANTIOQUIA  </t>
  </si>
  <si>
    <t>20202000009532  </t>
  </si>
  <si>
    <t>SOLICITUD CONCEPTO URGENTE </t>
  </si>
  <si>
    <t>NELSON ENRIQUE GONZALEZ RAMIREZ </t>
  </si>
  <si>
    <t>20203800009552  </t>
  </si>
  <si>
    <t>CAC Derecho de peticion </t>
  </si>
  <si>
    <t>20202000009562  </t>
  </si>
  <si>
    <t>CAC: SOLICITUD RESGUARDO QUILLASINGA REFUGIO DEL SOL. </t>
  </si>
  <si>
    <t>RESGUARDO QUILLASINGA REFUGIO DEL SOL EL ENCANO </t>
  </si>
  <si>
    <t>Miguel Ángel Franco Torres </t>
  </si>
  <si>
    <t>GESTIÓN TESORERIA </t>
  </si>
  <si>
    <t>20202000009632  </t>
  </si>
  <si>
    <t>CAC: QUEJA POR INCONSISTENCIAS EN LA ENTREGA DE LOS KITS DE BIOSEGURIDAD DONADOS. </t>
  </si>
  <si>
    <t>20202000009742  </t>
  </si>
  <si>
    <t>CAC: OFI20-00086528 / IDM: Solicita intervención por presuntas irregularidades.  </t>
  </si>
  <si>
    <t>20202000009752  </t>
  </si>
  <si>
    <t>CAC: RADICADO DNBC N° 20202050065621 - Soportes Solicitados para Homologación de Cursos. </t>
  </si>
  <si>
    <t>JOSE ANGEL CAMACHO FERNANDEZ </t>
  </si>
  <si>
    <t>20202000009802  </t>
  </si>
  <si>
    <t>CAC: Reiteración “Solicitud transferencia de Recursos Convenio de Cooperación No. 301.18.3-001_2020”. </t>
  </si>
  <si>
    <t>JOSE DANIEL ALVAREZ  </t>
  </si>
  <si>
    <t>20202000009822  </t>
  </si>
  <si>
    <t>CAC: Respuesta Oficial. EXT_20-00013179-PQRSD-013118-PQR, Código de Consulta 018120124050042 del 03/05/2020. </t>
  </si>
  <si>
    <t>20202000009842  </t>
  </si>
  <si>
    <t>CAC; Solicitud de informacion Maria Jimena Vargas . </t>
  </si>
  <si>
    <t>JIMENA VARGAS  </t>
  </si>
  <si>
    <t>20202000009852  </t>
  </si>
  <si>
    <t>CAC:terminación contrato Cómbita. </t>
  </si>
  <si>
    <t>CAC: SOLICITUD DE INFORMACIÓN. </t>
  </si>
  <si>
    <t>20202000010062  </t>
  </si>
  <si>
    <t>CAC: Solicitud de intervención ante entidad pública.  </t>
  </si>
  <si>
    <t>COMUNICACION PRESIDENCIA DE LA REPUBLICA  </t>
  </si>
  <si>
    <t>COLOMBIA COMPRA EFICIENTE - AGENCIA NACIONAL DE CONTRATACIÓN PUBLICA ANC COLOMBIA  </t>
  </si>
  <si>
    <t>Carolina Pulido Moyeton </t>
  </si>
  <si>
    <t>20202000010082  </t>
  </si>
  <si>
    <t>JULIO CESAR GARCIA TRIANA  </t>
  </si>
  <si>
    <t>Julio Alejandro Chamorro Cabrera  </t>
  </si>
  <si>
    <t>20202000010092  </t>
  </si>
  <si>
    <t>CI: Derecho de petición. </t>
  </si>
  <si>
    <t>ARGENIS RAMON QUEVEDO ORTEGANO </t>
  </si>
  <si>
    <t>20202000010112  </t>
  </si>
  <si>
    <t>Mensaje fuera de línea desde passmo2015@yahoo.es. </t>
  </si>
  <si>
    <t>OSCAR JIMENEZ  </t>
  </si>
  <si>
    <t>20202000010152  </t>
  </si>
  <si>
    <t>CAC: Solicitud información. </t>
  </si>
  <si>
    <t>20202000010162  </t>
  </si>
  <si>
    <t>CAC: Traslado de Petición Apoyo al Cuerpo de Bomberos Voluntarios de Enciso (2020ER03732. </t>
  </si>
  <si>
    <t>UNGRD Juan José Neira Santacruz </t>
  </si>
  <si>
    <t>20202000010332  </t>
  </si>
  <si>
    <t>CAC: Queja formal por falta de respeto a los ciudadanos del municipio de Envigado por parte del coordinador de Bomberos de Antioquia. </t>
  </si>
  <si>
    <t>CARLOS ANDRéS CARVAJAL ECHEVERRI </t>
  </si>
  <si>
    <t>20202000010362  </t>
  </si>
  <si>
    <t>CAC: Consulta Resolución 349 del 2017. </t>
  </si>
  <si>
    <t>NICOLáS ANDRéS LASTRE  </t>
  </si>
  <si>
    <t>20202000010372  </t>
  </si>
  <si>
    <t>CAC: Queja formal por falta de respeto a los ciudadanos del municipio de Envigado parte del coordinador de Bomberos de Antioquia. </t>
  </si>
  <si>
    <t>CUERPO DE BOMBEROS VOLUNTARIOS DE FLORIDA - VALLE  </t>
  </si>
  <si>
    <t>20202000010402  </t>
  </si>
  <si>
    <t>CAC: ACLARACIÓN Y SOLICITUD DE INFORMACIÓN. </t>
  </si>
  <si>
    <t>ALCALDIA MUNICIPAL DE SIBATE Cesar Ernesto Forero Vásquez </t>
  </si>
  <si>
    <t>20202000010412  </t>
  </si>
  <si>
    <t>CAC: Solicitud Certificado Laboral. </t>
  </si>
  <si>
    <t>JOHANA VANESA ALVAREZ RODRÍGUEZ </t>
  </si>
  <si>
    <t>20202000010422  </t>
  </si>
  <si>
    <t>CAC: [Formulario de Contacto] Solicitud de información </t>
  </si>
  <si>
    <t>FRANCISCO JAVIER GOMEZ RAMOS </t>
  </si>
  <si>
    <t>20202000010432  </t>
  </si>
  <si>
    <t>CAC: TRASLADO POR COMPETENCIA, &amp;amp;quot;solicitud apoyo al Cuerpo de Bomberos del Municipio de Enciso - Santander,.&amp;amp;quot; </t>
  </si>
  <si>
    <t>MIGUEL EDUARDO CARDOZO ORTIZ </t>
  </si>
  <si>
    <t>20202000010442  </t>
  </si>
  <si>
    <t>CAC: Para Proyecto de Educación_Alexander Maya, Video formación virtual. </t>
  </si>
  <si>
    <t>JOHN JAIRO LOPEZ SANCHEZ  </t>
  </si>
  <si>
    <t>20202000010452  </t>
  </si>
  <si>
    <t>CAC: DERECHO DE PETICION ACURS RIONEGRO SANTANDER. </t>
  </si>
  <si>
    <t>DROGUERIA MUNDIAL DE RIONEGRO </t>
  </si>
  <si>
    <t>20202000010482  </t>
  </si>
  <si>
    <t>CAC: Solicitud suspención temporal acceso RUE Cuerpo de Bomberos Voluntarios de Ricaurte. </t>
  </si>
  <si>
    <t>20202000010492  </t>
  </si>
  <si>
    <t>CAC: Solicitud concepto técnico bomberos.  </t>
  </si>
  <si>
    <t>LINA MARCELA ZAPATA DEGARDA </t>
  </si>
  <si>
    <t>20202000010552  </t>
  </si>
  <si>
    <t>CAC: Fwd_ caso bomberos saravena 2020. </t>
  </si>
  <si>
    <t>DIEGO MESA YEPES </t>
  </si>
  <si>
    <t>20202000010562  </t>
  </si>
  <si>
    <t>CAC: SOLICITUD SOAT OKJ-047. </t>
  </si>
  <si>
    <t>CUERPO DE BOMBEROS VOLUNTARIOS DE ANDES - ANTIOQUIA LUIS GONZALO CORREA RESTREPO </t>
  </si>
  <si>
    <t>Jeison Andrés López Ruiz </t>
  </si>
  <si>
    <t>GESTIÓN ADMINISTRATIVA </t>
  </si>
  <si>
    <t>20202000010602  </t>
  </si>
  <si>
    <t>CAC: (sin asunto), Derecho de petición. </t>
  </si>
  <si>
    <t>ADRIAN HERNáN CAMARGO ÁVILA </t>
  </si>
  <si>
    <t>20202000010612  </t>
  </si>
  <si>
    <t>CAC: SOLICITUD INFORMACIÓN TÉCNICA INFRAESTRUCTURA ESTACIONES. </t>
  </si>
  <si>
    <t>URIEL RODRIGUEZ FONSECA </t>
  </si>
  <si>
    <t>20202000010642  </t>
  </si>
  <si>
    <t>CAC: OFICIOS ENVIADOS ALCALDÍA DE TAMARA </t>
  </si>
  <si>
    <t>CUERPO DE BOMBEROS VOLUNTARIOS DE TAMARA  </t>
  </si>
  <si>
    <t>20202000010652  </t>
  </si>
  <si>
    <t>CAC: DERECHO DE PETICION Solicitud de copia de todas las cotizaciones presentadas del evento adelantado que generó la orden de compra No. 46058  </t>
  </si>
  <si>
    <t>ROCIO DOMINGUEZ  </t>
  </si>
  <si>
    <t>20202000010672  </t>
  </si>
  <si>
    <t>CAC: PETICIÓN Y SOLICITUD. </t>
  </si>
  <si>
    <t>ALCALDIA PULI CUNDINAMARCA Jose William Herreño Lozano </t>
  </si>
  <si>
    <t>20202000010702  </t>
  </si>
  <si>
    <t>CAC: solicitud información. </t>
  </si>
  <si>
    <t>VEEDURIA CIUDADANA VIGIAS DEL CAFE  </t>
  </si>
  <si>
    <t>Carlos Armando López Barrera </t>
  </si>
  <si>
    <t>OFICINA ASESORA JURIDICA </t>
  </si>
  <si>
    <t>20202000010732  </t>
  </si>
  <si>
    <t>CAC: Fwd_ COBRO APORTES DE LEY 14 DE 1991. </t>
  </si>
  <si>
    <t>EDWARD ORLANDO SUAREZ GARCIA </t>
  </si>
  <si>
    <t>20202000010742  </t>
  </si>
  <si>
    <t>CAC: SOLICITUD COMODATO EPP. </t>
  </si>
  <si>
    <t>CUERPO DE BOMBEROS VOLUNTARIOS DE TOCAIMA - CUNDINAMARCA LUiS GABRIEL SALDARRIAGA Z. </t>
  </si>
  <si>
    <t>20202000010752  </t>
  </si>
  <si>
    <t>CAC: Fwd_ Revisión de Convenio Cuerpo de Bomberos Voluntarios Santa Fe de Antioquia. </t>
  </si>
  <si>
    <t>LIRIA ROSA MORALES SANCHEZ </t>
  </si>
  <si>
    <t>20202000011022  </t>
  </si>
  <si>
    <t>ALCALDIA MUNICIPAL DE LA TEBAIDA - QUINDIO SIRLENY ACEVEDO CARVAJAL </t>
  </si>
  <si>
    <t>20202000011062  </t>
  </si>
  <si>
    <t>CAC: Fwd: Documento de Estación Bomberos B44 Une. . </t>
  </si>
  <si>
    <t>CUERPO DE BOMBEROS VOLUNTARIOS DE UNE - CUNDINAMARCA  </t>
  </si>
  <si>
    <t>20202000011082  </t>
  </si>
  <si>
    <t>CAC: Fwd: PARO DE ACTIVIDADES.  </t>
  </si>
  <si>
    <t>20202000011092  </t>
  </si>
  <si>
    <t>CAC: SOAT. </t>
  </si>
  <si>
    <t>CARLOS CESAR CABRERA RODRíGUEZ </t>
  </si>
  <si>
    <t>20202000011102  </t>
  </si>
  <si>
    <t>CAC: SOLICITUD COPIA SOAT. </t>
  </si>
  <si>
    <t>CUERPO DE BOMBEROS VOLUNTARIOS DE SAN MARTIN DE LOS LLANOS  </t>
  </si>
  <si>
    <t>Wilson Enrique Sánchez Laguado  </t>
  </si>
  <si>
    <t>20202000011112  </t>
  </si>
  <si>
    <t>LILIANA MARIA VELEZ PEREZ </t>
  </si>
  <si>
    <t>20202000011132  </t>
  </si>
  <si>
    <t>CAC: Re_ Solicitud de información existencia como miembro activo. </t>
  </si>
  <si>
    <t>RONALD E. FULA M.  </t>
  </si>
  <si>
    <t>20202000011142  </t>
  </si>
  <si>
    <t>CAC: DERECHO DE PETICION MARCOS GARCIA LARA </t>
  </si>
  <si>
    <t>MARCO ANTONIO GARCIA LARA </t>
  </si>
  <si>
    <t>20202000011152  </t>
  </si>
  <si>
    <t>CAC: TRASLADO POR COMPETENCIA DE QUEJA Y SOLICITUD DE VISITA AL CUERPO DE BOMBEROS DE GIRARDOTA- ANTIOQUIA. </t>
  </si>
  <si>
    <t>GOBERNACION DE ANTIOQUIA SECRETARIA DE GOBIERNO DEPARTAMENTAL IDALIA AMPARO GONZALEZ GIRALDO </t>
  </si>
  <si>
    <t>Javier Alberto Coral Meneses </t>
  </si>
  <si>
    <t>20202000011162  </t>
  </si>
  <si>
    <t>CAC: SOLICITUD COPIA DEL SOAT. </t>
  </si>
  <si>
    <t>CUERPO DE BOMBEROS OFICIAL DE ARAUCA - ARAUCA TANIA ARGUELLO  </t>
  </si>
  <si>
    <t>20202000011172  </t>
  </si>
  <si>
    <t>CAC: Información Comodato. </t>
  </si>
  <si>
    <t>CUERPO DE BOMBEROS VOLUNTARIOS DE LABRANZAGRANDE  </t>
  </si>
  <si>
    <t>20202000011182  </t>
  </si>
  <si>
    <t>URGENTE SOLICITUD CERTIFICACIÓN. </t>
  </si>
  <si>
    <t>SISBEN YANIN EMILSE RODRIGUEZ RINCON </t>
  </si>
  <si>
    <t>20202000011202  </t>
  </si>
  <si>
    <t>CAC: (sin asunto) Solicitud de apoyo y acompañamiento al Cuerpo de Bomberos de Planadas en las diferentes solicitudes. </t>
  </si>
  <si>
    <t>CUERPO DE BOMBEROS VOLUNTARIOS DE PLANADAS - TOLIMA  </t>
  </si>
  <si>
    <t>20203800011232  </t>
  </si>
  <si>
    <t>RD SOLICITUD COPIA LISTADO DE PROYECTOS DE INVERSIÓN APROBADOS </t>
  </si>
  <si>
    <t>ASPRESEG  </t>
  </si>
  <si>
    <t>20202000011262  </t>
  </si>
  <si>
    <t>CAC: COPIA COMODATOS. </t>
  </si>
  <si>
    <t>CUERPO DE BOMBEROS VOLUNTARIOS DE RIONEGRO  </t>
  </si>
  <si>
    <t>20202000011302  </t>
  </si>
  <si>
    <t>CAC: Solicitud Información Evento 05.10.2019 Lagos de Suba.  </t>
  </si>
  <si>
    <t>JOSE AUGUSTO GIL GONZALEZ </t>
  </si>
  <si>
    <t>20202000011372  </t>
  </si>
  <si>
    <t>CAC: Traslado petición DPS2-873-20. Peticionario_ Héctor Fabio Vidal. </t>
  </si>
  <si>
    <t>IVAN CEPEDA CASTRO </t>
  </si>
  <si>
    <t>20202000011382  </t>
  </si>
  <si>
    <t>CAC:Cursos de buceo recreativo y profesional PADI. </t>
  </si>
  <si>
    <t>FABRIZIO ANGELORO AQUARIUS DIVING CLUB  </t>
  </si>
  <si>
    <t>20202000011402  </t>
  </si>
  <si>
    <t>CAC: RESPUESTA PQRS N° 4202013000003937. </t>
  </si>
  <si>
    <t>20202000011412  </t>
  </si>
  <si>
    <t>CAC: Inventario bomberil en los municipios de Colombia. </t>
  </si>
  <si>
    <t>JOHN DARIO QUIROZ ERAZO </t>
  </si>
  <si>
    <t>20202000011442  </t>
  </si>
  <si>
    <t>CI: Re: Radicado de salida 2-2020-020231 &amp;amp;quot;Asunto: Proyecto 2021&amp;amp;quot; </t>
  </si>
  <si>
    <t>MINISTERIO DE HACIENDA CLAUDIA MARCELA NUMA PÁEZ </t>
  </si>
  <si>
    <t>20202000011492  </t>
  </si>
  <si>
    <t>CAC: S.O.S. BOMBEROS TOLIMA. </t>
  </si>
  <si>
    <t>LAURA MERCEDES CUBILLOS CUERPO DE BOMBEROS VOLUNTARIOS DE IBAGUE </t>
  </si>
  <si>
    <t>Ronny Estiven Romero Velandia </t>
  </si>
  <si>
    <t>20202000011572  </t>
  </si>
  <si>
    <t>CAC: SOLICITUD INFORMACIÓN EXPEDIENTE Covid-19- IUS- E – 2020 -236741 / IUC – D 2020 – 1517595. </t>
  </si>
  <si>
    <t>PROCURADURIA SEGUNDA DELEGADA CONTRATACION ESTATAL WILLIAM ANDRES LINARES ROMERO </t>
  </si>
  <si>
    <t>Jorge Edwin Amarillo Alvarado </t>
  </si>
  <si>
    <t>20202000011632  </t>
  </si>
  <si>
    <t>CAC: RV_ inconsistencias megáfono. </t>
  </si>
  <si>
    <t>20203800011702  </t>
  </si>
  <si>
    <t>CAC SOLICITUD RECURSOS HUMANOS </t>
  </si>
  <si>
    <t>PROCURADURIA GENERAL DE LA NACION  </t>
  </si>
  <si>
    <t>20202000011862  </t>
  </si>
  <si>
    <t>CAC: Fwd: SOLICITUD APOYO CREACIÓN CUERPO DE BOMBEROS GUAYATÁ BOYACÁ. </t>
  </si>
  <si>
    <t>ALCALDIA GUAYATA SECRETARIA DE PLANEACIóN  </t>
  </si>
  <si>
    <t>20202000011892  </t>
  </si>
  <si>
    <t>CAC: Para contratación. </t>
  </si>
  <si>
    <t>CUERPO DE BOMBEROS VOLUNTARIOS DE NUEVA GRANADA - MAGDALENA  </t>
  </si>
  <si>
    <t>20202000011902  </t>
  </si>
  <si>
    <t>CAC: SOLICITUD AL FONDO NACIONAL DE BOMBEROS. </t>
  </si>
  <si>
    <t>DINO ALDAN TOVAR  </t>
  </si>
  <si>
    <t>20202000011912  </t>
  </si>
  <si>
    <t>CAC: Dudas acerca de inspecciones y seguridad humana. </t>
  </si>
  <si>
    <t>EVELYN LINEYRA ORTIZ GARCíA </t>
  </si>
  <si>
    <t>20202000011922  </t>
  </si>
  <si>
    <t>CAC: OFICIO VEHICULO PIJAO. </t>
  </si>
  <si>
    <t>CUERPO DE BOMBEROS VOLUNTARIOS DE PIJAO YONEY GUTIERREZ GUZMAN  </t>
  </si>
  <si>
    <t>20202000011932  </t>
  </si>
  <si>
    <t>CAC: SOLICITUD DEL LISTADO DE REGISTRO DE UNIDADES BOMBERILES. . </t>
  </si>
  <si>
    <t>CUERPO DE BOMBEROS VOLUNTARIOS DE VALPARAISO - ANTIOQUIA  </t>
  </si>
  <si>
    <t>20202000011952  </t>
  </si>
  <si>
    <t>CAC: SOLICITUD ESPECIAL MUNICIPIO DE PANDI, CUNDINAMARCA. </t>
  </si>
  <si>
    <t>ALCALDIA MUNICIPAL DE PANDI  </t>
  </si>
  <si>
    <t>20203800011962  </t>
  </si>
  <si>
    <t>SM ACUARTELAMIENTO OBLIGATORIO </t>
  </si>
  <si>
    <t>JAIME POPO ASTUDILLO </t>
  </si>
  <si>
    <t>20202000011992  </t>
  </si>
  <si>
    <t>CAC: OFICIO 2020EE03847. &amp;amp;quot;Traslado por competencia situación integral del riesgo contra incendios Municipio Ciénaga - Boyacá de fecha 18 de febrero de 2020&amp;amp;quot;.  </t>
  </si>
  <si>
    <t>UNGRD  </t>
  </si>
  <si>
    <t>20202000012002  </t>
  </si>
  <si>
    <t>CAC: SOLICITUD DE PROCEDIMIENTO. </t>
  </si>
  <si>
    <t>KEVIN RODRIGUEZ TORRES </t>
  </si>
  <si>
    <t>20202000012022  </t>
  </si>
  <si>
    <t>CAC: DERECHO DE PETICIÓN PARA RETIRO DE ARTÍCULO 24 PROYECTO DE ACUERDO PLAN DE DESARROLLO 2020-2023 ARMENIA, QUINDÍO. </t>
  </si>
  <si>
    <t>ASOCIACION SINDICAL DE BOMBEROS ARMENIA Y EJE CAFETERO ASBEYEC  </t>
  </si>
  <si>
    <t>20202000012092  </t>
  </si>
  <si>
    <t>CAC: Derecho de petición de información. </t>
  </si>
  <si>
    <t>JAMES ALEXIS RIVERA ALZATE </t>
  </si>
  <si>
    <t>20202000012102  </t>
  </si>
  <si>
    <t>CAC: SOLICITUD. </t>
  </si>
  <si>
    <t>CUERPO DE BOMBEROS VOLUNTARIOS DE ANDES - ANTIOQUIA  </t>
  </si>
  <si>
    <t>20202000012142  </t>
  </si>
  <si>
    <t>CAC: INFORME DE CESE DE ACTIVIDADES. </t>
  </si>
  <si>
    <t>20202000012162  </t>
  </si>
  <si>
    <t>CAC: Traslado de la comunicación con radicado número 012642 de mayo 15 de 2020. </t>
  </si>
  <si>
    <t>ÁREA METROPOLITANA VALLE DE ABURRA  </t>
  </si>
  <si>
    <t>20202000012172  </t>
  </si>
  <si>
    <t>CAC: RV: SOLICITUD DE APOYO PANDI CUNDINAMARCA- CONSULTA. </t>
  </si>
  <si>
    <t>JULIO CESAR GARCIA TRIANA </t>
  </si>
  <si>
    <t>20202000012182  </t>
  </si>
  <si>
    <t>CAC: ABOECAL  </t>
  </si>
  <si>
    <t>GUSTAVO A CIRO ABOECAL </t>
  </si>
  <si>
    <t>20202000012192  </t>
  </si>
  <si>
    <t>CAC: Solicitud copia contrato de comodato Kit hidráulico de incendio forestal del CBV Polonuevo - Atlantico </t>
  </si>
  <si>
    <t>CUERPO DE BOMBEROS VOLUNTARIOS DE POLONUEVO - ATLANTICO  </t>
  </si>
  <si>
    <t>20202000012202  </t>
  </si>
  <si>
    <t>CAC: Autorización de movilización del carro de Bomberos. </t>
  </si>
  <si>
    <t>EDWARD ANDRÉS HERNÁNDEZ HERNÁNDEZ SECRETARIA DE PLANEACIóN MUNICIPAL </t>
  </si>
  <si>
    <t>20202000012212  </t>
  </si>
  <si>
    <t>CAC: Información. </t>
  </si>
  <si>
    <t>CAMILO MENDOZA  </t>
  </si>
  <si>
    <t>20202000012222  </t>
  </si>
  <si>
    <t>CAC: Petición de investigacion.pdf &amp;amp;quot;Salonica&amp;amp;quot; </t>
  </si>
  <si>
    <t>YESENIA VALDERRAMA ACEVEDO </t>
  </si>
  <si>
    <t>20202000012242  </t>
  </si>
  <si>
    <t>CAC: Mensaje fuera de línea desde bairon.builes@putumayo.gov.co. </t>
  </si>
  <si>
    <t>BAIRON BUILES DESARROLLO COMUNITARIO GOBERNACION DE PUTUMAYO </t>
  </si>
  <si>
    <t>20202000012272  </t>
  </si>
  <si>
    <t>CAC: Fwd: Solicitud. </t>
  </si>
  <si>
    <t>CUERPO DE BOMBEROS VOLUNTARIOS VILLAGARZON PUTUMAYO </t>
  </si>
  <si>
    <t>20202000012282  </t>
  </si>
  <si>
    <t>CAC: Credenciales No Validas. </t>
  </si>
  <si>
    <t>CUERPO DE BOMBEROS VOLUNTARIOS UTICA  </t>
  </si>
  <si>
    <t>20202000012292  </t>
  </si>
  <si>
    <t>CI: Fwd: SOLICITUD CONCEPTO. </t>
  </si>
  <si>
    <t>HELDA MARIA SAAVEDRA CARRASQUILLA </t>
  </si>
  <si>
    <t>20202000012302  </t>
  </si>
  <si>
    <t>CI: Fwd: Asesoria tema contratos de prestación de servicio. </t>
  </si>
  <si>
    <t>ALDEMAR DEL CRISTO BETTIN MARTINEZ </t>
  </si>
  <si>
    <t>20202000012312  </t>
  </si>
  <si>
    <t>CAC: SOLICITUD.  </t>
  </si>
  <si>
    <t>CUERPO DE BOMBEROS VOLUNTARIOS DE SALENTO  </t>
  </si>
  <si>
    <t>20203800012362  </t>
  </si>
  <si>
    <t>RD PROPUESTA FORTALECIMIENTO CAPACIDADES CONSTRUYENDO UN LENGUAJE COMUN </t>
  </si>
  <si>
    <t>CUERPO DE BOMBEROS VOLUNTARIOS DE BOGOTA  </t>
  </si>
  <si>
    <t>Mauricio Delgado Perdomo </t>
  </si>
  <si>
    <t>20202000012372  </t>
  </si>
  <si>
    <t>20202000012382  </t>
  </si>
  <si>
    <t>CAC: reiteración de derecho de petición Director nacional de bomberos  </t>
  </si>
  <si>
    <t>OSCAR ANTONIO ESPINOSA DIAZ </t>
  </si>
  <si>
    <t>20202000012392  </t>
  </si>
  <si>
    <t>CAC: RV: certificado. </t>
  </si>
  <si>
    <t>20202000012402  </t>
  </si>
  <si>
    <t>CAC: asesoria. </t>
  </si>
  <si>
    <t>CUERPO DE BOMBEROS VOLUNTARIOS DE YACUANQUER  </t>
  </si>
  <si>
    <t>20202000012422  </t>
  </si>
  <si>
    <t>CAC: DERECHO DE PETICIÓN - INFORMACIÓN Y COPIAS CASO DE CONTRATACIÓN. </t>
  </si>
  <si>
    <t>VEEDURIA FUNCION PUBLICA  </t>
  </si>
  <si>
    <t>20203800012442  </t>
  </si>
  <si>
    <t>SM COBRO APORTES DE LEY 14 1991 </t>
  </si>
  <si>
    <t>TELEVISIÓN REGIONAL DEL ORIENTE LTDA CANAL TRO  </t>
  </si>
  <si>
    <t>20202000012462  </t>
  </si>
  <si>
    <t>CAC: Fwd: SOLICITUD LISTADOS CENSALES  </t>
  </si>
  <si>
    <t>NOTIFICACIONES JUDICIALES BOMBEROS BOGOTÁ  </t>
  </si>
  <si>
    <t>20202000012522  </t>
  </si>
  <si>
    <t>CAC: Fwd: solicitud Policia Judicial CTI - Tunja. . </t>
  </si>
  <si>
    <t>FISCALIA GENERAL DE LA NACION  </t>
  </si>
  <si>
    <t>20202000012552  </t>
  </si>
  <si>
    <t>CAC: Mensaje fuera de línea desde bomberospazderio@hotmail.com  </t>
  </si>
  <si>
    <t>CUERPO DE BOMBEROS VOLUNTARIOS DE PAZ DE RIO  </t>
  </si>
  <si>
    <t>20202000012562  </t>
  </si>
  <si>
    <t>CAC: REFERENCIA: Solitud, Oficio alcalde Municipal de Guateque y gremio de comerciantes circular Inspecciones de Seguridad Humana y protección contra incendio.  </t>
  </si>
  <si>
    <t>CUERPO DE BOMBEROS VOLUNTARIOS DE GUATEQUE - BOYACA  </t>
  </si>
  <si>
    <t>20202000012612  </t>
  </si>
  <si>
    <t>CAC: Bomberos Funza. </t>
  </si>
  <si>
    <t>20202000012642  </t>
  </si>
  <si>
    <t>CAC: Apoyo de la DNBC a la problemática de Bomberos de Bucaramanga. </t>
  </si>
  <si>
    <t>ALEXANDER DUARTE FLETCHER </t>
  </si>
  <si>
    <t>20202000012652  </t>
  </si>
  <si>
    <t>CAC: Solicitud de concepto tecnico . </t>
  </si>
  <si>
    <t>CUERPO DE BOMBEROS VOLUNTARIOS DE VILLA DEL ROSARIO  </t>
  </si>
  <si>
    <t>20202000012682  </t>
  </si>
  <si>
    <t>CI: Fwd: CONTRATO BOMBEROS VOLUNTARIOS UNE. </t>
  </si>
  <si>
    <t>SANDRA BIBIANA RODRIGUEZ HUERFANO </t>
  </si>
  <si>
    <t>20202000012692  </t>
  </si>
  <si>
    <t>CAC: Mensaje fuera de línea desde calamar.bol@hotmail.com. </t>
  </si>
  <si>
    <t>AURORA PEREZ FIGUEROA </t>
  </si>
  <si>
    <t>CAC: Petición Vehículo Bomberos. </t>
  </si>
  <si>
    <t>NANCY PEREZ BELLO ALCALDíA TIQUISIO SUR DE BOLíVAR </t>
  </si>
  <si>
    <t>20202000012712  </t>
  </si>
  <si>
    <t>20202000012742  </t>
  </si>
  <si>
    <t>CAC: Fwd: Solicitud resolución de ascenso.  </t>
  </si>
  <si>
    <t>LUIS ANIBAL PEREZ GARCIA </t>
  </si>
  <si>
    <t>20202000012752  </t>
  </si>
  <si>
    <t>CAC: DERECHO DE PETICIÓN SOLICITUD DE INFORMACIÓN PRESUPUESTO EJECUTADO EN PUBLICIDAD POR LA DIRECCION NACIONAL DE BOMBEROS EN LA VIGENCIA 2019. </t>
  </si>
  <si>
    <t>RTVC SISTEMA DE MEDIOS PÚBLICOS  </t>
  </si>
  <si>
    <t>Canal Oficial de Entrada</t>
  </si>
  <si>
    <t>Canal de Atención</t>
  </si>
  <si>
    <t>Departamento</t>
  </si>
  <si>
    <t>Peticionario</t>
  </si>
  <si>
    <t>Naturaleza jurídica del peticionario</t>
  </si>
  <si>
    <t>Tema de Consulta</t>
  </si>
  <si>
    <t>Responsable</t>
  </si>
  <si>
    <t>Área</t>
  </si>
  <si>
    <t>Dependencia</t>
  </si>
  <si>
    <t>Tipo de petición</t>
  </si>
  <si>
    <t>Tiempo de respuesta legal</t>
  </si>
  <si>
    <t>No Radicado</t>
  </si>
  <si>
    <t>Fecha Radicación</t>
  </si>
  <si>
    <t>Número de salida</t>
  </si>
  <si>
    <t>Fecha de salida</t>
  </si>
  <si>
    <t>Tiempo de respuesta días hábiles</t>
  </si>
  <si>
    <t>Tiempo de atención</t>
  </si>
  <si>
    <t>Estado</t>
  </si>
  <si>
    <t>Observaciones</t>
  </si>
  <si>
    <t>FECHA DIGITALIZACIÓN DOCUMENTO DE RESPUESTA</t>
  </si>
  <si>
    <t>TIPO DE DOCUMENTO SALIDA</t>
  </si>
  <si>
    <t>ENVIAR POR CORREO ELECTRÓNICO</t>
  </si>
  <si>
    <t>ENVIAR POR CORREO TERRESTRE #PLANILLA</t>
  </si>
  <si>
    <t>OBSERVACIONES ATENCIÓN CIUDADANO</t>
  </si>
  <si>
    <t>Correo Atencion al Ciudadano</t>
  </si>
  <si>
    <t>Servicio de Mensajeria</t>
  </si>
  <si>
    <t>Peticion de interes Particular</t>
  </si>
  <si>
    <t>Peticion de interes General</t>
  </si>
  <si>
    <t>29-05-2020 10:16 AM Archivar Ronny Estiven Romero Velandia TRAMITADO CON Al contestar cite este número: Radicado DNBC No. *20202050067261* **20202050067261** Bogotá D.C, 20-05-2020</t>
  </si>
  <si>
    <t>27-05-2020 16:34 PM Archivar Ronny Estiven Romero Velandia TRAMITADO CON Radicado DNBC No. *20202050067261* **20202050067261** Bogotá D.C, 20-05-2020</t>
  </si>
  <si>
    <t>27-05-2020 11:57 AM Archivar Ronny Estiven Romero Velandia TRAMITADO CON Radicado DNBC No. *20202050067411* **20202050067411** Bogotá D.C, 27-05-2020</t>
  </si>
  <si>
    <t>Peticion de interes particular</t>
  </si>
  <si>
    <t>29-05-2020 15:21 PM Archivar Lina Maria Rojas Gallego Se da respuesta DNBC con radicado Nº 20202000001771</t>
  </si>
  <si>
    <t>Peticion de interes general</t>
  </si>
  <si>
    <t>27-05-2020 11:30 AM Archivar Ronny Estiven Romero Velandia respondido con Radicado DNBC No. *20202050067371* **20202050067371</t>
  </si>
  <si>
    <t>Correo insitucional</t>
  </si>
  <si>
    <t>Radicacion directa</t>
  </si>
  <si>
    <t>Chat institucional</t>
  </si>
  <si>
    <t>09/06/2020 ----25/30 dias</t>
  </si>
  <si>
    <t>Tolima</t>
  </si>
  <si>
    <t>Entidad Publica</t>
  </si>
  <si>
    <t>Entidad Territorial</t>
  </si>
  <si>
    <t>Solicitud de informacion</t>
  </si>
  <si>
    <t>no se ha cerrado Orfeo, respuesta por medio fisico</t>
  </si>
  <si>
    <t>N/A</t>
  </si>
  <si>
    <t>Fisico</t>
  </si>
  <si>
    <t>Se necesita cerrar Orfeo con susrespectivas evidencias.</t>
  </si>
  <si>
    <t>Bogota D.C</t>
  </si>
  <si>
    <t>Gestion Contractual</t>
  </si>
  <si>
    <t>Cumplida</t>
  </si>
  <si>
    <t>En Proceso</t>
  </si>
  <si>
    <t>30-05-2020 14:46 PM Archivar Faubricio Sanchez Cortes Se dio respuesta con radicado No. 20203320001251 enviado el 26-05-2020</t>
  </si>
  <si>
    <t>Meta</t>
  </si>
  <si>
    <t>Persona natural</t>
  </si>
  <si>
    <t>Faubricio Sanchez Cortes</t>
  </si>
  <si>
    <t>Word</t>
  </si>
  <si>
    <t>Documento sin firma, sin digitalizar</t>
  </si>
  <si>
    <t>Cuerpo de Bomberos</t>
  </si>
  <si>
    <t>09/06/2020 ----24/30 dias</t>
  </si>
  <si>
    <t>18-05-2020 13:43 PM Archivar Edgar Alexander Maya Lopez Se da respuesta por correo electrónico se deja evidencia en digital</t>
  </si>
  <si>
    <t>Cundinamarca</t>
  </si>
  <si>
    <t>Legislacion Bomberil</t>
  </si>
  <si>
    <t>Pdf</t>
  </si>
  <si>
    <t>Si</t>
  </si>
  <si>
    <t>No se genero radicado de salida</t>
  </si>
  <si>
    <t>Boyaca</t>
  </si>
  <si>
    <t>09/06/2020 ----24/35 dias</t>
  </si>
  <si>
    <t>Sucre</t>
  </si>
  <si>
    <t>Queja contra CB</t>
  </si>
  <si>
    <t>No Archivado</t>
  </si>
  <si>
    <t>No se especifica medio de envio de respuesta, documento sin firma, Orfeo sin cerrar.</t>
  </si>
  <si>
    <t>29-05-2020 11:49 AM Archivar Andrea Bibiana Castañeda Durán SE DIO TRÁMITE CON RAD. 20202050066851 ENVIADO EL 27/5/2020</t>
  </si>
  <si>
    <t>Andrea Bibiana Castañeda Durán</t>
  </si>
  <si>
    <t>20-05-2020 17:27 PM Archivar Carlos Armando López Barrera Se archiva por cuanto la entrega de los kits de bioseguridad se realizó en el municipio de LA PAL - CESAR</t>
  </si>
  <si>
    <t>Otros</t>
  </si>
  <si>
    <t>Carlos Armando López Barrera</t>
  </si>
  <si>
    <t>OFICINA ASESORA JURIDICA</t>
  </si>
  <si>
    <t>DIRECCION GENERAL</t>
  </si>
  <si>
    <t>No se tiene evidencia de respuesta.</t>
  </si>
  <si>
    <t>02-06-2020 16:35 PM Archivar Luis Alberto Valencia Pulido Se da respuesta mediante oficio No 20202100001991</t>
  </si>
  <si>
    <t>Cesar</t>
  </si>
  <si>
    <t>No se especifica medio de envio de respuesta, documento sin firma.</t>
  </si>
  <si>
    <t>02-06-2020 16:10 PM Archivar Luis Alberto Valencia Pulido Se da respuesta mediante oficio No 20202100001971</t>
  </si>
  <si>
    <t>Vencida</t>
  </si>
  <si>
    <t>Vencida dia 03/06/2020</t>
  </si>
  <si>
    <t>Bolivar</t>
  </si>
  <si>
    <t>09/06/2020 ----23/30 dias</t>
  </si>
  <si>
    <t>Valle del Cauca</t>
  </si>
  <si>
    <t>No se ha dado respuesta a CB, se tiene evidencia de requerimiento a Gobernacion</t>
  </si>
  <si>
    <t>03-06-2020 16:46 PM Archivar Andrea Bibiana Castañeda Durán SE DIO TRÁMITE CON RADICADO 20202050067341 ENVIADO EL 01/06/2020</t>
  </si>
  <si>
    <t>01-06-2020 10:00 AM Archivar EDWIN GONZALEZ MALAGON se dio respuesta positiva entregando dos kits adicionales a armenia</t>
  </si>
  <si>
    <t>Covid-19</t>
  </si>
  <si>
    <t>Quindio</t>
  </si>
  <si>
    <t>EDWIN GONZALEZ MALAGON</t>
  </si>
  <si>
    <t>Falta anexar evidencia de kits recibidos</t>
  </si>
  <si>
    <t>09/06/2020 ----23/35 dias</t>
  </si>
  <si>
    <t>MARYOLY DIAZ</t>
  </si>
  <si>
    <t>GESTIÓN TALENTO HUMANO</t>
  </si>
  <si>
    <t>21-05-2020 17:27 PM Archivar MARYOLY DIAZ se realiza tramite mediante radicado 20203100001471</t>
  </si>
  <si>
    <t>Antioquia</t>
  </si>
  <si>
    <t>Paula Andrea Cortéz Mojica</t>
  </si>
  <si>
    <t>18-05-2020 15:15 PM Archivar Paula Andrea Cortéz Mojica archivo 20201000001411</t>
  </si>
  <si>
    <t>No se especifica medio de envio de respuesta, documento sin firma</t>
  </si>
  <si>
    <t>21-05-2020 16:58 PM Archivar Luis Alberto Valencia Pulido Se dio respuesta mediante correo electrónico el día 21 de Mayo del 2020</t>
  </si>
  <si>
    <t>Huila</t>
  </si>
  <si>
    <t>Luis Alberto Valencia Pulido</t>
  </si>
  <si>
    <t>Chile</t>
  </si>
  <si>
    <t>Persona juridica</t>
  </si>
  <si>
    <t>30-05-2020 14:37 PM Archivar Faubricio Sanchez Cortes Se dio respuesta con radicado No. 20203320001301 enviado el 26-05-2020</t>
  </si>
  <si>
    <t>12-05-2020 08:27 AM Archivar Jorge Edwin Amarillo Alvarado EL DÍA DE AYER SE LE DIO RESPUESTA AL REQUERIMIENTO POR MEDIO DE CORREO ELECTRÓNICO (jorge.amarillo@dnbc.gov.co) a las 3:00 pm.</t>
  </si>
  <si>
    <t>CONTRALORIA GENERAL</t>
  </si>
  <si>
    <t>Jorge Edwin Amarillo Alvarado</t>
  </si>
  <si>
    <t>SUBDIRECCIÓN ADMINISTRATIVA Y FINANCIERA</t>
  </si>
  <si>
    <t>No se genero radicado de salida, no se tiene evidencia de respuesta.</t>
  </si>
  <si>
    <t>03-06-2020 16:57 PM Archivar Andrea Bibiana Castañeda Durán SE DIO TRÁMITE CON RAD. 20202050066991 ENVIADO EL 2/6/2020</t>
  </si>
  <si>
    <t>Cauca</t>
  </si>
  <si>
    <t>26-05-2020 10:28 AM Archivar Edgar Alexander Maya Lopez Se da respuesta con radicado DNBC N° 20202050067351</t>
  </si>
  <si>
    <t>Edgar Alexander Maya Lopez</t>
  </si>
  <si>
    <t>10/09/2020----24/35</t>
  </si>
  <si>
    <t>30-05-2020 14:44 PM Archivar Faubricio Sanchez Cortes Se dio respuesta con radicado No. 20203320001311 enviado el 26-05-2020</t>
  </si>
  <si>
    <t>20202050067171 y 20202050067181</t>
  </si>
  <si>
    <t>Orfeo sin cerrar</t>
  </si>
  <si>
    <t>Acompañamiento juridico</t>
  </si>
  <si>
    <t>14-05-2020 16:31 PM Archivar Ronny Estiven Romero Velandia RESPONDIDO CON Radicado DNBC No. *20202050065961* **20202050065961** Bogotá D.C, 22-04-2020</t>
  </si>
  <si>
    <t>Ronny Estiven Romero Velandia</t>
  </si>
  <si>
    <t>10/09/2020----24/30 dias</t>
  </si>
  <si>
    <t>10/09/2020----23/30 dias</t>
  </si>
  <si>
    <t>11-05-2020 16:05 PM Archivar Carlos Armando López Barrera ARCHIVO 20201200000113</t>
  </si>
  <si>
    <t>Error de Orfeo solo genera radicados con salida (3)</t>
  </si>
  <si>
    <t>Peticion por congresista</t>
  </si>
  <si>
    <t xml:space="preserve"> 20202050067201 y 20202050067211</t>
  </si>
  <si>
    <t>21-05-2020 17:42 PM Archivar MARYOLY DIAZ se realiza trámite mediante radicado 20203100001481</t>
  </si>
  <si>
    <t>Fecha real de recepcion 13 de Abril</t>
  </si>
  <si>
    <t>La guajira</t>
  </si>
  <si>
    <t>Solicitud de recursos</t>
  </si>
  <si>
    <t>42 dias vencida</t>
  </si>
  <si>
    <t>20202050067291 y  20202050067401</t>
  </si>
  <si>
    <t>·Fecha real de recepcion 03 de abril</t>
  </si>
  <si>
    <t>48 dias vencida</t>
  </si>
  <si>
    <t>19-05-2020 10:06 AM Archivar JAIRO SOTO GIL archivo radicado 20202000001281</t>
  </si>
  <si>
    <t xml:space="preserve"> JAIRO SOTO GIL</t>
  </si>
  <si>
    <t>·Fecha real de recepcion 01 de abril</t>
  </si>
  <si>
    <t>Extemporanea</t>
  </si>
  <si>
    <t>Risaralda</t>
  </si>
  <si>
    <t>03-06-2020 16:45 PM Archivar Andrea Bibiana Castañeda Durán SE DIO TRÁMITE CON RAD. 20202050067271 ENVIADO EL 01/06/2020</t>
  </si>
  <si>
    <t>·Fecha real de recepcion 02 de abril</t>
  </si>
  <si>
    <t>·Fecha real de recepcion 06 de abril</t>
  </si>
  <si>
    <t>02-06-2020 16:22 PM Archivar Luis Alberto Valencia Pulido Se da respuesta mediante oficion No 120202000009302_00001</t>
  </si>
  <si>
    <t>10/06/2020  22/30 dias</t>
  </si>
  <si>
    <t>Orfeo sin cerrar.</t>
  </si>
  <si>
    <t>Fecha real de recepcion 20 de Abril</t>
  </si>
  <si>
    <t>27 dias vencida</t>
  </si>
  <si>
    <t>02-06-2020 15:23 PM Archivar MARYOLY DIAZ SE REALIZA TRAMITE MEDIANTE RADICADO 20203100001851</t>
  </si>
  <si>
    <t>04-06-2020 12:44 PM Archivar Luis Alberto Valencia Pulido Se da respuesta mediante el Oficio No. 2020210000214</t>
  </si>
  <si>
    <t>Fecha real de recepcion 15 de Abril</t>
  </si>
  <si>
    <t>Casanare</t>
  </si>
  <si>
    <t>27-05-2020 14:44 PM Archivar Jorge Edwin Amarillo Alvarado BUENAS TARDES SE DIO RESPUESTA AL DERECHO DE PETICIÓN POR MEDIO MAGNÉTICO AL CORREO orlandomurillo83@hotmail.com</t>
  </si>
  <si>
    <t>Fecha real de recepcion 22 de Abril</t>
  </si>
  <si>
    <t>Nariño</t>
  </si>
  <si>
    <t>21-05-2020 17:37 PM Archivar JAIRO SOTO GIL 20202000001461 archivo</t>
  </si>
  <si>
    <t>JAIRO SOTO GIL</t>
  </si>
  <si>
    <t>21-05-2020 17:36 PM Archivar JAIRO SOTO GIL archivo 20202000001461</t>
  </si>
  <si>
    <t>40 dias vencida</t>
  </si>
  <si>
    <t>Caldas</t>
  </si>
  <si>
    <t>27-05-2020 11:23 AM Archivar Ronny Estiven Romero Velandia RESPONDIDO CON RADICADO DNBC 20203800007422 del 29-04-2020</t>
  </si>
  <si>
    <t xml:space="preserve">Ronny Estiven Romero Velandia </t>
  </si>
  <si>
    <t>10/06/2020  21/30 dias</t>
  </si>
  <si>
    <t>15-05-2020 10:44 AM Archivar Ronny Estiven Romero Velandia RESPONDIDO CON Radicado DNBC No. *20202050066841* **20202050066841** Bogotá D.C, 12-05-2020</t>
  </si>
  <si>
    <t xml:space="preserve">CUERPO DE BOMBEROS VOLUNTARIOS COMBITA </t>
  </si>
  <si>
    <t>10/06/2020  20/30 dias</t>
  </si>
  <si>
    <t>24-05-2020 17:17 PM Archivar Mauricio Delgado Perdomo Se da respuesta con Rd. DNBC 20202000001531.</t>
  </si>
  <si>
    <t>Santander</t>
  </si>
  <si>
    <t xml:space="preserve"> Mauricio Delgado Perdomo</t>
  </si>
  <si>
    <t>21 dias vencida</t>
  </si>
  <si>
    <t>10/06/2020  19/30 dias</t>
  </si>
  <si>
    <t>21-05-2020 17:03 PM Archivar Faubricio Sanchez Cortes se da respuesta por correo electrónico el día 21-05-2020</t>
  </si>
  <si>
    <t>Faubricio Sanchez Cortes  </t>
  </si>
  <si>
    <t>se hace entrega de la resolucion sin generar radicado de salida</t>
  </si>
  <si>
    <t>03-06-2020 16:47 PM Archivar Andrea Bibiana Castañeda Durán SE DIO TRÁMITE CON RAD. 20202050067321 ENVIADO EL 01/6/2020</t>
  </si>
  <si>
    <t>10/06/2020  18/20 dias</t>
  </si>
  <si>
    <t>10/06/2020  19/20 dias</t>
  </si>
  <si>
    <t>10/06/2020  19/35 dias</t>
  </si>
  <si>
    <t>Lina Maria Rojas Gallego</t>
  </si>
  <si>
    <t>01-06-2020 11:20 AM Archivar Luis Alberto Valencia Pulido Se da respuesta el dia 18 de Mayo del 2020</t>
  </si>
  <si>
    <t>20202050067571 y  20202050067581</t>
  </si>
  <si>
    <t>27-05-2020 11:45 AM Archivar Ronny Estiven Romero Velandia TRAMITADO CON Radicado DNBC No. *20202050067001* **20202050067001** Bogotá D.C, 15-05-2020</t>
  </si>
  <si>
    <t>Arauca</t>
  </si>
  <si>
    <t>10/06/2020  18/30 dias</t>
  </si>
  <si>
    <t>11/06/2020  18/20 dias</t>
  </si>
  <si>
    <t>11/06/2020  18/30 dias</t>
  </si>
  <si>
    <t>01-06-2020 17:02 PM Archivar Carlos Armando López Barrera ARCHIVO 20201200000143</t>
  </si>
  <si>
    <t>29-05-2020 11:44 AM Archivar Andrea Bibiana Castañeda Durán SE DIO TRÁMITE CON RADICADO 20202050067161 ENVIADO EL 26/5/2020</t>
  </si>
  <si>
    <t>27-05-2020 16:32 PM Archivar Ronny Estiven Romero Velandia SE PROGRAMO VISITA PARA EL DIA VIERNES 22 DE MAYO EN CABEZA DEL SUBDIRECTOR MISIONAL.</t>
  </si>
  <si>
    <t>No se tiene evidencia de visita o correo de respuesta</t>
  </si>
  <si>
    <t>Magdalena</t>
  </si>
  <si>
    <t>Se copio respuesta al correo atencionciudadano@dnbc.gov.co</t>
  </si>
  <si>
    <t>11/06/2020  17/30 dias</t>
  </si>
  <si>
    <t>01-06-2020 11:53 AM Archivar Luis Alberto Valencia Pulido Se da respuesta mediante el oficio No 20202100001841</t>
  </si>
  <si>
    <t>11/06/2020  17/35 dias</t>
  </si>
  <si>
    <t>20202000002471 y  20202000002461</t>
  </si>
  <si>
    <t>11/06/2020  17/20 dias</t>
  </si>
  <si>
    <t>04-06-2020 09:13 AM Archivar Carlos Armando López Barrera ARCHIVO 20201200000173</t>
  </si>
  <si>
    <t>11/06/2020  16/30 dias</t>
  </si>
  <si>
    <t>11/06/2020  16/20 dias</t>
  </si>
  <si>
    <t>04-06-2020 09:09 AM Archivar Carlos Armando López Barrera ARCHIVO 20201200000163</t>
  </si>
  <si>
    <t>11/06/2020  15/30 dias</t>
  </si>
  <si>
    <t>11/06/2020  15/20 dias</t>
  </si>
  <si>
    <t>09-06-2020 10:35 AM Archivar Jorge Edwin Amarillo Alvarado se dio respuesta mediante correo electronico el dia 08 de junio del presente año mediante el mail charles.benavides@dnbc.gov.co</t>
  </si>
  <si>
    <t>No se tiene evidencia en Orfeo de respuesta</t>
  </si>
  <si>
    <t>21-05-2020 17:41 PM Archivar JAIRO SOTO GIL archivo 20202000001511</t>
  </si>
  <si>
    <t>03-06-2020 16:30 PM Archivar MARYOLY DIAZ SE REALIZA TRAMITE MEDIANTE RADICADO 20203100002051 SE DA RESPUESTA POR CORREO ELECTRÓNICO EL 3 DE JUNIO DE 2020</t>
  </si>
  <si>
    <t xml:space="preserve">12/06/2020  13/20 dias </t>
  </si>
  <si>
    <t xml:space="preserve">12/06/2020  13/30 dias </t>
  </si>
  <si>
    <t>27-05-2020 10:14 AM Archivar JAIRO SOTO GIL Se dio respuesta correo electronico rad 20202000001621 el día 27/05/20</t>
  </si>
  <si>
    <t>01-06-2020 14:38 PM Archivar Luis Alberto Valencia Pulido Se da respuesta mediante radicado Radicado DNBC No. 20202000011932</t>
  </si>
  <si>
    <t>No se adjunta evidencia de respuesta</t>
  </si>
  <si>
    <t>29-05-2020 10:04 AM Archivar Ronny Estiven Romero Velandia RESPONDIDO CON RADICADO DNBC No. Al contestar cite este número: Radicado DNBC No. *20202050065931* **20202050065931** Bogotá D.C, 21-04-2020</t>
  </si>
  <si>
    <t>Salida sin firma</t>
  </si>
  <si>
    <t>27-05-2020 10:36 AM Archivar Edgar Alexander Maya Lopez Se da respuesta por correo electrónico se deja soporte en digital</t>
  </si>
  <si>
    <t>20202050067991  y   20202050068001</t>
  </si>
  <si>
    <t>29-05-2020 12:44 PM Archivar Paula Andrea Cortéz Mojica se archiva por cuanto se contesto con radicado 20201000001761</t>
  </si>
  <si>
    <t>Atlantico</t>
  </si>
  <si>
    <t xml:space="preserve">Paula Andrea Cortéz Mojica </t>
  </si>
  <si>
    <t>29-05-2020 10:25 AM Archivar Ronny Estiven Romero Velandia TRAMITADO CON Al contestar cite este número: Radicado DNBC No. *20202050067371* **20202050067371** Bogotá D.C, 27-05-2020</t>
  </si>
  <si>
    <t>01-06-2020 14:59 PM Archivar Luis Alberto Valencia Pulido Se da respuesta mediante oficio No 120202000012212_00001</t>
  </si>
  <si>
    <t>12-06-2020 10:01 AM Archivar Edgar Alexander Maya Lopez Se da respuesta con radicado DNBC N° 20202000002361</t>
  </si>
  <si>
    <t>Putumayo</t>
  </si>
  <si>
    <t>01-06-2020 11:18 AM Archivar Luis Alberto Valencia Pulido sE DA RESPUESTA MEDIANTE CORREO ELECTONICO EL DIA 1 DE JUNIO DEL 2020</t>
  </si>
  <si>
    <t>Área Cenrtral de Referencia Bomberil</t>
  </si>
  <si>
    <t xml:space="preserve">12/06/2020  12/30 dias </t>
  </si>
  <si>
    <t xml:space="preserve">12/06/2020  12/20 dias </t>
  </si>
  <si>
    <t>10-06-2020 21:09 PM Cambio Vinculacion Documento Mauricio Delgado Perdomo *Se incluyo Vinculacion Documento* (20202000001881) Tipo (Asociado de)</t>
  </si>
  <si>
    <t xml:space="preserve">12/06/2020  11/30 dias </t>
  </si>
  <si>
    <t>11-06-2020 17:24 PM Archivar Carlos Armando López Barrera ARCHIVO 20201200000223</t>
  </si>
  <si>
    <t>11-06-2020 17:27 PM Archivar Carlos Armando López Barrera ARCHIVO RADICADO 20201200000233</t>
  </si>
  <si>
    <t>Peticion entre autoridades</t>
  </si>
  <si>
    <t>Carlos Osorio</t>
  </si>
  <si>
    <t xml:space="preserve"> Victoria Jattin</t>
  </si>
  <si>
    <t>01-06-2020 11:37 AM Archivar CAROLINA ESCARRAGA con el fin de dar respuesta se solicito información al cuerpo de bomberos a través del correo de contratación</t>
  </si>
  <si>
    <t>CAROLINA ESCARRAGA</t>
  </si>
  <si>
    <t>GESTIÓN CONTRACTUAL </t>
  </si>
  <si>
    <t>09-06-2020 10:43 AM Archivar Carlos Armando López Barrera ARCHIVO CON RADICADO 20201200000183</t>
  </si>
  <si>
    <t>Norte de Santander</t>
  </si>
  <si>
    <t xml:space="preserve">12/06/2020  10/30 dias </t>
  </si>
  <si>
    <t>2-06-2020 10:27 AM Archivar Ronny Estiven Romero Velandia TRAMITADO POR CORREO ELECTORNICO EL DIA 1 DE JUNIO DE 2020, POR LA CONTRATISTA ANDREA CASTAÑEDA</t>
  </si>
  <si>
    <t xml:space="preserve">12/06/2020  10/35 dias </t>
  </si>
  <si>
    <t xml:space="preserve"> Andrea Bibiana Castañeda Durán</t>
  </si>
  <si>
    <t>Canal Virtual</t>
  </si>
  <si>
    <t>Canal Escrito</t>
  </si>
  <si>
    <t>Etiquetas de fila</t>
  </si>
  <si>
    <t>Total general</t>
  </si>
  <si>
    <t>Cuenta de Dependencia</t>
  </si>
  <si>
    <t>Cuenta de Estado</t>
  </si>
  <si>
    <t>Evolucion PQRSD</t>
  </si>
  <si>
    <t>Cuenta de Tipo de petición</t>
  </si>
  <si>
    <t>Cuenta de Canal Oficial de Entrada</t>
  </si>
  <si>
    <t>Cuenta de Naturaleza jurídica del peticionario</t>
  </si>
  <si>
    <t>Cuenta de Departamento</t>
  </si>
  <si>
    <t>Cuenta de Tema de Consulta</t>
  </si>
  <si>
    <t>Promedio de Tiempo de respuesta días hábiles</t>
  </si>
  <si>
    <t>%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</si>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</sst>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40A]d&quot; de &quot;mmmm&quot; de &quot;yyyy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164" fontId="0" fillId="0" borderId="0" xfId="0" applyNumberFormat="1"/>
    <xf numFmtId="1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2" fillId="4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0" fontId="0" fillId="6" borderId="0" xfId="0" applyFill="1"/>
    <xf numFmtId="1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0" fontId="0" fillId="0" borderId="0" xfId="1" applyNumberFormat="1" applyFont="1" applyBorder="1" applyAlignment="1">
      <alignment horizontal="center" vertical="center" wrapText="1"/>
    </xf>
    <xf numFmtId="10" fontId="0" fillId="0" borderId="0" xfId="1" applyNumberFormat="1" applyFont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94">
    <dxf>
      <border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pivotSource>
    <c:name>[Mayo PQRSD 2020 real.xlsx]Dinamicas Mayo!Tabla dinámica2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chemeClr val="accent2">
              <a:shade val="53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2">
              <a:shade val="76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2">
              <a:tint val="77000"/>
            </a:schemeClr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'Dinamicas Mayo'!$B$19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2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'Dinamicas Mayo'!$A$20:$A$24</c:f>
              <c:strCache>
                <c:ptCount val="4"/>
                <c:pt idx="0">
                  <c:v>Cumplida</c:v>
                </c:pt>
                <c:pt idx="1">
                  <c:v>En Proceso</c:v>
                </c:pt>
                <c:pt idx="2">
                  <c:v>Extemporanea</c:v>
                </c:pt>
                <c:pt idx="3">
                  <c:v>Vencida</c:v>
                </c:pt>
              </c:strCache>
            </c:strRef>
          </c:cat>
          <c:val>
            <c:numRef>
              <c:f>'Dinamicas Mayo'!$B$20:$B$24</c:f>
              <c:numCache>
                <c:formatCode>General</c:formatCode>
                <c:ptCount val="4"/>
                <c:pt idx="0">
                  <c:v>87</c:v>
                </c:pt>
                <c:pt idx="1">
                  <c:v>69</c:v>
                </c:pt>
                <c:pt idx="2">
                  <c:v>4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5C-4A97-9D3A-E32D4284F9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'Dinamicas Mayo'!$A$39:$A$42</c:f>
              <c:strCache>
                <c:ptCount val="4"/>
                <c:pt idx="0">
                  <c:v>Evolucion PQRSD</c:v>
                </c:pt>
                <c:pt idx="1">
                  <c:v>Marzo</c:v>
                </c:pt>
                <c:pt idx="2">
                  <c:v>Abril</c:v>
                </c:pt>
                <c:pt idx="3">
                  <c:v>Mayo</c:v>
                </c:pt>
              </c:strCache>
            </c:strRef>
          </c:cat>
          <c:val>
            <c:numRef>
              <c:f>'Dinamicas Mayo'!$B$39:$B$42</c:f>
              <c:numCache>
                <c:formatCode>General</c:formatCode>
                <c:ptCount val="4"/>
                <c:pt idx="1">
                  <c:v>85</c:v>
                </c:pt>
                <c:pt idx="2">
                  <c:v>138</c:v>
                </c:pt>
                <c:pt idx="3">
                  <c:v>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C3-447D-8EB9-5214C52C5F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23133832"/>
        <c:axId val="278995664"/>
      </c:barChart>
      <c:catAx>
        <c:axId val="323133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8995664"/>
        <c:crosses val="autoZero"/>
        <c:auto val="1"/>
        <c:lblAlgn val="ctr"/>
        <c:lblOffset val="100"/>
        <c:noMultiLvlLbl val="0"/>
      </c:catAx>
      <c:valAx>
        <c:axId val="27899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3133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lrMapOvr bg1="lt1" tx1="dk1" bg2="lt2" tx2="dk2" accent1="accent1" accent2="accent2" accent3="accent3" accent4="accent4" accent5="accent5" accent6="accent6" hlink="hlink" folHlink="folHlink"/>
  <c:pivotSource>
    <c:name>[Mayo PQRSD 2020 real.xlsx]Dinamicas Mayo!Tabla dinámica4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'Dinamicas Mayo'!$B$61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'Dinamicas Mayo'!$A$62:$A$69</c:f>
              <c:strCache>
                <c:ptCount val="7"/>
                <c:pt idx="0">
                  <c:v>CONSULTA </c:v>
                </c:pt>
                <c:pt idx="1">
                  <c:v>PETICIÓN DE DOCUMENTOS E INFORMACIÓN </c:v>
                </c:pt>
                <c:pt idx="2">
                  <c:v>Peticion de interes general</c:v>
                </c:pt>
                <c:pt idx="3">
                  <c:v>Peticion de interes particular</c:v>
                </c:pt>
                <c:pt idx="4">
                  <c:v>Peticion entre autoridades</c:v>
                </c:pt>
                <c:pt idx="5">
                  <c:v>Peticion por congresista</c:v>
                </c:pt>
                <c:pt idx="6">
                  <c:v>SUGERENCIA </c:v>
                </c:pt>
              </c:strCache>
            </c:strRef>
          </c:cat>
          <c:val>
            <c:numRef>
              <c:f>'Dinamicas Mayo'!$B$62:$B$69</c:f>
              <c:numCache>
                <c:formatCode>General</c:formatCode>
                <c:ptCount val="7"/>
                <c:pt idx="0">
                  <c:v>15</c:v>
                </c:pt>
                <c:pt idx="1">
                  <c:v>29</c:v>
                </c:pt>
                <c:pt idx="2">
                  <c:v>45</c:v>
                </c:pt>
                <c:pt idx="3">
                  <c:v>70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D8-4D2E-BB90-D28066E2A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4955152"/>
        <c:axId val="324953584"/>
      </c:barChart>
      <c:catAx>
        <c:axId val="32495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4953584"/>
        <c:crosses val="autoZero"/>
        <c:auto val="1"/>
        <c:lblAlgn val="ctr"/>
        <c:lblOffset val="100"/>
        <c:noMultiLvlLbl val="0"/>
      </c:catAx>
      <c:valAx>
        <c:axId val="32495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495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pivotSource>
    <c:name>[Mayo PQRSD 2020 real.xlsx]Dinamicas Mayo!Tabla dinámica5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</c:pivotFmt>
      <c:pivotFmt>
        <c:idx val="1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2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'Dinamicas Mayo'!$B$86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'Dinamicas Mayo'!$A$87:$A$89</c:f>
              <c:strCache>
                <c:ptCount val="2"/>
                <c:pt idx="0">
                  <c:v>Canal Escrito</c:v>
                </c:pt>
                <c:pt idx="1">
                  <c:v>Canal Virtual</c:v>
                </c:pt>
              </c:strCache>
            </c:strRef>
          </c:cat>
          <c:val>
            <c:numRef>
              <c:f>'Dinamicas Mayo'!$B$87:$B$89</c:f>
              <c:numCache>
                <c:formatCode>General</c:formatCode>
                <c:ptCount val="2"/>
                <c:pt idx="0">
                  <c:v>5</c:v>
                </c:pt>
                <c:pt idx="1">
                  <c:v>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CE-4CEB-B8E7-EEF2A3CB3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323535552"/>
        <c:axId val="323535944"/>
      </c:barChart>
      <c:catAx>
        <c:axId val="323535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3535944"/>
        <c:crosses val="autoZero"/>
        <c:auto val="1"/>
        <c:lblAlgn val="ctr"/>
        <c:lblOffset val="100"/>
        <c:noMultiLvlLbl val="0"/>
      </c:catAx>
      <c:valAx>
        <c:axId val="323535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353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lrMapOvr bg1="lt1" tx1="dk1" bg2="lt2" tx2="dk2" accent1="accent1" accent2="accent2" accent3="accent3" accent4="accent4" accent5="accent5" accent6="accent6" hlink="hlink" folHlink="folHlink"/>
  <c:pivotSource>
    <c:name>[Mayo PQRSD 2020 real.xlsx]Dinamicas Mayo!Tabla dinámica6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</c:pivotFmt>
      <c:pivotFmt>
        <c:idx val="1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</c:pivotFmt>
      <c:pivotFmt>
        <c:idx val="3"/>
        <c:spPr>
          <a:gradFill rotWithShape="1">
            <a:gsLst>
              <a:gs pos="0">
                <a:schemeClr val="accent5">
                  <a:shade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4"/>
        <c:spPr>
          <a:gradFill rotWithShape="1">
            <a:gsLst>
              <a:gs pos="0">
                <a:schemeClr val="accent5">
                  <a:shade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5"/>
        <c:spPr>
          <a:gradFill rotWithShape="1">
            <a:gsLst>
              <a:gs pos="0">
                <a:schemeClr val="accent5">
                  <a:tint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6"/>
        <c:spPr>
          <a:gradFill rotWithShape="1">
            <a:gsLst>
              <a:gs pos="0">
                <a:schemeClr val="accent5">
                  <a:tint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7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</c:pivotFmt>
      <c:pivotFmt>
        <c:idx val="8"/>
        <c:spPr>
          <a:gradFill rotWithShape="1">
            <a:gsLst>
              <a:gs pos="0">
                <a:schemeClr val="accent5">
                  <a:shade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9"/>
        <c:spPr>
          <a:gradFill rotWithShape="1">
            <a:gsLst>
              <a:gs pos="0">
                <a:schemeClr val="accent5">
                  <a:shade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hade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shade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0"/>
        <c:spPr>
          <a:gradFill rotWithShape="1">
            <a:gsLst>
              <a:gs pos="0">
                <a:schemeClr val="accent5">
                  <a:tint val="86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86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86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  <c:pivotFmt>
        <c:idx val="11"/>
        <c:spPr>
          <a:gradFill rotWithShape="1">
            <a:gsLst>
              <a:gs pos="0">
                <a:schemeClr val="accent5">
                  <a:tint val="58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tint val="58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tint val="58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'Dinamicas Mayo'!$B$107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5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tint val="5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tint val="5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tint val="5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elete val="1"/>
          </c:dLbls>
          <c:cat>
            <c:strRef>
              <c:f>'Dinamicas Mayo'!$A$108:$A$113</c:f>
              <c:strCache>
                <c:ptCount val="5"/>
                <c:pt idx="0">
                  <c:v>Cuerpo de Bomberos</c:v>
                </c:pt>
                <c:pt idx="1">
                  <c:v>Entidad Publica</c:v>
                </c:pt>
                <c:pt idx="2">
                  <c:v>Entidad Territorial</c:v>
                </c:pt>
                <c:pt idx="3">
                  <c:v>Persona juridica</c:v>
                </c:pt>
                <c:pt idx="4">
                  <c:v>Persona natural</c:v>
                </c:pt>
              </c:strCache>
            </c:strRef>
          </c:cat>
          <c:val>
            <c:numRef>
              <c:f>'Dinamicas Mayo'!$B$108:$B$113</c:f>
              <c:numCache>
                <c:formatCode>General</c:formatCode>
                <c:ptCount val="5"/>
                <c:pt idx="0">
                  <c:v>57</c:v>
                </c:pt>
                <c:pt idx="1">
                  <c:v>19</c:v>
                </c:pt>
                <c:pt idx="2">
                  <c:v>28</c:v>
                </c:pt>
                <c:pt idx="3">
                  <c:v>14</c:v>
                </c:pt>
                <c:pt idx="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33-4B38-A611-B8A288039DA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pivotSource>
    <c:name>[Mayo PQRSD 2020 real.xlsx]Dinamicas Mayo!Tabla dinámica7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</c:pivotFmt>
      <c:pivotFmt>
        <c:idx val="1"/>
        <c:spPr>
          <a:gradFill rotWithShape="1">
            <a:gsLst>
              <a:gs pos="0">
                <a:schemeClr val="accent6">
                  <a:satMod val="103000"/>
                  <a:lumMod val="102000"/>
                  <a:tint val="94000"/>
                </a:schemeClr>
              </a:gs>
              <a:gs pos="50000">
                <a:schemeClr val="accent6">
                  <a:satMod val="110000"/>
                  <a:lumMod val="100000"/>
                  <a:shade val="100000"/>
                </a:schemeClr>
              </a:gs>
              <a:gs pos="100000">
                <a:schemeClr val="accent6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4925" cap="rnd">
            <a:solidFill>
              <a:schemeClr val="accent6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2"/>
        <c:spPr>
          <a:ln w="34925" cap="rnd">
            <a:solidFill>
              <a:schemeClr val="accent6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'Dinamicas Mayo'!$B$128</c:f>
              <c:strCache>
                <c:ptCount val="1"/>
                <c:pt idx="0">
                  <c:v>Total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'Dinamicas Mayo'!$A$129:$A$154</c:f>
              <c:strCache>
                <c:ptCount val="25"/>
                <c:pt idx="0">
                  <c:v>Antioquia</c:v>
                </c:pt>
                <c:pt idx="1">
                  <c:v>Arauca</c:v>
                </c:pt>
                <c:pt idx="2">
                  <c:v>Atlantico</c:v>
                </c:pt>
                <c:pt idx="3">
                  <c:v>Bogota D.C</c:v>
                </c:pt>
                <c:pt idx="4">
                  <c:v>Bolivar</c:v>
                </c:pt>
                <c:pt idx="5">
                  <c:v>Boyaca</c:v>
                </c:pt>
                <c:pt idx="6">
                  <c:v>Caldas</c:v>
                </c:pt>
                <c:pt idx="7">
                  <c:v>Casanare</c:v>
                </c:pt>
                <c:pt idx="8">
                  <c:v>Cauca</c:v>
                </c:pt>
                <c:pt idx="9">
                  <c:v>Cesar</c:v>
                </c:pt>
                <c:pt idx="10">
                  <c:v>Chile</c:v>
                </c:pt>
                <c:pt idx="11">
                  <c:v>Cundinamarca</c:v>
                </c:pt>
                <c:pt idx="12">
                  <c:v>Huila</c:v>
                </c:pt>
                <c:pt idx="13">
                  <c:v>La guajira</c:v>
                </c:pt>
                <c:pt idx="14">
                  <c:v>Magdalena</c:v>
                </c:pt>
                <c:pt idx="15">
                  <c:v>Meta</c:v>
                </c:pt>
                <c:pt idx="16">
                  <c:v>Nariño</c:v>
                </c:pt>
                <c:pt idx="17">
                  <c:v>Norte de Santander</c:v>
                </c:pt>
                <c:pt idx="18">
                  <c:v>Putumayo</c:v>
                </c:pt>
                <c:pt idx="19">
                  <c:v>Quindio</c:v>
                </c:pt>
                <c:pt idx="20">
                  <c:v>Risaralda</c:v>
                </c:pt>
                <c:pt idx="21">
                  <c:v>Santander</c:v>
                </c:pt>
                <c:pt idx="22">
                  <c:v>Sucre</c:v>
                </c:pt>
                <c:pt idx="23">
                  <c:v>Tolima</c:v>
                </c:pt>
                <c:pt idx="24">
                  <c:v>Valle del Cauca</c:v>
                </c:pt>
              </c:strCache>
            </c:strRef>
          </c:cat>
          <c:val>
            <c:numRef>
              <c:f>'Dinamicas Mayo'!$B$129:$B$154</c:f>
              <c:numCache>
                <c:formatCode>General</c:formatCode>
                <c:ptCount val="25"/>
                <c:pt idx="0">
                  <c:v>17</c:v>
                </c:pt>
                <c:pt idx="1">
                  <c:v>2</c:v>
                </c:pt>
                <c:pt idx="2">
                  <c:v>1</c:v>
                </c:pt>
                <c:pt idx="3">
                  <c:v>43</c:v>
                </c:pt>
                <c:pt idx="4">
                  <c:v>5</c:v>
                </c:pt>
                <c:pt idx="5">
                  <c:v>14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24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8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A1-470F-B629-D96D9719B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878048"/>
        <c:axId val="313878440"/>
      </c:lineChart>
      <c:catAx>
        <c:axId val="3138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3878440"/>
        <c:crosses val="autoZero"/>
        <c:auto val="1"/>
        <c:lblAlgn val="ctr"/>
        <c:lblOffset val="100"/>
        <c:noMultiLvlLbl val="0"/>
      </c:catAx>
      <c:valAx>
        <c:axId val="31387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387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pivotSource>
    <c:name>[Mayo PQRSD 2020 real.xlsx]Dinamicas Mayo!Tabla dinámica8</c:name>
    <c:fmtId val="0"/>
  </c:pivotSource>
  <c:chart>
    <c:title>
      <c:layout>
        <c:manualLayout>
          <c:xMode val="edge"/>
          <c:yMode val="edge"/>
          <c:x val="0.2306596675415573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'Dinamicas Mayo'!$B$173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'Dinamicas Mayo'!$A$174:$A$181</c:f>
              <c:strCache>
                <c:ptCount val="7"/>
                <c:pt idx="0">
                  <c:v>Acompañamiento juridico</c:v>
                </c:pt>
                <c:pt idx="1">
                  <c:v>Covid-19</c:v>
                </c:pt>
                <c:pt idx="2">
                  <c:v>Legislacion Bomberil</c:v>
                </c:pt>
                <c:pt idx="3">
                  <c:v>Otros</c:v>
                </c:pt>
                <c:pt idx="4">
                  <c:v>Queja contra CB</c:v>
                </c:pt>
                <c:pt idx="5">
                  <c:v>Solicitud de informacion</c:v>
                </c:pt>
                <c:pt idx="6">
                  <c:v>Solicitud de recursos</c:v>
                </c:pt>
              </c:strCache>
            </c:strRef>
          </c:cat>
          <c:val>
            <c:numRef>
              <c:f>'Dinamicas Mayo'!$B$174:$B$181</c:f>
              <c:numCache>
                <c:formatCode>General</c:formatCode>
                <c:ptCount val="7"/>
                <c:pt idx="0">
                  <c:v>21</c:v>
                </c:pt>
                <c:pt idx="1">
                  <c:v>8</c:v>
                </c:pt>
                <c:pt idx="2">
                  <c:v>22</c:v>
                </c:pt>
                <c:pt idx="3">
                  <c:v>14</c:v>
                </c:pt>
                <c:pt idx="4">
                  <c:v>12</c:v>
                </c:pt>
                <c:pt idx="5">
                  <c:v>85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66-4892-B252-526463F3E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2011320"/>
        <c:axId val="359633840"/>
      </c:barChart>
      <c:catAx>
        <c:axId val="402011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9633840"/>
        <c:crosses val="autoZero"/>
        <c:auto val="1"/>
        <c:lblAlgn val="ctr"/>
        <c:lblOffset val="100"/>
        <c:noMultiLvlLbl val="0"/>
      </c:catAx>
      <c:valAx>
        <c:axId val="359633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2011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746125</xdr:colOff>
      <xdr:row>13</xdr:row>
      <xdr:rowOff>112712</xdr:rowOff>
    </xdr:from>
    <xdr:to>
      <xdr:col>10</xdr:col>
      <xdr:colOff>746125</xdr:colOff>
      <xdr:row>27</xdr:row>
      <xdr:rowOff>188912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15875</xdr:colOff>
      <xdr:row>32</xdr:row>
      <xdr:rowOff>160337</xdr:rowOff>
    </xdr:from>
    <xdr:to>
      <xdr:col>9</xdr:col>
      <xdr:colOff>15875</xdr:colOff>
      <xdr:row>47</xdr:row>
      <xdr:rowOff>46037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698500</xdr:colOff>
      <xdr:row>57</xdr:row>
      <xdr:rowOff>33337</xdr:rowOff>
    </xdr:from>
    <xdr:to>
      <xdr:col>10</xdr:col>
      <xdr:colOff>698500</xdr:colOff>
      <xdr:row>70</xdr:row>
      <xdr:rowOff>109537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79</xdr:row>
      <xdr:rowOff>17462</xdr:rowOff>
    </xdr:from>
    <xdr:to>
      <xdr:col>10</xdr:col>
      <xdr:colOff>0</xdr:colOff>
      <xdr:row>92</xdr:row>
      <xdr:rowOff>93662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15875</xdr:colOff>
      <xdr:row>103</xdr:row>
      <xdr:rowOff>1587</xdr:rowOff>
    </xdr:from>
    <xdr:to>
      <xdr:col>11</xdr:col>
      <xdr:colOff>15875</xdr:colOff>
      <xdr:row>116</xdr:row>
      <xdr:rowOff>77787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746124</xdr:colOff>
      <xdr:row>128</xdr:row>
      <xdr:rowOff>128587</xdr:rowOff>
    </xdr:from>
    <xdr:to>
      <xdr:col>13</xdr:col>
      <xdr:colOff>761999</xdr:colOff>
      <xdr:row>148</xdr:row>
      <xdr:rowOff>15875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15874</xdr:colOff>
      <xdr:row>171</xdr:row>
      <xdr:rowOff>17462</xdr:rowOff>
    </xdr:from>
    <xdr:to>
      <xdr:col>12</xdr:col>
      <xdr:colOff>571499</xdr:colOff>
      <xdr:row>184</xdr:row>
      <xdr:rowOff>93662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CA" refreshedDate="44014.494416319445" createdVersion="5" refreshedVersion="5" minRefreshableVersion="3" recordCount="167">
  <cacheSource type="worksheet">
    <worksheetSource ref="A1:Y168" sheet="PQRSD Mayo2020"/>
  </cacheSource>
  <cacheFields count="25">
    <cacheField name="Canal Oficial de Entrada" numFmtId="0">
      <sharedItems containsBlank="1" count="3">
        <s v="Canal Escrito"/>
        <s v="Canal Virtual"/>
        <m u="1"/>
      </sharedItems>
    </cacheField>
    <cacheField name="Canal de Atención" numFmtId="0">
      <sharedItems/>
    </cacheField>
    <cacheField name="Departamento" numFmtId="0">
      <sharedItems count="25">
        <s v="Tolima"/>
        <s v="Bogota D.C"/>
        <s v="Meta"/>
        <s v="Cundinamarca"/>
        <s v="Boyaca"/>
        <s v="Sucre"/>
        <s v="Cesar"/>
        <s v="Bolivar"/>
        <s v="Valle del Cauca"/>
        <s v="Quindio"/>
        <s v="Antioquia"/>
        <s v="Huila"/>
        <s v="Chile"/>
        <s v="Cauca"/>
        <s v="La guajira"/>
        <s v="Risaralda"/>
        <s v="Casanare"/>
        <s v="Nariño"/>
        <s v="Caldas"/>
        <s v="Santander"/>
        <s v="Arauca"/>
        <s v="Magdalena"/>
        <s v="Atlantico"/>
        <s v="Putumayo"/>
        <s v="Norte de Santander"/>
      </sharedItems>
    </cacheField>
    <cacheField name="Peticionario" numFmtId="0">
      <sharedItems/>
    </cacheField>
    <cacheField name="Naturaleza jurídica del peticionario" numFmtId="0">
      <sharedItems count="5">
        <s v="Entidad Territorial"/>
        <s v="Entidad Publica"/>
        <s v="Persona natural"/>
        <s v="Cuerpo de Bomberos"/>
        <s v="Persona juridica"/>
      </sharedItems>
    </cacheField>
    <cacheField name="Tema de Consulta" numFmtId="0">
      <sharedItems count="7">
        <s v="Solicitud de informacion"/>
        <s v="Legislacion Bomberil"/>
        <s v="Queja contra CB"/>
        <s v="Otros"/>
        <s v="Covid-19"/>
        <s v="Acompañamiento juridico"/>
        <s v="Solicitud de recursos"/>
      </sharedItems>
    </cacheField>
    <cacheField name="Asunto" numFmtId="0">
      <sharedItems/>
    </cacheField>
    <cacheField name="Responsable" numFmtId="0">
      <sharedItems/>
    </cacheField>
    <cacheField name="Área" numFmtId="0">
      <sharedItems/>
    </cacheField>
    <cacheField name="Dependencia" numFmtId="0">
      <sharedItems count="6">
        <s v="SUBDIRECCIÓN ESTRATÉGICA Y DE COORDINACIÓN BOMBERIL "/>
        <s v="SUBDIRECCIÓN ADMINISTRATIVA Y FINANCIERA "/>
        <s v="DIRECCION GENERAL"/>
        <s v="FORMULACIÓN Y ACTUALIZACIÓN NORMATIVA Y OPERATIVA " u="1"/>
        <s v="SUBDIRECCIÓN NORMATIVA Y OPERATIVA" u="1"/>
        <s v="SUBDIRECCIÓN ADMINISTRATIVA Y FINANCIERA" u="1"/>
      </sharedItems>
    </cacheField>
    <cacheField name="Tipo de petición" numFmtId="0">
      <sharedItems count="7">
        <s v="Peticion de interes general"/>
        <s v="PETICIÓN DE DOCUMENTOS E INFORMACIÓN "/>
        <s v="Peticion de interes particular"/>
        <s v="CONSULTA "/>
        <s v="SUGERENCIA "/>
        <s v="Peticion por congresista"/>
        <s v="Peticion entre autoridades"/>
      </sharedItems>
    </cacheField>
    <cacheField name="Tiempo de respuesta legal" numFmtId="0">
      <sharedItems containsSemiMixedTypes="0" containsString="0" containsNumber="1" containsInteger="1" minValue="5" maxValue="35"/>
    </cacheField>
    <cacheField name="No Radicado" numFmtId="0">
      <sharedItems/>
    </cacheField>
    <cacheField name="Fecha Radicación" numFmtId="164">
      <sharedItems containsSemiMixedTypes="0" containsNonDate="0" containsDate="1" containsString="0" minDate="2020-05-04T00:00:00" maxDate="2020-05-30T00:00:00"/>
    </cacheField>
    <cacheField name="Número de salida" numFmtId="1">
      <sharedItems containsBlank="1" containsMixedTypes="1" containsNumber="1" containsInteger="1" minValue="202020500671" maxValue="20203800007422"/>
    </cacheField>
    <cacheField name="Fecha de salida" numFmtId="164">
      <sharedItems containsNonDate="0" containsDate="1" containsString="0" containsBlank="1" minDate="2020-04-21T00:00:00" maxDate="2020-06-13T00:00:00"/>
    </cacheField>
    <cacheField name="Tiempo de respuesta días hábiles" numFmtId="0">
      <sharedItems containsString="0" containsBlank="1" containsNumber="1" containsInteger="1" minValue="0" maxValue="42"/>
    </cacheField>
    <cacheField name="Tiempo de atención" numFmtId="0">
      <sharedItems containsString="0" containsBlank="1" containsNumber="1" containsInteger="1" minValue="0" maxValue="42"/>
    </cacheField>
    <cacheField name="Estado" numFmtId="0">
      <sharedItems count="4">
        <s v="En Proceso"/>
        <s v="Cumplida"/>
        <s v="Vencida"/>
        <s v="Extemporanea"/>
      </sharedItems>
    </cacheField>
    <cacheField name="Observaciones" numFmtId="0">
      <sharedItems/>
    </cacheField>
    <cacheField name="FECHA DIGITALIZACIÓN DOCUMENTO DE RESPUESTA" numFmtId="0">
      <sharedItems containsDate="1" containsBlank="1" containsMixedTypes="1" minDate="2020-05-20T00:00:00" maxDate="2020-06-04T00:00:00"/>
    </cacheField>
    <cacheField name="TIPO DE DOCUMENTO SALIDA" numFmtId="0">
      <sharedItems containsBlank="1"/>
    </cacheField>
    <cacheField name="ENVIAR POR CORREO ELECTRÓNICO" numFmtId="0">
      <sharedItems containsBlank="1"/>
    </cacheField>
    <cacheField name="ENVIAR POR CORREO TERRESTRE #PLANILLA" numFmtId="0">
      <sharedItems containsDate="1" containsBlank="1" containsMixedTypes="1" minDate="2020-06-09T00:00:00" maxDate="2020-06-10T00:00:00"/>
    </cacheField>
    <cacheField name="OBSERVACIONES ATENCIÓN CIUDADAN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7">
  <r>
    <x v="0"/>
    <s v="Servicio de Mensajeria"/>
    <x v="0"/>
    <s v="ALCALDIA MUNICIPAL FLANDES PENDIENTE "/>
    <x v="0"/>
    <x v="0"/>
    <s v="SM SOLICITUD LISTADO CENSAL "/>
    <s v="Faubricio Sanchez Cortes "/>
    <s v="GESTIÓN DOCUMENTAL "/>
    <x v="0"/>
    <x v="0"/>
    <n v="30"/>
    <s v="20203800008282  "/>
    <d v="2020-05-04T00:00:00"/>
    <m/>
    <m/>
    <m/>
    <m/>
    <x v="0"/>
    <s v="09/06/2020 ----25/30 dias"/>
    <m/>
    <m/>
    <m/>
    <m/>
    <m/>
  </r>
  <r>
    <x v="1"/>
    <s v="Correo Atencion al Ciudadano"/>
    <x v="1"/>
    <s v="CONTRALORIA DE BOGOTÁ  "/>
    <x v="1"/>
    <x v="0"/>
    <s v="CAC Requerimiento Información - Reiterando documentación. Contrato de Compraventa No. 151-2020. "/>
    <s v="Alvaro Perez "/>
    <s v="Gestion Contractual"/>
    <x v="1"/>
    <x v="1"/>
    <n v="20"/>
    <s v="20203800008322  "/>
    <d v="2020-05-05T00:00:00"/>
    <s v="N/A"/>
    <m/>
    <n v="20"/>
    <n v="20"/>
    <x v="1"/>
    <s v="no se ha cerrado Orfeo, respuesta por medio fisico"/>
    <s v="N/A"/>
    <s v="Fisico"/>
    <s v="N/A"/>
    <d v="2020-06-09T00:00:00"/>
    <s v="Se necesita cerrar Orfeo con susrespectivas evidencias."/>
  </r>
  <r>
    <x v="1"/>
    <s v="Correo Atencion al Ciudadano"/>
    <x v="1"/>
    <s v="CONTRALORIA  "/>
    <x v="1"/>
    <x v="0"/>
    <s v="CAC 2020EE0045747 - Requerimiento Contrato de Suministro No. 154-2020. "/>
    <s v="Alvaro Perez "/>
    <s v="Gestion Contractual"/>
    <x v="1"/>
    <x v="1"/>
    <n v="20"/>
    <s v="20203800008332  "/>
    <d v="2020-05-05T00:00:00"/>
    <s v="N/A"/>
    <m/>
    <n v="20"/>
    <n v="20"/>
    <x v="1"/>
    <s v="no se ha cerrado Orfeo, respuesta por medio fisico"/>
    <s v="N/A"/>
    <s v="Fisico"/>
    <s v="N/A"/>
    <d v="2020-06-09T00:00:00"/>
    <s v="Se necesita cerrar Orfeo con susrespectivas evidencias."/>
  </r>
  <r>
    <x v="1"/>
    <s v="Correo Atencion al Ciudadano"/>
    <x v="2"/>
    <s v="Alexander Satizabal  "/>
    <x v="2"/>
    <x v="0"/>
    <s v="CAC Solicitud "/>
    <s v="Faubricio Sanchez Cortes"/>
    <s v="FORMULACIÓN Y ACTUALIZACIÓN NORMATIVA Y OPERATIVA "/>
    <x v="0"/>
    <x v="2"/>
    <n v="30"/>
    <s v="20203800008392  "/>
    <d v="2020-05-06T00:00:00"/>
    <n v="20203320001251"/>
    <d v="2020-05-26T00:00:00"/>
    <n v="14"/>
    <n v="14"/>
    <x v="1"/>
    <s v="30-05-2020 14:46 PM Archivar Faubricio Sanchez Cortes Se dio respuesta con radicado No. 20203320001251 enviado el 26-05-2020"/>
    <s v="N/A"/>
    <s v="Word"/>
    <s v="N/A"/>
    <s v="N/A"/>
    <s v="Documento sin firma, sin digitalizar"/>
  </r>
  <r>
    <x v="1"/>
    <s v="Correo Atencion al Ciudadano"/>
    <x v="2"/>
    <s v="CUERPO DE BOMBEROS VOLUNTARIOS DE MESETAS META  "/>
    <x v="3"/>
    <x v="0"/>
    <s v="CAC Solicitud documentación cursos CUERPO DE BOMBEROS VOLUNTARIOS DE MESETAS META "/>
    <s v="Edgar Alexander Maya Lopez "/>
    <s v="FORMULACIÓN Y ACTUALIZACIÓN NORMATIVA Y OPERATIVA "/>
    <x v="0"/>
    <x v="0"/>
    <n v="30"/>
    <s v="20203800008402  "/>
    <d v="2020-05-06T00:00:00"/>
    <s v="N/A"/>
    <m/>
    <m/>
    <m/>
    <x v="0"/>
    <s v="09/06/2020 ----24/30 dias"/>
    <m/>
    <m/>
    <m/>
    <m/>
    <m/>
  </r>
  <r>
    <x v="1"/>
    <s v="Correo Atencion al Ciudadano"/>
    <x v="3"/>
    <s v="CUERPO DE BOMBEROS VOLUNTARIOS DE FUNZA  "/>
    <x v="3"/>
    <x v="1"/>
    <s v="CAC Solicitud "/>
    <s v="Edgar Alexander Maya Lopez "/>
    <s v="FORMULACIÓN Y ACTUALIZACIÓN NORMATIVA Y OPERATIVA "/>
    <x v="0"/>
    <x v="2"/>
    <n v="30"/>
    <s v="20203800008412  "/>
    <d v="2020-05-06T00:00:00"/>
    <s v="N/A"/>
    <d v="2020-05-18T00:00:00"/>
    <n v="8"/>
    <n v="8"/>
    <x v="1"/>
    <s v="18-05-2020 13:43 PM Archivar Edgar Alexander Maya Lopez Se da respuesta por correo electrónico se deja evidencia en digital"/>
    <s v="N/A"/>
    <s v="Pdf"/>
    <s v="Si"/>
    <s v="N/A"/>
    <s v="No se genero radicado de salida"/>
  </r>
  <r>
    <x v="1"/>
    <s v="Correo Atencion al Ciudadano"/>
    <x v="2"/>
    <s v="CUERPO DE BOMBEROS VOLUNTARIOS DE GUAMAL  "/>
    <x v="3"/>
    <x v="1"/>
    <s v="CAC Solicitud información de proyecto radicado con el número 2018-332-002478-2 "/>
    <s v="Cristhian Matiz "/>
    <s v="SUBDIRECCIÓN ESTRATÉGICA Y DE COORDINACIÓN BOMBERIL "/>
    <x v="0"/>
    <x v="2"/>
    <n v="30"/>
    <s v="20203800008422  "/>
    <d v="2020-05-06T00:00:00"/>
    <m/>
    <m/>
    <m/>
    <m/>
    <x v="0"/>
    <s v="09/06/2020 ----24/30 dias"/>
    <m/>
    <m/>
    <m/>
    <m/>
    <m/>
  </r>
  <r>
    <x v="1"/>
    <s v="Correo Atencion al Ciudadano"/>
    <x v="4"/>
    <s v="ALCALDÍA MUNICIPAL DE PAIPA  "/>
    <x v="0"/>
    <x v="0"/>
    <s v="CAC Solicitud Paipa información Listado Censal "/>
    <s v="Faubricio Sanchez Cortes "/>
    <s v="FORMULACIÓN Y ACTUALIZACIÓN NORMATIVA Y OPERATIVA "/>
    <x v="0"/>
    <x v="0"/>
    <n v="30"/>
    <s v="20203800008452  "/>
    <d v="2020-05-06T00:00:00"/>
    <m/>
    <m/>
    <m/>
    <m/>
    <x v="0"/>
    <s v="09/06/2020 ----24/30 dias"/>
    <m/>
    <m/>
    <m/>
    <m/>
    <m/>
  </r>
  <r>
    <x v="1"/>
    <s v="Correo Atencion al Ciudadano"/>
    <x v="1"/>
    <s v="Ivan Puerta Henao "/>
    <x v="2"/>
    <x v="1"/>
    <s v="CAC Respuesta "/>
    <s v="EDISON DELGADO "/>
    <s v="FORMULACIÓN Y ACTUALIZACIÓN NORMATIVA Y OPERATIVA "/>
    <x v="0"/>
    <x v="3"/>
    <n v="35"/>
    <s v="20203800008462  "/>
    <d v="2020-05-06T00:00:00"/>
    <m/>
    <m/>
    <m/>
    <m/>
    <x v="0"/>
    <s v="09/06/2020 ----24/35 dias"/>
    <m/>
    <m/>
    <m/>
    <m/>
    <m/>
  </r>
  <r>
    <x v="1"/>
    <s v="Correo Atencion al Ciudadano"/>
    <x v="5"/>
    <s v="ARMANDO LLAMAS  "/>
    <x v="2"/>
    <x v="2"/>
    <s v="CAC: DENUNCIA La corrupción al Interior del Cuerpo de Bomberos de Sincelejo. "/>
    <s v="Marcelo Fernando Arellano "/>
    <s v="FORMULACIÓN Y ACTUALIZACIÓN NORMATIVA Y OPERATIVA "/>
    <x v="0"/>
    <x v="2"/>
    <n v="30"/>
    <s v="20202000008512  "/>
    <d v="2020-05-06T00:00:00"/>
    <n v="20202050066961"/>
    <d v="2020-05-15T00:00:00"/>
    <n v="7"/>
    <n v="7"/>
    <x v="1"/>
    <s v="No Archivado"/>
    <s v="N/A"/>
    <s v="Word"/>
    <s v="N/A"/>
    <s v="N/A"/>
    <s v="No se especifica medio de envio de respuesta, documento sin firma, Orfeo sin cerrar."/>
  </r>
  <r>
    <x v="1"/>
    <s v="Correo Atencion al Ciudadano"/>
    <x v="2"/>
    <s v="ZULMA ENCISO  "/>
    <x v="2"/>
    <x v="1"/>
    <s v="Derecho de Petición Solicitud Informe Técnico Vereda Kioscos. "/>
    <s v="Marcelo Fernando Arellano "/>
    <s v="FORMULACIÓN Y ACTUALIZACIÓN NORMATIVA Y OPERATIVA "/>
    <x v="0"/>
    <x v="2"/>
    <n v="30"/>
    <s v="20202000008572  "/>
    <d v="2020-05-06T00:00:00"/>
    <n v="20202050066981"/>
    <d v="2020-05-15T00:00:00"/>
    <n v="7"/>
    <n v="7"/>
    <x v="1"/>
    <s v="No Archivado"/>
    <s v="N/A"/>
    <s v="Word"/>
    <s v="N/A"/>
    <s v="N/A"/>
    <s v="No se especifica medio de envio de respuesta, documento sin firma, Orfeo sin cerrar."/>
  </r>
  <r>
    <x v="1"/>
    <s v="Correo Atencion al Ciudadano"/>
    <x v="3"/>
    <s v="JOSE GUILLERMO AVILA BELTRAN "/>
    <x v="2"/>
    <x v="0"/>
    <s v="CAC: Fwd_ Derecho de Petición "/>
    <s v="Andrea Bibiana Castañeda Durán"/>
    <s v="FORMULACIÓN Y ACTUALIZACIÓN NORMATIVA Y OPERATIVA "/>
    <x v="0"/>
    <x v="2"/>
    <n v="30"/>
    <s v="20202000008632  "/>
    <d v="2020-05-06T00:00:00"/>
    <n v="20202050066851"/>
    <d v="2020-05-27T00:00:00"/>
    <n v="15"/>
    <n v="15"/>
    <x v="1"/>
    <s v="29-05-2020 11:49 AM Archivar Andrea Bibiana Castañeda Durán SE DIO TRÁMITE CON RAD. 20202050066851 ENVIADO EL 27/5/2020"/>
    <s v="N/A"/>
    <s v="Word"/>
    <s v="N/A"/>
    <s v="N/A"/>
    <s v="No se especifica medio de envio de respuesta, documento sin firma, Orfeo sin cerrar."/>
  </r>
  <r>
    <x v="1"/>
    <s v="Correo Atencion al Ciudadano"/>
    <x v="3"/>
    <s v="LUIS IVAN DIAZ ORTIZ "/>
    <x v="3"/>
    <x v="3"/>
    <s v="CAC: Fwd_ SOLICITUD DELEGACIÓN DEPARTAMENTAL CESAR "/>
    <s v="Carlos Armando López Barrera"/>
    <s v="OFICINA ASESORA JURIDICA"/>
    <x v="2"/>
    <x v="4"/>
    <n v="30"/>
    <s v="20202000008662  "/>
    <d v="2020-05-06T00:00:00"/>
    <s v="N/A"/>
    <d v="2020-05-20T00:00:00"/>
    <n v="10"/>
    <n v="10"/>
    <x v="1"/>
    <s v="20-05-2020 17:27 PM Archivar Carlos Armando López Barrera Se archiva por cuanto la entrega de los kits de bioseguridad se realizó en el municipio de LA PAL - CESAR"/>
    <s v="N/A"/>
    <s v="N/A"/>
    <s v="N/A"/>
    <s v="N/A"/>
    <s v="No se tiene evidencia de respuesta."/>
  </r>
  <r>
    <x v="1"/>
    <s v="Correo Atencion al Ciudadano"/>
    <x v="6"/>
    <s v="SADID DE JESUS MARCHENA DE LA ROSA  "/>
    <x v="2"/>
    <x v="0"/>
    <s v="CAC: REINTEGRO BONO SOLIDARIO. "/>
    <s v="Luis Alberto Valencia Pulido "/>
    <s v="Área Cenrtral de Referencia Bomberil "/>
    <x v="0"/>
    <x v="2"/>
    <n v="30"/>
    <s v="20202000008692  "/>
    <d v="2020-05-06T00:00:00"/>
    <n v="20202100001991"/>
    <d v="2020-06-02T00:00:00"/>
    <n v="19"/>
    <n v="19"/>
    <x v="1"/>
    <s v="02-06-2020 16:35 PM Archivar Luis Alberto Valencia Pulido Se da respuesta mediante oficio No 20202100001991"/>
    <s v="N/A"/>
    <s v="Word"/>
    <s v="N/A"/>
    <s v="N/A"/>
    <s v="No se especifica medio de envio de respuesta, documento sin firma."/>
  </r>
  <r>
    <x v="1"/>
    <s v="Correo Atencion al Ciudadano"/>
    <x v="6"/>
    <s v="CUERPO DE BOMBEROS VOLUNTARIOS DE BOSCONIA  "/>
    <x v="3"/>
    <x v="3"/>
    <s v="CAC: REINTEGRO DE BONO SOLIDARIO (1) (BOSCONIA). "/>
    <s v="Luis Alberto Valencia Pulido "/>
    <s v="Área Cenrtral de Referencia Bomberil "/>
    <x v="0"/>
    <x v="0"/>
    <n v="30"/>
    <s v="20202000008702  "/>
    <d v="2020-05-06T00:00:00"/>
    <n v="20202100001971"/>
    <d v="2020-06-02T00:00:00"/>
    <n v="19"/>
    <n v="19"/>
    <x v="1"/>
    <s v="02-06-2020 16:10 PM Archivar Luis Alberto Valencia Pulido Se da respuesta mediante oficio No 20202100001971"/>
    <s v="N/A"/>
    <s v="Word"/>
    <s v="N/A"/>
    <s v="N/A"/>
    <s v="No se especifica medio de envio de respuesta, documento sin firma."/>
  </r>
  <r>
    <x v="1"/>
    <s v="Correo Atencion al Ciudadano"/>
    <x v="3"/>
    <s v="CUERPO DE BOMBEROS VOLUNTARIOS DE FACATATIVA  "/>
    <x v="3"/>
    <x v="0"/>
    <s v="CAC: Solicitud. "/>
    <s v="Andrea Bibiana Castañeda Durán  "/>
    <s v="FORMULACIÓN Y ACTUALIZACIÓN NORMATIVA Y OPERATIVA "/>
    <x v="0"/>
    <x v="1"/>
    <n v="20"/>
    <s v="20202000008712  "/>
    <d v="2020-05-06T00:00:00"/>
    <m/>
    <m/>
    <m/>
    <m/>
    <x v="2"/>
    <s v="Vencida dia 03/06/2020"/>
    <m/>
    <m/>
    <m/>
    <m/>
    <m/>
  </r>
  <r>
    <x v="1"/>
    <s v="Correo Atencion al Ciudadano"/>
    <x v="7"/>
    <s v="ALCALDIA TIQUISIO BOLIVAR "/>
    <x v="0"/>
    <x v="0"/>
    <s v="CAC CARRO DE BOMBERO "/>
    <s v="Cristhian Matiz "/>
    <s v="SUBDIRECCIÓN ESTRATÉGICA Y DE COORDINACIÓN BOMBERIL "/>
    <x v="0"/>
    <x v="2"/>
    <n v="30"/>
    <s v="20203800008752  "/>
    <d v="2020-05-07T00:00:00"/>
    <m/>
    <m/>
    <m/>
    <m/>
    <x v="0"/>
    <s v="09/06/2020 ----23/30 dias"/>
    <m/>
    <m/>
    <m/>
    <m/>
    <m/>
  </r>
  <r>
    <x v="1"/>
    <s v="Correo Atencion al Ciudadano"/>
    <x v="8"/>
    <s v="CUERPO DE BOMBEROS VOLUNTARIOS DE LA CUMBRE VALLE DEL CAUCA  "/>
    <x v="3"/>
    <x v="0"/>
    <s v="CAC Solicitud "/>
    <s v="Marcelo Fernando Arellano "/>
    <s v="FORMULACIÓN Y ACTUALIZACIÓN NORMATIVA Y OPERATIVA "/>
    <x v="0"/>
    <x v="0"/>
    <n v="30"/>
    <s v="20203800008772  "/>
    <d v="2020-05-07T00:00:00"/>
    <n v="20202050067011"/>
    <d v="2020-05-15T00:00:00"/>
    <n v="6"/>
    <n v="6"/>
    <x v="0"/>
    <s v="09/06/2020 ----23/30 dias"/>
    <m/>
    <m/>
    <m/>
    <m/>
    <s v="No se ha dado respuesta a CB, se tiene evidencia de requerimiento a Gobernacion"/>
  </r>
  <r>
    <x v="1"/>
    <s v="Correo Atencion al Ciudadano"/>
    <x v="7"/>
    <s v="CUERPO DE BOMBEROS VOLUNTARIOS DE TURBACO - BOLÍVAR  "/>
    <x v="3"/>
    <x v="2"/>
    <s v="CAC DENUNCIA "/>
    <s v="Andrea Bibiana Castañeda Durán  "/>
    <s v="FORMULACIÓN Y ACTUALIZACIÓN NORMATIVA Y OPERATIVA "/>
    <x v="0"/>
    <x v="2"/>
    <n v="30"/>
    <s v="20203800008782  "/>
    <d v="2020-05-07T00:00:00"/>
    <n v="20202050067341"/>
    <d v="2020-06-01T00:00:00"/>
    <n v="17"/>
    <n v="17"/>
    <x v="1"/>
    <s v="03-06-2020 16:46 PM Archivar Andrea Bibiana Castañeda Durán SE DIO TRÁMITE CON RADICADO 20202050067341 ENVIADO EL 01/06/2020"/>
    <s v="N/A"/>
    <s v="Word"/>
    <s v="N/A"/>
    <s v="N/A"/>
    <s v="No se especifica medio de envio de respuesta, documento sin firma."/>
  </r>
  <r>
    <x v="1"/>
    <s v="Correo Atencion al Ciudadano"/>
    <x v="4"/>
    <s v="EDGAR DANIEL SAENZ MUNEVAR "/>
    <x v="2"/>
    <x v="0"/>
    <s v="CAC EXPULSION COMO BOMBERO "/>
    <s v="EDISON DELGADO "/>
    <s v="FORMULACIÓN Y ACTUALIZACIÓN NORMATIVA Y OPERATIVA "/>
    <x v="0"/>
    <x v="2"/>
    <n v="30"/>
    <s v="20203800008812  "/>
    <d v="2020-05-07T00:00:00"/>
    <n v="20202050067111"/>
    <d v="2020-05-18T00:00:00"/>
    <n v="7"/>
    <n v="7"/>
    <x v="1"/>
    <s v="No Archivado"/>
    <s v="N/A"/>
    <s v="Word"/>
    <s v="N/A"/>
    <s v="N/A"/>
    <s v="No se especifica medio de envio de respuesta, documento sin firma, Orfeo sin cerrar."/>
  </r>
  <r>
    <x v="1"/>
    <s v="Correo Atencion al Ciudadano"/>
    <x v="9"/>
    <s v="JAVIER VELEZ GOMEZ "/>
    <x v="0"/>
    <x v="4"/>
    <s v="CAC SOLICITUD COVOD -19 "/>
    <s v="EDWIN GONZALEZ MALAGON"/>
    <s v="DIRECCION GENERAL"/>
    <x v="2"/>
    <x v="0"/>
    <n v="30"/>
    <s v="20203800008822  "/>
    <d v="2020-05-07T00:00:00"/>
    <s v="N/A"/>
    <d v="2020-06-01T00:00:00"/>
    <n v="17"/>
    <n v="17"/>
    <x v="1"/>
    <s v="01-06-2020 10:00 AM Archivar EDWIN GONZALEZ MALAGON se dio respuesta positiva entregando dos kits adicionales a armenia"/>
    <s v="N/A"/>
    <s v="N/A"/>
    <s v="N/A"/>
    <s v="N/A"/>
    <s v="Falta anexar evidencia de kits recibidos"/>
  </r>
  <r>
    <x v="1"/>
    <s v="Correo Atencion al Ciudadano"/>
    <x v="1"/>
    <s v="MIGUEL ANGEL BARRIOS QUANT "/>
    <x v="2"/>
    <x v="1"/>
    <s v="CAC: Utilización de gabinetes en una edificación educativa. "/>
    <s v="Edgar Alexander Maya Lopez "/>
    <s v="FORMULACIÓN Y ACTUALIZACIÓN NORMATIVA Y OPERATIVA "/>
    <x v="0"/>
    <x v="3"/>
    <n v="35"/>
    <s v="20202000008842  "/>
    <d v="2020-05-07T00:00:00"/>
    <m/>
    <m/>
    <m/>
    <m/>
    <x v="0"/>
    <s v="09/06/2020 ----23/35 dias"/>
    <m/>
    <m/>
    <m/>
    <m/>
    <m/>
  </r>
  <r>
    <x v="1"/>
    <s v="Correo Atencion al Ciudadano"/>
    <x v="1"/>
    <s v="JOSE ANDRES CORREDOR MARTINEZ "/>
    <x v="2"/>
    <x v="0"/>
    <s v="CAC SOLICITUD CERTIFICACION LABORAL "/>
    <s v="CAROLINA ESCARRAGA "/>
    <s v="GESTIÓN CONTRACTUAL  "/>
    <x v="1"/>
    <x v="2"/>
    <n v="30"/>
    <s v="20203800008862  "/>
    <d v="2020-05-07T00:00:00"/>
    <m/>
    <m/>
    <m/>
    <m/>
    <x v="0"/>
    <s v="09/06/2020 ----23/30 dias"/>
    <m/>
    <m/>
    <m/>
    <m/>
    <m/>
  </r>
  <r>
    <x v="1"/>
    <s v="Correo Atencion al Ciudadano"/>
    <x v="1"/>
    <s v="ORLANDO MURILLO LOPEZ "/>
    <x v="2"/>
    <x v="3"/>
    <s v="CAC OBSERVACION HOJA DE VIDA  "/>
    <s v="MARYOLY DIAZ"/>
    <s v="GESTIÓN TALENTO HUMANO"/>
    <x v="1"/>
    <x v="4"/>
    <n v="30"/>
    <s v="20203800008872  "/>
    <d v="2020-05-07T00:00:00"/>
    <n v="20203100001471"/>
    <d v="2020-05-21T00:00:00"/>
    <n v="10"/>
    <n v="10"/>
    <x v="1"/>
    <s v="21-05-2020 17:27 PM Archivar MARYOLY DIAZ se realiza tramite mediante radicado 20203100001471"/>
    <d v="2020-05-21T00:00:00"/>
    <s v="N/A"/>
    <s v="Si"/>
    <s v="N/A"/>
    <s v="N/A"/>
  </r>
  <r>
    <x v="1"/>
    <s v="Correo Atencion al Ciudadano"/>
    <x v="0"/>
    <s v="ALCALDIA SUAREZ-TOLIMA  "/>
    <x v="0"/>
    <x v="0"/>
    <s v="CAC SOLICITUD  "/>
    <s v="Paula Andrea Cortéz Mojica"/>
    <s v="SUBDIRECCIÓN ESTRATÉGICA Y DE COORDINACIÓN BOMBERIL "/>
    <x v="0"/>
    <x v="2"/>
    <n v="30"/>
    <s v="20203800008882  "/>
    <d v="2020-05-07T00:00:00"/>
    <n v="20201000001411"/>
    <d v="2020-05-18T00:00:00"/>
    <n v="7"/>
    <n v="7"/>
    <x v="1"/>
    <s v="18-05-2020 15:15 PM Archivar Paula Andrea Cortéz Mojica archivo 20201000001411"/>
    <s v="N/A"/>
    <s v="Word"/>
    <s v="N/A"/>
    <s v="N/A"/>
    <s v="No se especifica medio de envio de respuesta, documento sin firma"/>
  </r>
  <r>
    <x v="1"/>
    <s v="Correo Atencion al Ciudadano"/>
    <x v="10"/>
    <s v="CUERPO DE BOMBEROS VOLUNTARIOS DE TAMESIS -ANTIOQUIA  "/>
    <x v="3"/>
    <x v="4"/>
    <s v="CAC SOLICITUD  "/>
    <s v="Andrea Bibiana Castañeda Durán  "/>
    <s v="FORMULACIÓN Y ACTUALIZACIÓN NORMATIVA Y OPERATIVA "/>
    <x v="0"/>
    <x v="0"/>
    <n v="30"/>
    <s v="20203800008892  "/>
    <d v="2020-05-07T00:00:00"/>
    <m/>
    <m/>
    <m/>
    <m/>
    <x v="0"/>
    <s v="09/06/2020 ----23/30 dias"/>
    <m/>
    <m/>
    <m/>
    <m/>
    <m/>
  </r>
  <r>
    <x v="1"/>
    <s v="Correo Atencion al Ciudadano"/>
    <x v="11"/>
    <s v="ARMANDO VARGAS GUTIERREZ "/>
    <x v="3"/>
    <x v="0"/>
    <s v="Fwd_Bomberos Oporapa Huila "/>
    <s v="Luis Alberto Valencia Pulido"/>
    <s v="Área Cenrtral de Referencia Bomberil "/>
    <x v="0"/>
    <x v="0"/>
    <n v="30"/>
    <s v="20202000008902  "/>
    <d v="2020-05-07T00:00:00"/>
    <s v="N/A"/>
    <d v="2020-05-21T00:00:00"/>
    <n v="10"/>
    <n v="10"/>
    <x v="1"/>
    <s v="21-05-2020 16:58 PM Archivar Luis Alberto Valencia Pulido Se dio respuesta mediante correo electrónico el día 21 de Mayo del 2020"/>
    <s v="N/A"/>
    <s v="N/A"/>
    <s v="N/A"/>
    <s v="N/A"/>
    <s v="No se tiene evidencia de respuesta."/>
  </r>
  <r>
    <x v="1"/>
    <s v="Correo Atencion al Ciudadano"/>
    <x v="3"/>
    <s v="ALCALDIA MUNICIPAL DE SOACHA  "/>
    <x v="0"/>
    <x v="0"/>
    <s v="DAS 428-2020 SOLICITUD BASE DE DATOS DIRECCIÓN NACIONAL DE BOMBEROS "/>
    <s v="Faubricio Sanchez Cortes "/>
    <s v="GESTIÓN DOCUMENTAL "/>
    <x v="0"/>
    <x v="0"/>
    <n v="30"/>
    <s v="20202000008912  "/>
    <d v="2020-05-07T00:00:00"/>
    <m/>
    <m/>
    <m/>
    <m/>
    <x v="0"/>
    <s v="09/06/2020 ----23/30 dias"/>
    <m/>
    <m/>
    <m/>
    <m/>
    <m/>
  </r>
  <r>
    <x v="1"/>
    <s v="Correo Atencion al Ciudadano"/>
    <x v="12"/>
    <s v="PATRICIO ISAIAS SANHUEZA "/>
    <x v="4"/>
    <x v="0"/>
    <s v="CAC: IMPORTANTE_ Contacto con CONAF-Chile "/>
    <s v="Andrés Fernando Muñoz Cabrera "/>
    <s v="Área Cenrtral de Referencia Bomberil "/>
    <x v="0"/>
    <x v="2"/>
    <n v="30"/>
    <s v="20202000008932  "/>
    <d v="2020-05-07T00:00:00"/>
    <m/>
    <m/>
    <m/>
    <m/>
    <x v="0"/>
    <s v="10/09/2020----24/30 dias"/>
    <m/>
    <m/>
    <m/>
    <m/>
    <m/>
  </r>
  <r>
    <x v="1"/>
    <s v="Correo Atencion al Ciudadano"/>
    <x v="3"/>
    <s v="LISSETH ALEJANDRA SANCHEZ ORJUELA "/>
    <x v="3"/>
    <x v="0"/>
    <s v="CAC: SOLICITUD INFORMACIÓN. "/>
    <s v="Faubricio Sanchez Cortes"/>
    <s v="FORMULACIÓN Y ACTUALIZACIÓN NORMATIVA Y OPERATIVA "/>
    <x v="0"/>
    <x v="2"/>
    <n v="30"/>
    <s v="20202000008992  "/>
    <d v="2020-05-07T00:00:00"/>
    <n v="20203320001301"/>
    <d v="2020-05-26T00:00:00"/>
    <n v="13"/>
    <n v="13"/>
    <x v="1"/>
    <s v="30-05-2020 14:37 PM Archivar Faubricio Sanchez Cortes Se dio respuesta con radicado No. 20203320001301 enviado el 26-05-2020"/>
    <s v="N/A"/>
    <s v="Word"/>
    <s v="N/A"/>
    <s v="N/A"/>
    <s v="No se especifica medio de envio de respuesta, documento sin firma"/>
  </r>
  <r>
    <x v="1"/>
    <s v="Correo Atencion al Ciudadano"/>
    <x v="1"/>
    <s v="CONTRALORIA GENERAL"/>
    <x v="1"/>
    <x v="0"/>
    <s v="CAC: 2020EE0047099 - Requerimiento documentación contrato C001.PCCNTR.1493848 suscrito con INVERSIONES JECL S.A.S. por valor de $110.000.000. "/>
    <s v="Jorge Edwin Amarillo Alvarado"/>
    <s v="SUBDIRECCIÓN ADMINISTRATIVA Y FINANCIERA"/>
    <x v="1"/>
    <x v="1"/>
    <n v="10"/>
    <s v="20202000009012  "/>
    <d v="2020-05-07T00:00:00"/>
    <s v="N/A"/>
    <d v="2020-05-12T00:00:00"/>
    <n v="3"/>
    <n v="3"/>
    <x v="1"/>
    <s v="12-05-2020 08:27 AM Archivar Jorge Edwin Amarillo Alvarado EL DÍA DE AYER SE LE DIO RESPUESTA AL REQUERIMIENTO POR MEDIO DE CORREO ELECTRÓNICO (jorge.amarillo@dnbc.gov.co) a las 3:00 pm."/>
    <s v="N/A"/>
    <s v="N/A"/>
    <s v="N/A"/>
    <s v="N/A"/>
    <s v="No se genero radicado de salida, no se tiene evidencia de respuesta."/>
  </r>
  <r>
    <x v="1"/>
    <s v="Correo Atencion al Ciudadano"/>
    <x v="13"/>
    <s v="JUAN CARLOS NARVAEZ RUIZ  "/>
    <x v="2"/>
    <x v="0"/>
    <s v="CAC: Solicitud. "/>
    <s v="Andrea Bibiana Castañeda Durán  "/>
    <s v="FORMULACIÓN Y ACTUALIZACIÓN NORMATIVA Y OPERATIVA "/>
    <x v="0"/>
    <x v="2"/>
    <n v="30"/>
    <s v="20202000009022  "/>
    <d v="2020-05-07T00:00:00"/>
    <n v="20202050066991"/>
    <d v="2020-06-02T00:00:00"/>
    <n v="18"/>
    <n v="18"/>
    <x v="1"/>
    <s v="03-06-2020 16:57 PM Archivar Andrea Bibiana Castañeda Durán SE DIO TRÁMITE CON RAD. 20202050066991 ENVIADO EL 2/6/2020"/>
    <s v="N/A"/>
    <s v="Word"/>
    <s v="N/A"/>
    <s v="N/A"/>
    <s v="No se especifica medio de envio de respuesta, documento sin firma"/>
  </r>
  <r>
    <x v="1"/>
    <s v="Correo Atencion al Ciudadano"/>
    <x v="1"/>
    <s v="FERNANDO QUINTERO VARGAS "/>
    <x v="2"/>
    <x v="1"/>
    <s v="ULTIMA REITERACIÓN (PETICIÓN DE INFORMACIÓN Y DOCUMENTACIÓN No. 20203320002742) Certificación de seguridad, Concepto Técnico para establecimientos comerciales abiertos al público. "/>
    <s v="Edgar Alexander Maya Lopez"/>
    <s v="FORMULACIÓN Y ACTUALIZACIÓN NORMATIVA Y OPERATIVA "/>
    <x v="0"/>
    <x v="3"/>
    <n v="35"/>
    <s v="20202000009032  "/>
    <d v="2020-05-07T00:00:00"/>
    <n v="20202050067351"/>
    <d v="2020-05-26T00:00:00"/>
    <n v="13"/>
    <n v="13"/>
    <x v="1"/>
    <s v="26-05-2020 10:28 AM Archivar Edgar Alexander Maya Lopez Se da respuesta con radicado DNBC N° 20202050067351"/>
    <d v="2020-05-27T00:00:00"/>
    <s v="Pdf"/>
    <s v="Si"/>
    <s v="N/A"/>
    <s v="N/A"/>
  </r>
  <r>
    <x v="1"/>
    <s v="Correo Atencion al Ciudadano"/>
    <x v="2"/>
    <s v="JEFFERSON MARLINTON BACCA LOPEZ "/>
    <x v="3"/>
    <x v="1"/>
    <s v="CAC; Solicitud concepto jurídico. "/>
    <s v="Marcelo Fernando Arellano "/>
    <s v="FORMULACIÓN Y ACTUALIZACIÓN NORMATIVA Y OPERATIVA "/>
    <x v="0"/>
    <x v="3"/>
    <n v="35"/>
    <s v="20202000009042  "/>
    <d v="2020-05-07T00:00:00"/>
    <m/>
    <m/>
    <m/>
    <m/>
    <x v="0"/>
    <s v="10/09/2020----24/35"/>
    <m/>
    <m/>
    <m/>
    <m/>
    <m/>
  </r>
  <r>
    <x v="1"/>
    <s v="Correo Atencion al Ciudadano"/>
    <x v="2"/>
    <s v="LUIS HORACIO VASCO "/>
    <x v="0"/>
    <x v="0"/>
    <s v="CAC: Solicitud suministro copia de proyecto de acuerdo "/>
    <s v="Faubricio Sanchez Cortes"/>
    <s v="FORMULACIÓN Y ACTUALIZACIÓN NORMATIVA Y OPERATIVA "/>
    <x v="0"/>
    <x v="0"/>
    <n v="30"/>
    <s v="20202000009062  "/>
    <d v="2020-05-07T00:00:00"/>
    <n v="20203320001311"/>
    <d v="2020-05-26T00:00:00"/>
    <n v="13"/>
    <n v="13"/>
    <x v="1"/>
    <s v="30-05-2020 14:44 PM Archivar Faubricio Sanchez Cortes Se dio respuesta con radicado No. 20203320001311 enviado el 26-05-2020"/>
    <s v="N/A"/>
    <s v="Word"/>
    <s v="N/A"/>
    <s v="N/A"/>
    <s v="No se especifica medio de envio de respuesta, documento sin firma"/>
  </r>
  <r>
    <x v="1"/>
    <s v="Correo Atencion al Ciudadano"/>
    <x v="8"/>
    <s v="LUIS ENRIQUE AGUDELO GONGORA "/>
    <x v="0"/>
    <x v="2"/>
    <s v="CAC: Traslado por competencia SADE 1339842 "/>
    <s v="Marcelo Fernando Arellano "/>
    <s v="FORMULACIÓN Y ACTUALIZACIÓN NORMATIVA Y OPERATIVA "/>
    <x v="0"/>
    <x v="0"/>
    <n v="30"/>
    <s v="20202000009072  "/>
    <d v="2020-05-07T00:00:00"/>
    <s v="20202050067171 y 20202050067181"/>
    <d v="2020-05-19T00:00:00"/>
    <n v="8"/>
    <n v="8"/>
    <x v="1"/>
    <s v="Orfeo sin cerrar"/>
    <s v="N/A"/>
    <s v="Word"/>
    <s v="N/A"/>
    <s v="N/A"/>
    <s v="No se especifica medio de envio de respuesta, documento sin firma, Orfeo sin cerrar."/>
  </r>
  <r>
    <x v="1"/>
    <s v="Correo Atencion al Ciudadano"/>
    <x v="3"/>
    <s v="ALCALDÍA MUNICIPAL DE UNE- CUNDINAMARCA  "/>
    <x v="0"/>
    <x v="5"/>
    <s v="SOLICITUD VISITA VERIFICACIÓN "/>
    <s v="Marcelo Fernando Arellano "/>
    <s v="FORMULACIÓN Y ACTUALIZACIÓN NORMATIVA Y OPERATIVA "/>
    <x v="0"/>
    <x v="0"/>
    <n v="30"/>
    <s v="20202000009082  "/>
    <d v="2020-05-07T00:00:00"/>
    <n v="20202050067221"/>
    <d v="2020-05-19T00:00:00"/>
    <n v="8"/>
    <n v="8"/>
    <x v="1"/>
    <s v="Orfeo sin cerrar"/>
    <s v="N/A"/>
    <s v="Word"/>
    <s v="N/A"/>
    <s v="N/A"/>
    <s v="No se especifica medio de envio de respuesta, documento sin firma, Orfeo sin cerrar."/>
  </r>
  <r>
    <x v="1"/>
    <s v="Correo Atencion al Ciudadano"/>
    <x v="1"/>
    <s v="KAROLINE JULIETH TAMAYO BASTIDAS "/>
    <x v="2"/>
    <x v="0"/>
    <s v="CAC: VERIFICACIÓN SOPORTES DE ESTUDIO. "/>
    <s v="Edgar Alexander Maya Lopez "/>
    <s v="FORMULACIÓN Y ACTUALIZACIÓN NORMATIVA Y OPERATIVA "/>
    <x v="0"/>
    <x v="2"/>
    <n v="30"/>
    <s v="20202000009092  "/>
    <d v="2020-05-07T00:00:00"/>
    <m/>
    <m/>
    <m/>
    <m/>
    <x v="0"/>
    <s v="10/09/2020----24/30 dias"/>
    <m/>
    <m/>
    <m/>
    <m/>
    <m/>
  </r>
  <r>
    <x v="1"/>
    <s v="Correo Atencion al Ciudadano"/>
    <x v="0"/>
    <s v="SAN ANTONIO TOLIMA  "/>
    <x v="3"/>
    <x v="5"/>
    <s v="CAC: Solicitud.  "/>
    <s v="Ronny Estiven Romero Velandia"/>
    <s v="FORMULACIÓN Y ACTUALIZACIÓN NORMATIVA Y OPERATIVA "/>
    <x v="0"/>
    <x v="2"/>
    <n v="30"/>
    <s v="20202000009102  "/>
    <d v="2020-05-07T00:00:00"/>
    <n v="20202050065961"/>
    <d v="2020-05-19T00:00:00"/>
    <n v="8"/>
    <n v="8"/>
    <x v="1"/>
    <s v="14-05-2020 16:31 PM Archivar Ronny Estiven Romero Velandia RESPONDIDO CON Radicado DNBC No. *20202050065961* **20202050065961** Bogotá D.C, 22-04-2020"/>
    <d v="2020-05-20T00:00:00"/>
    <s v="Pdf"/>
    <s v="Si"/>
    <s v="N/A"/>
    <s v="N/A"/>
  </r>
  <r>
    <x v="1"/>
    <s v="Correo Atencion al Ciudadano"/>
    <x v="8"/>
    <s v="LUIS ENRIQUE AGUDELO GONGORA "/>
    <x v="0"/>
    <x v="2"/>
    <s v="CAC: TRANSLADO DE QUEJA PRESENTADA CONTRA EL CUERPO BOMBEROS VOLUNTARIOS DSE ANSERMANUEVO  "/>
    <s v="Andrea Bibiana Castañeda Durán  "/>
    <s v="FORMULACIÓN Y ACTUALIZACIÓN NORMATIVA Y OPERATIVA "/>
    <x v="0"/>
    <x v="2"/>
    <n v="30"/>
    <s v="20202000009112  "/>
    <d v="2020-05-07T00:00:00"/>
    <m/>
    <m/>
    <m/>
    <m/>
    <x v="0"/>
    <s v="10/09/2020----24/30 dias"/>
    <m/>
    <m/>
    <m/>
    <m/>
    <m/>
  </r>
  <r>
    <x v="1"/>
    <s v="Correo Atencion al Ciudadano"/>
    <x v="11"/>
    <s v="ASDEBER NEIVA  "/>
    <x v="4"/>
    <x v="0"/>
    <s v="CAC: Certificado. "/>
    <s v="Andrea Bibiana Castañeda Durán  "/>
    <s v="FORMULACIÓN Y ACTUALIZACIÓN NORMATIVA Y OPERATIVA "/>
    <x v="0"/>
    <x v="2"/>
    <n v="30"/>
    <s v="20202000009122  "/>
    <d v="2020-05-08T00:00:00"/>
    <m/>
    <m/>
    <m/>
    <m/>
    <x v="0"/>
    <s v="10/09/2020----23/30 dias"/>
    <m/>
    <m/>
    <m/>
    <m/>
    <m/>
  </r>
  <r>
    <x v="1"/>
    <s v="Correo Atencion al Ciudadano"/>
    <x v="1"/>
    <s v="CONGRESO DE LA REPUBLICA DE COLOMBIA  "/>
    <x v="1"/>
    <x v="0"/>
    <s v="CAC DERECHO DE PETICIÓN DEL REPRESENTANTE JUAN CARLOS REINALES AGUDELO "/>
    <s v="Carlos Armando López Barrera"/>
    <s v="OFICINA ASESORA JURIDICA"/>
    <x v="2"/>
    <x v="5"/>
    <n v="5"/>
    <s v="20203800009132  "/>
    <d v="2020-05-08T00:00:00"/>
    <n v="20201200000113"/>
    <d v="2020-05-11T00:00:00"/>
    <n v="1"/>
    <n v="1"/>
    <x v="1"/>
    <s v="11-05-2020 16:05 PM Archivar Carlos Armando López Barrera ARCHIVO 20201200000113"/>
    <s v="N/A"/>
    <s v="Word"/>
    <s v="Si"/>
    <s v="N/A"/>
    <s v="Error de Orfeo solo genera radicados con salida (3)"/>
  </r>
  <r>
    <x v="1"/>
    <s v="Correo Atencion al Ciudadano"/>
    <x v="11"/>
    <s v="EASTMAN NEIVA  "/>
    <x v="2"/>
    <x v="0"/>
    <s v="CAC: Derecho de petición - Aspirantes a bomberos La Plata - Huila. "/>
    <s v="Marcelo Fernando Arellano "/>
    <s v="FORMULACIÓN Y ACTUALIZACIÓN NORMATIVA Y OPERATIVA "/>
    <x v="0"/>
    <x v="2"/>
    <n v="30"/>
    <s v="20202000009162  "/>
    <d v="2020-05-08T00:00:00"/>
    <s v=" 20202050067201 y 20202050067211"/>
    <d v="2020-05-19T00:00:00"/>
    <n v="7"/>
    <n v="7"/>
    <x v="1"/>
    <s v="Orfeo sin cerrar"/>
    <s v="N/A"/>
    <s v="Word"/>
    <s v="N/A"/>
    <s v="N/A"/>
    <s v="No se especifica medio de envio de respuesta, documento sin firma, Orfeo sin cerrar."/>
  </r>
  <r>
    <x v="1"/>
    <s v="Correo Atencion al Ciudadano"/>
    <x v="1"/>
    <s v="PRESIDENCIA DE LA REPUBLICA  "/>
    <x v="1"/>
    <x v="3"/>
    <s v="CAC: RV_ Derecho de Petición hoja de vida del Señor Jairo Soto Gil. "/>
    <s v="MARYOLY DIAZ"/>
    <s v="GESTIÓN TALENTO HUMANO"/>
    <x v="1"/>
    <x v="4"/>
    <n v="30"/>
    <s v="20202000009192  "/>
    <d v="2020-05-08T00:00:00"/>
    <n v="20203100001481"/>
    <d v="2020-05-21T00:00:00"/>
    <n v="9"/>
    <n v="9"/>
    <x v="1"/>
    <s v="21-05-2020 17:42 PM Archivar MARYOLY DIAZ se realiza trámite mediante radicado 20203100001481"/>
    <s v="N/A"/>
    <s v="Word"/>
    <s v="N/A"/>
    <s v="N/A"/>
    <s v="No se especifica medio de envio de respuesta, documento sin firma"/>
  </r>
  <r>
    <x v="1"/>
    <s v="Correo Atencion al Ciudadano"/>
    <x v="14"/>
    <s v="MARIO DE JESUS ALVAREZ CARRILLO "/>
    <x v="0"/>
    <x v="6"/>
    <s v="CAC: SOLICITUD APOYO CUERPO DE BOMBEROS VOLUNTARIOS DE DIBULLA A DIRECCIÓN NACIONAL DE BOMBEROS. "/>
    <s v="Cristhian Matiz "/>
    <s v="SUBDIRECCIÓN ESTRATÉGICA Y DE COORDINACIÓN BOMBERIL "/>
    <x v="1"/>
    <x v="0"/>
    <n v="30"/>
    <s v="20202000009202  "/>
    <d v="2020-05-08T00:00:00"/>
    <m/>
    <m/>
    <m/>
    <m/>
    <x v="2"/>
    <s v="42 dias vencida"/>
    <m/>
    <m/>
    <m/>
    <m/>
    <s v="Fecha real de recepcion 13 de Abril"/>
  </r>
  <r>
    <x v="1"/>
    <s v="Correo Atencion al Ciudadano"/>
    <x v="8"/>
    <s v="Henry Cabrera Vargas -4 CUERPO DE BOMBEROS VOLUNTARIOS DE VILLAGORGONA "/>
    <x v="3"/>
    <x v="2"/>
    <s v="CAC: RV_ ACLARACIÓN SOBRE UNA SITUACIÓN. "/>
    <s v="Marcelo Fernando Arellano "/>
    <s v="FORMULACIÓN Y ACTUALIZACIÓN NORMATIVA Y OPERATIVA "/>
    <x v="0"/>
    <x v="2"/>
    <n v="30"/>
    <s v="20202000009222  "/>
    <d v="2020-05-08T00:00:00"/>
    <s v="20202050067291 y  20202050067401"/>
    <d v="2020-05-27T00:00:00"/>
    <n v="13"/>
    <n v="13"/>
    <x v="1"/>
    <s v="Orfeo sin cerrar"/>
    <s v="N/A"/>
    <s v="Word"/>
    <s v="N/A"/>
    <s v="N/A"/>
    <s v="No se especifica medio de envio de respuesta, documento sin firma, Orfeo sin cerrar."/>
  </r>
  <r>
    <x v="1"/>
    <s v="Correo Atencion al Ciudadano"/>
    <x v="4"/>
    <s v="FABIO VERDUGO SISA "/>
    <x v="0"/>
    <x v="0"/>
    <s v="Solicitud certificación población en condición listado censal Municipio Tutaza - Boyacà. "/>
    <s v="Marcelo Fernando Arellano "/>
    <s v="FORMULACIÓN Y ACTUALIZACIÓN NORMATIVA Y OPERATIVA "/>
    <x v="0"/>
    <x v="0"/>
    <n v="30"/>
    <s v="20202000009232  "/>
    <d v="2020-05-08T00:00:00"/>
    <m/>
    <m/>
    <m/>
    <m/>
    <x v="2"/>
    <s v="48 dias vencida"/>
    <m/>
    <m/>
    <m/>
    <m/>
    <s v="·Fecha real de recepcion 03 de abril"/>
  </r>
  <r>
    <x v="1"/>
    <s v="Correo Atencion al Ciudadano"/>
    <x v="1"/>
    <s v="MINISTERIO DE INTERIOR PQRSD  "/>
    <x v="1"/>
    <x v="4"/>
    <s v="CAC: Respuesta Oficial. "/>
    <s v=" JAIRO SOTO GIL"/>
    <s v="FORMULACIÓN Y ACTUALIZACIÓN NORMATIVA Y OPERATIVA "/>
    <x v="0"/>
    <x v="2"/>
    <n v="30"/>
    <s v="20202000009242  "/>
    <d v="2020-05-08T00:00:00"/>
    <n v="20202000001281"/>
    <d v="2020-05-19T00:00:00"/>
    <n v="34"/>
    <n v="34"/>
    <x v="3"/>
    <s v="19-05-2020 10:06 AM Archivar JAIRO SOTO GIL archivo radicado 20202000001281"/>
    <m/>
    <m/>
    <m/>
    <m/>
    <s v="·Fecha real de recepcion 01 de abril"/>
  </r>
  <r>
    <x v="1"/>
    <s v="Correo Atencion al Ciudadano"/>
    <x v="15"/>
    <s v="CUERPO DE BOMBEROS VOLUNTARIOS DE PEREIRA  "/>
    <x v="3"/>
    <x v="1"/>
    <s v="CAC: Solicitud Concepto de Reintegro. "/>
    <s v="Andrea Bibiana Castañeda Durán  "/>
    <s v="FORMULACIÓN Y ACTUALIZACIÓN NORMATIVA Y OPERATIVA "/>
    <x v="0"/>
    <x v="3"/>
    <n v="35"/>
    <s v="20202000009252  "/>
    <d v="2020-05-08T00:00:00"/>
    <n v="20202050067271"/>
    <d v="2020-06-01T00:00:00"/>
    <n v="42"/>
    <n v="42"/>
    <x v="3"/>
    <s v="03-06-2020 16:45 PM Archivar Andrea Bibiana Castañeda Durán SE DIO TRÁMITE CON RAD. 20202050067271 ENVIADO EL 01/06/2020"/>
    <m/>
    <m/>
    <m/>
    <m/>
    <s v="·Fecha real de recepcion 02 de abril"/>
  </r>
  <r>
    <x v="1"/>
    <s v="Correo Atencion al Ciudadano"/>
    <x v="8"/>
    <s v="WALTER CAMILO MURCIA LOZANO "/>
    <x v="0"/>
    <x v="5"/>
    <s v="CAC: RV Solicitud de Intervención Administrativa y Jurídica para Elección de Comandante del Cuerpo de Bomberos Voluntarios de la Cumbre Valle "/>
    <s v="Andrea Bibiana Castañeda Durán  "/>
    <s v="FORMULACIÓN Y ACTUALIZACIÓN NORMATIVA Y OPERATIVA "/>
    <x v="0"/>
    <x v="0"/>
    <n v="30"/>
    <s v="20202000009282  "/>
    <d v="2020-05-08T00:00:00"/>
    <m/>
    <m/>
    <m/>
    <m/>
    <x v="2"/>
    <s v="48 dias vencida"/>
    <m/>
    <m/>
    <m/>
    <m/>
    <s v="·Fecha real de recepcion 03 de abril"/>
  </r>
  <r>
    <x v="1"/>
    <s v="Correo Atencion al Ciudadano"/>
    <x v="10"/>
    <s v="JULIO CESAR YEPES RESTREPO "/>
    <x v="3"/>
    <x v="4"/>
    <s v="CAC: Derecho de petición. "/>
    <s v="Marcelo Fernando Arellano "/>
    <s v="FORMULACIÓN Y ACTUALIZACIÓN NORMATIVA Y OPERATIVA "/>
    <x v="0"/>
    <x v="2"/>
    <n v="30"/>
    <s v="20202000009292  "/>
    <d v="2020-05-08T00:00:00"/>
    <n v="20202050067281"/>
    <d v="2020-05-21T00:00:00"/>
    <n v="33"/>
    <n v="33"/>
    <x v="3"/>
    <s v="Orfeo sin cerrar"/>
    <s v="N/A"/>
    <s v="Word"/>
    <s v="N/A"/>
    <s v="N/A"/>
    <s v="·Fecha real de recepcion 06 de abril"/>
  </r>
  <r>
    <x v="1"/>
    <s v="Correo Atencion al Ciudadano"/>
    <x v="2"/>
    <s v="RUBEN DARIO QUINTERO GUERRERO "/>
    <x v="2"/>
    <x v="4"/>
    <s v="CAC: Información con respecto a ayudas alas J.AC.del municipio de San Martín delos llanos, meta "/>
    <s v="Luis Alberto Valencia Pulido "/>
    <s v="Área Cenrtral de Referencia Bomberil "/>
    <x v="0"/>
    <x v="0"/>
    <n v="30"/>
    <s v="20202000009302  "/>
    <d v="2020-05-08T00:00:00"/>
    <n v="20202100001981"/>
    <d v="2020-06-02T00:00:00"/>
    <n v="17"/>
    <n v="17"/>
    <x v="1"/>
    <s v="02-06-2020 16:22 PM Archivar Luis Alberto Valencia Pulido Se da respuesta mediante oficion No 120202000009302_00001"/>
    <s v="N/A"/>
    <s v="Word"/>
    <s v="N/A"/>
    <s v="N/A"/>
    <s v="No se especifica medio de envio de respuesta, documento sin firma."/>
  </r>
  <r>
    <x v="1"/>
    <s v="Correo Atencion al Ciudadano"/>
    <x v="8"/>
    <s v="NELSON ELIED GOMEZ HERNANDEZ "/>
    <x v="2"/>
    <x v="1"/>
    <s v="CAC; Fw: REQUISITOS REGISTROS CURSOS. "/>
    <s v="Edgar Alexander Maya Lopez "/>
    <s v="FORMULACIÓN Y ACTUALIZACIÓN NORMATIVA Y OPERATIVA "/>
    <x v="0"/>
    <x v="2"/>
    <n v="30"/>
    <s v="20202000009382  "/>
    <d v="2020-05-11T00:00:00"/>
    <m/>
    <m/>
    <m/>
    <m/>
    <x v="0"/>
    <s v="10/06/2020  22/30 dias"/>
    <m/>
    <m/>
    <m/>
    <m/>
    <m/>
  </r>
  <r>
    <x v="1"/>
    <s v="Correo insitucional"/>
    <x v="3"/>
    <s v="CUERPO DE BOMBEROS VOLUNTARIOS DE ZIPAQUIRA  "/>
    <x v="3"/>
    <x v="5"/>
    <s v="CI: Fwd: ASESORIA JURIDICA "/>
    <s v="EDISON DELGADO "/>
    <s v="FORMULACIÓN Y ACTUALIZACIÓN NORMATIVA Y OPERATIVA "/>
    <x v="0"/>
    <x v="2"/>
    <n v="30"/>
    <s v="20202000009392  "/>
    <d v="2020-05-11T00:00:00"/>
    <n v="20202050067391"/>
    <d v="2020-05-27T00:00:00"/>
    <n v="12"/>
    <n v="12"/>
    <x v="1"/>
    <s v="Orfeo sin cerrar"/>
    <s v="N/A"/>
    <s v="Word"/>
    <s v="N/A"/>
    <s v="N/A"/>
    <s v="No se especifica medio de envio de respuesta, documento sin firma, Orfeo sin cerrar."/>
  </r>
  <r>
    <x v="1"/>
    <s v="Correo insitucional"/>
    <x v="4"/>
    <s v="CUERPO DE BOMBEROS VOLUNTARIOS COMBITA  "/>
    <x v="3"/>
    <x v="5"/>
    <s v="CI: Terminación bilateral Combita. "/>
    <s v="EDISON DELGADO "/>
    <s v="FORMULACIÓN Y ACTUALIZACIÓN NORMATIVA Y OPERATIVA "/>
    <x v="0"/>
    <x v="2"/>
    <n v="30"/>
    <s v="20202000009412  "/>
    <d v="2020-05-11T00:00:00"/>
    <n v="20202050066841"/>
    <d v="2020-05-13T00:00:00"/>
    <n v="2"/>
    <n v="2"/>
    <x v="1"/>
    <s v="Orfeo sin cerrar"/>
    <d v="2020-05-20T00:00:00"/>
    <s v="Pdf"/>
    <s v="Si"/>
    <s v="N/A"/>
    <s v="Orfeo sin cerrar."/>
  </r>
  <r>
    <x v="1"/>
    <s v="Correo Atencion al Ciudadano"/>
    <x v="1"/>
    <s v="FRANCISCO JAVIER GAMBOA PEDRAZA "/>
    <x v="2"/>
    <x v="1"/>
    <s v="CAC: Oficio capacitación bomberil. "/>
    <s v="Edgar Alexander Maya Lopez "/>
    <s v="FORMULACIÓN Y ACTUALIZACIÓN NORMATIVA Y OPERATIVA "/>
    <x v="0"/>
    <x v="2"/>
    <n v="30"/>
    <s v="20202000009442  "/>
    <d v="2020-05-11T00:00:00"/>
    <m/>
    <m/>
    <m/>
    <m/>
    <x v="2"/>
    <s v="27 dias vencida"/>
    <m/>
    <m/>
    <m/>
    <m/>
    <s v="Fecha real de recepcion 20 de Abril"/>
  </r>
  <r>
    <x v="1"/>
    <s v="Correo Atencion al Ciudadano"/>
    <x v="1"/>
    <s v="Procuraduría Delegada para la Defensa de los Derechos de la Infancia, la Familia y las Mujeres.  "/>
    <x v="1"/>
    <x v="0"/>
    <s v="CAC: Radicado de salida S-2020-013394. "/>
    <s v="MARYOLY DIAZ "/>
    <s v="GESTIÓN TALENTO HUMANO "/>
    <x v="1"/>
    <x v="1"/>
    <n v="20"/>
    <s v="20202000009472  "/>
    <d v="2020-05-11T00:00:00"/>
    <n v="20203100001851"/>
    <d v="2020-06-02T00:00:00"/>
    <n v="16"/>
    <n v="16"/>
    <x v="1"/>
    <s v="02-06-2020 15:23 PM Archivar MARYOLY DIAZ SE REALIZA TRAMITE MEDIANTE RADICADO 20203100001851"/>
    <d v="2020-06-02T00:00:00"/>
    <s v="Pdf"/>
    <s v="Si"/>
    <s v="N/A"/>
    <s v="N/A"/>
  </r>
  <r>
    <x v="1"/>
    <s v="Correo Atencion al Ciudadano"/>
    <x v="10"/>
    <s v="CUERPO DE BOMBEROS VOLUNTARIOS DE PUERTO NARE - ANTIOQUIA  "/>
    <x v="3"/>
    <x v="0"/>
    <s v="CAC; Solicitud aclaración. "/>
    <s v="Luis Alberto Valencia Pulido "/>
    <s v="Área Cenrtral de Referencia Bomberil "/>
    <x v="0"/>
    <x v="0"/>
    <n v="30"/>
    <s v="20202000009522  "/>
    <d v="2020-05-11T00:00:00"/>
    <n v="20202100002141"/>
    <d v="2020-06-04T00:00:00"/>
    <n v="36"/>
    <n v="36"/>
    <x v="3"/>
    <s v="04-06-2020 12:44 PM Archivar Luis Alberto Valencia Pulido Se da respuesta mediante el Oficio No. 2020210000214"/>
    <s v="N/A"/>
    <s v="Word"/>
    <s v="N/A"/>
    <s v="N/A"/>
    <s v="Fecha real de recepcion 15 de Abril"/>
  </r>
  <r>
    <x v="1"/>
    <s v="Correo Atencion al Ciudadano"/>
    <x v="16"/>
    <s v="NELSON ENRIQUE GONZALEZ RAMIREZ "/>
    <x v="3"/>
    <x v="5"/>
    <s v="SOLICITUD CONCEPTO URGENTE "/>
    <s v="EDISON DELGADO "/>
    <s v="FORMULACIÓN Y ACTUALIZACIÓN NORMATIVA Y OPERATIVA "/>
    <x v="0"/>
    <x v="3"/>
    <n v="35"/>
    <s v="20202000009532  "/>
    <d v="2020-05-11T00:00:00"/>
    <n v="20202050067411"/>
    <d v="2020-05-27T00:00:00"/>
    <n v="12"/>
    <n v="12"/>
    <x v="1"/>
    <s v="Orfeo sin cerrar"/>
    <s v="N/A"/>
    <s v="Word"/>
    <s v="N/A"/>
    <s v="N/A"/>
    <s v="No se especifica medio de envio de respuesta, documento sin firma, Orfeo sin cerrar."/>
  </r>
  <r>
    <x v="1"/>
    <s v="Correo Atencion al Ciudadano"/>
    <x v="1"/>
    <s v="ORLANDO MURILLO LOPEZ "/>
    <x v="2"/>
    <x v="0"/>
    <s v="CAC Derecho de peticion "/>
    <s v="Jorge Edwin Amarillo Alvarado"/>
    <s v="SUBDIRECCIÓN ADMINISTRATIVA Y FINANCIERA "/>
    <x v="1"/>
    <x v="2"/>
    <n v="30"/>
    <s v="20203800009552  "/>
    <d v="2020-05-12T00:00:00"/>
    <s v="N/A"/>
    <d v="2020-05-27T00:00:00"/>
    <n v="25"/>
    <n v="25"/>
    <x v="1"/>
    <s v="27-05-2020 14:44 PM Archivar Jorge Edwin Amarillo Alvarado BUENAS TARDES SE DIO RESPUESTA AL DERECHO DE PETICIÓN POR MEDIO MAGNÉTICO AL CORREO orlandomurillo83@hotmail.com"/>
    <s v="N/A"/>
    <s v="N/A"/>
    <s v="N/A"/>
    <s v="N/A"/>
    <s v="Fecha real de recepcion 22 de Abril"/>
  </r>
  <r>
    <x v="1"/>
    <s v="Correo Atencion al Ciudadano"/>
    <x v="17"/>
    <s v="RESGUARDO QUILLASINGA REFUGIO DEL SOL EL ENCANO "/>
    <x v="4"/>
    <x v="4"/>
    <s v="CAC: SOLICITUD RESGUARDO QUILLASINGA REFUGIO DEL SOL. "/>
    <s v="Cristhian Matiz "/>
    <s v="SUBDIRECCIÓN ESTRATÉGICA Y DE COORDINACIÓN BOMBERIL "/>
    <x v="0"/>
    <x v="2"/>
    <n v="30"/>
    <s v="20202000009562  "/>
    <d v="2020-05-12T00:00:00"/>
    <n v="20202000002351"/>
    <d v="2020-06-08T00:00:00"/>
    <n v="19"/>
    <n v="19"/>
    <x v="1"/>
    <s v="Orfeo sin cerrar"/>
    <s v="N/A"/>
    <s v="Word"/>
    <s v="N/A"/>
    <s v="N/A"/>
    <s v="No se especifica medio de envio de respuesta, documento sin firma, Orfeo sin cerrar."/>
  </r>
  <r>
    <x v="1"/>
    <s v="Correo Atencion al Ciudadano"/>
    <x v="3"/>
    <s v="CUERPO DE BOMBEROS VOLUNTARIOS DE RICAURTE - CUNDINAMARCA  "/>
    <x v="3"/>
    <x v="4"/>
    <s v="CAC: QUEJA POR INCONSISTENCIAS EN LA ENTREGA DE LOS KITS DE BIOSEGURIDAD DONADOS. "/>
    <s v="JAIRO SOTO GIL"/>
    <s v="SUBDIRECCIÓN ESTRATÉGICA Y DE COORDINACIÓN BOMBERIL "/>
    <x v="0"/>
    <x v="0"/>
    <n v="30"/>
    <s v="20202000009632  "/>
    <d v="2020-05-12T00:00:00"/>
    <n v="20202000001461"/>
    <d v="2020-05-21T00:00:00"/>
    <n v="23"/>
    <n v="23"/>
    <x v="1"/>
    <s v="21-05-2020 17:37 PM Archivar JAIRO SOTO GIL 20202000001461 archivo"/>
    <s v="N/A"/>
    <s v="Word"/>
    <s v="N/A"/>
    <s v="N/A"/>
    <s v="Fecha real de recepcion 20 de Abril"/>
  </r>
  <r>
    <x v="1"/>
    <s v="Correo Atencion al Ciudadano"/>
    <x v="1"/>
    <s v="PRESIDENCIA DE LA REPUBLICA  "/>
    <x v="1"/>
    <x v="2"/>
    <s v="CAC: OFI20-00086528 / IDM: Solicita intervención por presuntas irregularidades.  "/>
    <s v="JAIRO SOTO GIL"/>
    <s v="SUBDIRECCIÓN ESTRATÉGICA Y DE COORDINACIÓN BOMBERIL "/>
    <x v="0"/>
    <x v="2"/>
    <n v="30"/>
    <s v="20202000009742  "/>
    <d v="2020-05-12T00:00:00"/>
    <n v="20202000001461"/>
    <d v="2020-05-21T00:00:00"/>
    <n v="7"/>
    <n v="7"/>
    <x v="1"/>
    <s v="21-05-2020 17:36 PM Archivar JAIRO SOTO GIL archivo 20202000001461"/>
    <s v="N/A"/>
    <s v="Word"/>
    <s v="N/A"/>
    <s v="N/A"/>
    <s v="No se especifica medio de envio de respuesta, documento sin firma"/>
  </r>
  <r>
    <x v="1"/>
    <s v="Correo Atencion al Ciudadano"/>
    <x v="18"/>
    <s v="JOSE ANGEL CAMACHO FERNANDEZ "/>
    <x v="2"/>
    <x v="1"/>
    <s v="CAC: RADICADO DNBC N° 20202050065621 - Soportes Solicitados para Homologación de Cursos. "/>
    <s v="Edgar Alexander Maya Lopez "/>
    <s v="FORMULACIÓN Y ACTUALIZACIÓN NORMATIVA Y OPERATIVA "/>
    <x v="0"/>
    <x v="3"/>
    <n v="35"/>
    <s v="20202000009752  "/>
    <d v="2020-05-12T00:00:00"/>
    <m/>
    <m/>
    <m/>
    <m/>
    <x v="2"/>
    <s v="40 dias vencida"/>
    <m/>
    <m/>
    <m/>
    <m/>
    <s v="Fecha real de recepcion 15 de Abril"/>
  </r>
  <r>
    <x v="1"/>
    <s v="Correo Atencion al Ciudadano"/>
    <x v="16"/>
    <s v="JOSE DANIEL ALVAREZ  "/>
    <x v="3"/>
    <x v="5"/>
    <s v="CAC: Reiteración “Solicitud transferencia de Recursos Convenio de Cooperación No. 301.18.3-001_2020”. "/>
    <s v="EDISON DELGADO "/>
    <s v="FORMULACIÓN Y ACTUALIZACIÓN NORMATIVA Y OPERATIVA "/>
    <x v="0"/>
    <x v="2"/>
    <n v="30"/>
    <s v="20202000009802  "/>
    <d v="2020-05-12T00:00:00"/>
    <n v="20202050067431"/>
    <d v="2020-05-27T00:00:00"/>
    <n v="11"/>
    <n v="11"/>
    <x v="1"/>
    <s v="Orfeo sin cerrar"/>
    <s v="N/A"/>
    <s v="Word"/>
    <s v="N/A"/>
    <s v="N/A"/>
    <s v="No se especifica medio de envio de respuesta, documento sin firma, Orfeo sin cerrar."/>
  </r>
  <r>
    <x v="1"/>
    <s v="Correo Atencion al Ciudadano"/>
    <x v="1"/>
    <s v="MINISTERIO DE INTERIOR PQRSD  "/>
    <x v="1"/>
    <x v="0"/>
    <s v="CAC: Respuesta Oficial. EXT_20-00013179-PQRSD-013118-PQR, Código de Consulta 018120124050042 del 03/05/2020. "/>
    <s v="Ronny Estiven Romero Velandia "/>
    <s v="FORMULACIÓN Y ACTUALIZACIÓN NORMATIVA Y OPERATIVA "/>
    <x v="0"/>
    <x v="3"/>
    <n v="35"/>
    <s v="20202000009822  "/>
    <d v="2020-05-12T00:00:00"/>
    <n v="20203800007422"/>
    <d v="2020-04-29T00:00:00"/>
    <n v="13"/>
    <n v="13"/>
    <x v="1"/>
    <s v="27-05-2020 11:23 AM Archivar Ronny Estiven Romero Velandia RESPONDIDO CON RADICADO DNBC 20203800007422 del 29-04-2020"/>
    <s v="N/A"/>
    <s v="N/A"/>
    <s v="N/A"/>
    <s v="N/A"/>
    <s v="No se tiene evidencia de respuesta."/>
  </r>
  <r>
    <x v="1"/>
    <s v="Correo Atencion al Ciudadano"/>
    <x v="8"/>
    <s v="JIMENA VARGAS  "/>
    <x v="2"/>
    <x v="0"/>
    <s v="CAC; Solicitud de informacion Maria Jimena Vargas . "/>
    <s v="Faubricio Sanchez Cortes "/>
    <s v="FORMULACIÓN Y ACTUALIZACIÓN NORMATIVA Y OPERATIVA "/>
    <x v="0"/>
    <x v="2"/>
    <n v="30"/>
    <s v="20202000009842  "/>
    <d v="2020-05-12T00:00:00"/>
    <m/>
    <m/>
    <m/>
    <m/>
    <x v="0"/>
    <s v="10/06/2020  21/30 dias"/>
    <m/>
    <m/>
    <m/>
    <m/>
    <m/>
  </r>
  <r>
    <x v="1"/>
    <s v="Correo Atencion al Ciudadano"/>
    <x v="4"/>
    <s v="CUERPO DE BOMBEROS VOLUNTARIOS COMBITA "/>
    <x v="3"/>
    <x v="5"/>
    <s v="CAC:terminación contrato Cómbita. "/>
    <s v="Ronny Estiven Romero Velandia "/>
    <s v="FORMULACIÓN Y ACTUALIZACIÓN NORMATIVA Y OPERATIVA "/>
    <x v="0"/>
    <x v="2"/>
    <n v="30"/>
    <s v="20202000009852  "/>
    <d v="2020-05-12T00:00:00"/>
    <n v="20202050066841"/>
    <d v="2020-05-12T00:00:00"/>
    <n v="0"/>
    <n v="0"/>
    <x v="1"/>
    <s v="15-05-2020 10:44 AM Archivar Ronny Estiven Romero Velandia RESPONDIDO CON Radicado DNBC No. *20202050066841* **20202050066841** Bogotá D.C, 12-05-2020"/>
    <d v="2020-05-20T00:00:00"/>
    <s v="Pdf"/>
    <s v="Si"/>
    <s v="N/A"/>
    <s v="N/A"/>
  </r>
  <r>
    <x v="1"/>
    <s v="Correo Atencion al Ciudadano"/>
    <x v="1"/>
    <s v="COMUNICACION PRESIDENCIA DE LA REPUBLICA  "/>
    <x v="1"/>
    <x v="2"/>
    <s v="CAC: Solicitud de intervención ante entidad pública.  "/>
    <s v="Marcelo Fernando Arellano "/>
    <s v="FORMULACIÓN Y ACTUALIZACIÓN NORMATIVA Y OPERATIVA "/>
    <x v="0"/>
    <x v="0"/>
    <n v="30"/>
    <s v="20202000010062  "/>
    <d v="2020-05-13T00:00:00"/>
    <m/>
    <m/>
    <m/>
    <m/>
    <x v="0"/>
    <s v="10/06/2020  20/30 dias"/>
    <m/>
    <m/>
    <m/>
    <m/>
    <m/>
  </r>
  <r>
    <x v="1"/>
    <s v="Correo Atencion al Ciudadano"/>
    <x v="3"/>
    <s v="JULIO CESAR GARCIA TRIANA  "/>
    <x v="0"/>
    <x v="0"/>
    <s v="CAC: Derecho de petición. "/>
    <s v="Julio Alejandro Chamorro Cabrera  "/>
    <s v="SUBDIRECCIÓN ESTRATÉGICA Y DE COORDINACIÓN BOMBERIL "/>
    <x v="0"/>
    <x v="0"/>
    <n v="30"/>
    <s v="20202000010082  "/>
    <d v="2020-05-13T00:00:00"/>
    <m/>
    <m/>
    <m/>
    <m/>
    <x v="0"/>
    <s v="10/06/2020  20/30 dias"/>
    <m/>
    <m/>
    <m/>
    <m/>
    <m/>
  </r>
  <r>
    <x v="1"/>
    <s v="Correo insitucional"/>
    <x v="19"/>
    <s v="ARGENIS RAMON QUEVEDO ORTEGANO "/>
    <x v="2"/>
    <x v="0"/>
    <s v="CI: Derecho de petición. "/>
    <s v=" Mauricio Delgado Perdomo"/>
    <s v="SUBDIRECCIÓN ESTRATÉGICA Y DE COORDINACIÓN BOMBERIL "/>
    <x v="0"/>
    <x v="3"/>
    <n v="35"/>
    <s v="20202000010092  "/>
    <d v="2020-05-13T00:00:00"/>
    <n v="20202000001531"/>
    <d v="2020-05-24T00:00:00"/>
    <n v="8"/>
    <n v="8"/>
    <x v="1"/>
    <s v="24-05-2020 17:17 PM Archivar Mauricio Delgado Perdomo Se da respuesta con Rd. DNBC 20202000001531."/>
    <s v="N/A"/>
    <s v="Word"/>
    <s v="N/A"/>
    <s v="N/A"/>
    <s v="No se especifica medio de envio de respuesta, documento sin firma."/>
  </r>
  <r>
    <x v="1"/>
    <s v="Chat institucional"/>
    <x v="10"/>
    <s v="OSCAR JIMENEZ  "/>
    <x v="2"/>
    <x v="0"/>
    <s v="Mensaje fuera de línea desde passmo2015@yahoo.es. "/>
    <s v="Marcelo Fernando Arellano "/>
    <s v="FORMULACIÓN Y ACTUALIZACIÓN NORMATIVA Y OPERATIVA "/>
    <x v="0"/>
    <x v="3"/>
    <n v="35"/>
    <s v="20202000010112  "/>
    <d v="2020-05-13T00:00:00"/>
    <n v="20202050067541"/>
    <d v="2020-06-01T00:00:00"/>
    <n v="13"/>
    <n v="13"/>
    <x v="1"/>
    <s v="Orfeo sin cerrar"/>
    <s v="N/A"/>
    <s v="Word"/>
    <s v="N/A"/>
    <s v="N/A"/>
    <s v="No se especifica medio de envio de respuesta, documento sin firma, Orfeo sin cerrar."/>
  </r>
  <r>
    <x v="1"/>
    <s v="Correo Atencion al Ciudadano"/>
    <x v="4"/>
    <s v="JULIO CESAR RAMIREZ VALENCIA "/>
    <x v="2"/>
    <x v="0"/>
    <s v="CAC: Solicitud información. "/>
    <s v="Edgar Alexander Maya Lopez "/>
    <s v="FORMULACIÓN Y ACTUALIZACIÓN NORMATIVA Y OPERATIVA "/>
    <x v="0"/>
    <x v="1"/>
    <n v="20"/>
    <s v="20202000010152  "/>
    <d v="2020-05-13T00:00:00"/>
    <m/>
    <m/>
    <m/>
    <m/>
    <x v="2"/>
    <s v="21 dias vencida"/>
    <m/>
    <m/>
    <m/>
    <m/>
    <m/>
  </r>
  <r>
    <x v="1"/>
    <s v="Correo Atencion al Ciudadano"/>
    <x v="1"/>
    <s v="UNGRD Juan José Neira Santacruz "/>
    <x v="1"/>
    <x v="6"/>
    <s v="CAC: Traslado de Petición Apoyo al Cuerpo de Bomberos Voluntarios de Enciso (2020ER03732. "/>
    <s v="Cristhian Matiz "/>
    <s v="SUBDIRECCIÓN ESTRATÉGICA Y DE COORDINACIÓN BOMBERIL "/>
    <x v="0"/>
    <x v="0"/>
    <n v="30"/>
    <s v="20202000010162  "/>
    <d v="2020-05-13T00:00:00"/>
    <m/>
    <m/>
    <m/>
    <m/>
    <x v="0"/>
    <s v="10/06/2020  20/30 dias"/>
    <m/>
    <m/>
    <m/>
    <m/>
    <m/>
  </r>
  <r>
    <x v="1"/>
    <s v="Correo Atencion al Ciudadano"/>
    <x v="10"/>
    <s v="CARLOS ANDRéS CARVAJAL ECHEVERRI "/>
    <x v="2"/>
    <x v="2"/>
    <s v="CAC: Queja formal por falta de respeto a los ciudadanos del municipio de Envigado por parte del coordinador de Bomberos de Antioquia. "/>
    <s v="Marcelo Fernando Arellano "/>
    <s v="FORMULACIÓN Y ACTUALIZACIÓN NORMATIVA Y OPERATIVA "/>
    <x v="0"/>
    <x v="2"/>
    <n v="30"/>
    <s v="20202000010332  "/>
    <d v="2020-05-14T00:00:00"/>
    <n v="20202050067371"/>
    <d v="2020-05-27T00:00:00"/>
    <n v="9"/>
    <n v="9"/>
    <x v="1"/>
    <s v="Orfeo sin cerrar"/>
    <s v="N/A"/>
    <s v="Word"/>
    <s v="N/A"/>
    <s v="N/A"/>
    <s v="No se especifica medio de envio de respuesta, documento sin firma, Orfeo sin cerrar."/>
  </r>
  <r>
    <x v="1"/>
    <s v="Correo Atencion al Ciudadano"/>
    <x v="1"/>
    <s v="NICOLáS ANDRéS LASTRE  "/>
    <x v="2"/>
    <x v="0"/>
    <s v="CAC: Consulta Resolución 349 del 2017. "/>
    <s v="Faubricio Sanchez Cortes  "/>
    <s v="FORMULACIÓN Y ACTUALIZACIÓN NORMATIVA Y OPERATIVA "/>
    <x v="0"/>
    <x v="2"/>
    <n v="30"/>
    <s v="20202000010362  "/>
    <d v="2020-05-14T00:00:00"/>
    <s v="N/A"/>
    <d v="2020-05-21T00:00:00"/>
    <n v="5"/>
    <n v="5"/>
    <x v="1"/>
    <s v="21-05-2020 17:03 PM Archivar Faubricio Sanchez Cortes se da respuesta por correo electrónico el día 21-05-2020"/>
    <s v="N/A"/>
    <s v="Word"/>
    <s v="Si"/>
    <s v="N/A"/>
    <s v="se hace entrega de la resolucion sin generar radicado de salida"/>
  </r>
  <r>
    <x v="1"/>
    <s v="Correo Atencion al Ciudadano"/>
    <x v="10"/>
    <s v="CARLOS ANDRéS CARVAJAL ECHEVERRI "/>
    <x v="0"/>
    <x v="2"/>
    <s v="CAC: Queja formal por falta de respeto a los ciudadanos del municipio de Envigado parte del coordinador de Bomberos de Antioquia. "/>
    <s v="Ronny Estiven Romero Velandia "/>
    <s v="FORMULACIÓN Y ACTUALIZACIÓN NORMATIVA Y OPERATIVA "/>
    <x v="0"/>
    <x v="2"/>
    <n v="30"/>
    <s v="20202000010372  "/>
    <d v="2020-05-14T00:00:00"/>
    <n v="20202050067371"/>
    <d v="2020-05-27T00:00:00"/>
    <n v="9"/>
    <n v="9"/>
    <x v="1"/>
    <s v="27-05-2020 11:30 AM Archivar Ronny Estiven Romero Velandia respondido con Radicado DNBC No. *20202050067371* **20202050067371"/>
    <s v="N/A"/>
    <s v="Word"/>
    <s v="N/A"/>
    <s v="N/A"/>
    <s v="No se especifica medio de envio de respuesta, documento sin firma."/>
  </r>
  <r>
    <x v="1"/>
    <s v="Correo Atencion al Ciudadano"/>
    <x v="3"/>
    <s v="ALCALDIA MUNICIPAL DE SIBATE Cesar Ernesto Forero Vásquez "/>
    <x v="0"/>
    <x v="0"/>
    <s v="CAC: ACLARACIÓN Y SOLICITUD DE INFORMACIÓN. "/>
    <s v="Andrea Bibiana Castañeda Durán  "/>
    <s v="FORMULACIÓN Y ACTUALIZACIÓN NORMATIVA Y OPERATIVA "/>
    <x v="0"/>
    <x v="0"/>
    <n v="30"/>
    <s v="20202000010402  "/>
    <d v="2020-05-14T00:00:00"/>
    <n v="20202050067321"/>
    <d v="2020-06-01T00:00:00"/>
    <n v="12"/>
    <n v="12"/>
    <x v="1"/>
    <s v="03-06-2020 16:47 PM Archivar Andrea Bibiana Castañeda Durán SE DIO TRÁMITE CON RAD. 20202050067321 ENVIADO EL 01/6/2020"/>
    <s v="N/A"/>
    <s v="Word"/>
    <s v="N/A"/>
    <s v="N/A"/>
    <s v="No se especifica medio de envio de respuesta, documento sin firma."/>
  </r>
  <r>
    <x v="1"/>
    <s v="Correo Atencion al Ciudadano"/>
    <x v="1"/>
    <s v="JOHANA VANESA ALVAREZ RODRÍGUEZ "/>
    <x v="2"/>
    <x v="0"/>
    <s v="CAC: Solicitud Certificado Laboral. "/>
    <s v="Carolina Pulido Moyeton "/>
    <s v="GESTIÓN CONTRACTUAL  "/>
    <x v="1"/>
    <x v="1"/>
    <n v="20"/>
    <s v="20202000010412  "/>
    <d v="2020-05-14T00:00:00"/>
    <m/>
    <m/>
    <m/>
    <m/>
    <x v="0"/>
    <s v="10/06/2020  19/20 dias"/>
    <m/>
    <m/>
    <m/>
    <m/>
    <m/>
  </r>
  <r>
    <x v="1"/>
    <s v="Correo Atencion al Ciudadano"/>
    <x v="1"/>
    <s v="FRANCISCO JAVIER GOMEZ RAMOS "/>
    <x v="2"/>
    <x v="0"/>
    <s v="CAC: [Formulario de Contacto] Solicitud de información "/>
    <s v="Luis Alberto Valencia Pulido "/>
    <s v="Área Cenrtral de Referencia Bomberil "/>
    <x v="0"/>
    <x v="3"/>
    <n v="35"/>
    <s v="20202000010422  "/>
    <d v="2020-05-14T00:00:00"/>
    <m/>
    <m/>
    <m/>
    <m/>
    <x v="0"/>
    <s v="10/06/2020  19/35 dias"/>
    <m/>
    <m/>
    <m/>
    <m/>
    <m/>
  </r>
  <r>
    <x v="1"/>
    <s v="Correo Atencion al Ciudadano"/>
    <x v="1"/>
    <s v="MIGUEL EDUARDO CARDOZO ORTIZ "/>
    <x v="1"/>
    <x v="6"/>
    <s v="CAC: TRASLADO POR COMPETENCIA, &amp;amp;quot;solicitud apoyo al Cuerpo de Bomberos del Municipio de Enciso - Santander,.&amp;amp;quot; "/>
    <s v="Cristhian Matiz "/>
    <s v="SUBDIRECCIÓN ESTRATÉGICA Y DE COORDINACIÓN BOMBERIL "/>
    <x v="0"/>
    <x v="0"/>
    <n v="30"/>
    <s v="20202000010432  "/>
    <d v="2020-05-15T00:00:00"/>
    <m/>
    <m/>
    <m/>
    <m/>
    <x v="0"/>
    <s v="10/06/2020  19/30 dias"/>
    <m/>
    <m/>
    <m/>
    <m/>
    <m/>
  </r>
  <r>
    <x v="1"/>
    <s v="Correo Atencion al Ciudadano"/>
    <x v="1"/>
    <s v="JOHN JAIRO LOPEZ SANCHEZ  "/>
    <x v="2"/>
    <x v="3"/>
    <s v="CAC: Para Proyecto de Educación_Alexander Maya, Video formación virtual. "/>
    <s v="Lina Maria Rojas Gallego"/>
    <s v="SUBDIRECCIÓN ESTRATÉGICA Y DE COORDINACIÓN BOMBERIL "/>
    <x v="0"/>
    <x v="4"/>
    <n v="30"/>
    <s v="20202000010442  "/>
    <d v="2020-05-15T00:00:00"/>
    <n v="20202000001771"/>
    <d v="2020-05-29T00:00:00"/>
    <n v="10"/>
    <n v="10"/>
    <x v="1"/>
    <s v="29-05-2020 15:21 PM Archivar Lina Maria Rojas Gallego Se da respuesta DNBC con radicado Nº 20202000001771"/>
    <s v="N/A"/>
    <s v="Word"/>
    <s v="N/A"/>
    <s v="N/A"/>
    <s v="No se especifica medio de envio de respuesta, documento sin firma."/>
  </r>
  <r>
    <x v="1"/>
    <s v="Correo Atencion al Ciudadano"/>
    <x v="19"/>
    <s v="DROGUERIA MUNDIAL DE RIONEGRO "/>
    <x v="4"/>
    <x v="0"/>
    <s v="CAC: DERECHO DE PETICION ACURS RIONEGRO SANTANDER. "/>
    <s v="Marcelo Fernando Arellano "/>
    <s v="FORMULACIÓN Y ACTUALIZACIÓN NORMATIVA Y OPERATIVA "/>
    <x v="0"/>
    <x v="2"/>
    <n v="30"/>
    <s v="20202000010452  "/>
    <d v="2020-05-15T00:00:00"/>
    <n v="20202050067641"/>
    <d v="2020-06-03T00:00:00"/>
    <n v="13"/>
    <n v="13"/>
    <x v="1"/>
    <s v="Orfeo sin cerrar"/>
    <s v="N/A"/>
    <s v="Word"/>
    <s v="N/A"/>
    <s v="N/A"/>
    <s v="No se especifica medio de envio de respuesta, documento sin firma, Orfeo sin cerrar."/>
  </r>
  <r>
    <x v="1"/>
    <s v="Correo Atencion al Ciudadano"/>
    <x v="3"/>
    <s v="EDINSON CORTES  "/>
    <x v="3"/>
    <x v="3"/>
    <s v="CAC: Solicitud suspención temporal acceso RUE Cuerpo de Bomberos Voluntarios de Ricaurte. "/>
    <s v="Luis Alberto Valencia Pulido"/>
    <s v="Área Cenrtral de Referencia Bomberil "/>
    <x v="0"/>
    <x v="0"/>
    <n v="30"/>
    <s v="20202000010482  "/>
    <d v="2020-05-15T00:00:00"/>
    <s v="N/A"/>
    <d v="2020-05-18T00:00:00"/>
    <n v="1"/>
    <n v="1"/>
    <x v="1"/>
    <s v="01-06-2020 11:20 AM Archivar Luis Alberto Valencia Pulido Se da respuesta el dia 18 de Mayo del 2020"/>
    <s v="N/A"/>
    <s v="N/A"/>
    <s v="N/A"/>
    <s v="N/A"/>
    <s v="No se tiene evidencia de respuesta."/>
  </r>
  <r>
    <x v="1"/>
    <s v="Correo Atencion al Ciudadano"/>
    <x v="10"/>
    <s v="LINA MARCELA ZAPATA DEGARDA "/>
    <x v="2"/>
    <x v="1"/>
    <s v="CAC: Solicitud concepto técnico bomberos.  "/>
    <s v="Marcelo Fernando Arellano "/>
    <s v="FORMULACIÓN Y ACTUALIZACIÓN NORMATIVA Y OPERATIVA "/>
    <x v="0"/>
    <x v="2"/>
    <n v="30"/>
    <s v="20202000010492  "/>
    <d v="2020-05-15T00:00:00"/>
    <s v="20202050067571 y  20202050067581"/>
    <d v="2020-06-02T00:00:00"/>
    <n v="12"/>
    <n v="12"/>
    <x v="1"/>
    <s v="Orfeo sin cerrar"/>
    <s v="N/A"/>
    <s v="Word"/>
    <s v="N/A"/>
    <s v="N/A"/>
    <s v="No se especifica medio de envio de respuesta, documento sin firma, Orfeo sin cerrar."/>
  </r>
  <r>
    <x v="1"/>
    <s v="Correo Atencion al Ciudadano"/>
    <x v="20"/>
    <s v="DIEGO MESA YEPES "/>
    <x v="3"/>
    <x v="5"/>
    <s v="CAC: Fwd_ caso bomberos saravena 2020. "/>
    <s v="Ronny Estiven Romero Velandia"/>
    <s v="FORMULACIÓN Y ACTUALIZACIÓN NORMATIVA Y OPERATIVA "/>
    <x v="0"/>
    <x v="0"/>
    <n v="30"/>
    <s v="20202000010552  "/>
    <d v="2020-05-15T00:00:00"/>
    <n v="20202050067001"/>
    <d v="2020-05-15T00:00:00"/>
    <n v="0"/>
    <n v="0"/>
    <x v="1"/>
    <s v="27-05-2020 11:45 AM Archivar Ronny Estiven Romero Velandia TRAMITADO CON Radicado DNBC No. *20202050067001* **20202050067001** Bogotá D.C, 15-05-2020"/>
    <s v="N/A"/>
    <s v="Word"/>
    <s v="N/A"/>
    <s v="N/A"/>
    <s v="No se especifica medio de envio de respuesta, documento sin firma."/>
  </r>
  <r>
    <x v="1"/>
    <s v="Correo Atencion al Ciudadano"/>
    <x v="10"/>
    <s v="CUERPO DE BOMBEROS VOLUNTARIOS DE ANDES - ANTIOQUIA LUIS GONZALO CORREA RESTREPO "/>
    <x v="3"/>
    <x v="0"/>
    <s v="CAC: SOLICITUD SOAT OKJ-047. "/>
    <s v="Jeison Andrés López Ruiz "/>
    <s v="GESTIÓN ADMINISTRATIVA "/>
    <x v="1"/>
    <x v="1"/>
    <n v="20"/>
    <s v="20202000010562  "/>
    <d v="2020-05-15T00:00:00"/>
    <m/>
    <m/>
    <m/>
    <m/>
    <x v="0"/>
    <s v="10/06/2020  18/20 dias"/>
    <m/>
    <m/>
    <m/>
    <m/>
    <m/>
  </r>
  <r>
    <x v="1"/>
    <s v="Correo Atencion al Ciudadano"/>
    <x v="4"/>
    <s v="ADRIAN HERNáN CAMARGO ÁVILA "/>
    <x v="2"/>
    <x v="0"/>
    <s v="CAC: (sin asunto), Derecho de petición. "/>
    <s v="Andrea Bibiana Castañeda Durán  "/>
    <s v="FORMULACIÓN Y ACTUALIZACIÓN NORMATIVA Y OPERATIVA "/>
    <x v="0"/>
    <x v="2"/>
    <n v="30"/>
    <s v="20202000010602  "/>
    <d v="2020-05-18T00:00:00"/>
    <m/>
    <m/>
    <m/>
    <m/>
    <x v="0"/>
    <s v="10/06/2020  18/30 dias"/>
    <m/>
    <m/>
    <m/>
    <m/>
    <m/>
  </r>
  <r>
    <x v="1"/>
    <s v="Correo Atencion al Ciudadano"/>
    <x v="1"/>
    <s v="URIEL RODRIGUEZ FONSECA "/>
    <x v="2"/>
    <x v="0"/>
    <s v="CAC: SOLICITUD INFORMACIÓN TÉCNICA INFRAESTRUCTURA ESTACIONES. "/>
    <s v="Cristhian Matiz "/>
    <s v="SUBDIRECCIÓN ESTRATÉGICA Y DE COORDINACIÓN BOMBERIL "/>
    <x v="0"/>
    <x v="2"/>
    <n v="30"/>
    <s v="20202000010612  "/>
    <d v="2020-05-18T00:00:00"/>
    <m/>
    <m/>
    <m/>
    <m/>
    <x v="0"/>
    <s v="10/06/2020  18/30 dias"/>
    <m/>
    <m/>
    <m/>
    <m/>
    <m/>
  </r>
  <r>
    <x v="1"/>
    <s v="Correo Atencion al Ciudadano"/>
    <x v="16"/>
    <s v="CUERPO DE BOMBEROS VOLUNTARIOS DE TAMARA  "/>
    <x v="3"/>
    <x v="0"/>
    <s v="CAC: OFICIOS ENVIADOS ALCALDÍA DE TAMARA "/>
    <s v="Ronny Estiven Romero Velandia"/>
    <s v="FORMULACIÓN Y ACTUALIZACIÓN NORMATIVA Y OPERATIVA "/>
    <x v="0"/>
    <x v="0"/>
    <n v="30"/>
    <s v="20202000010642  "/>
    <d v="2020-05-18T00:00:00"/>
    <n v="20202050067411"/>
    <d v="2020-05-27T00:00:00"/>
    <n v="7"/>
    <n v="7"/>
    <x v="1"/>
    <s v="27-05-2020 11:57 AM Archivar Ronny Estiven Romero Velandia TRAMITADO CON Radicado DNBC No. *20202050067411* **20202050067411** Bogotá D.C, 27-05-2020"/>
    <s v="N/A"/>
    <s v="Word"/>
    <s v="N/A"/>
    <s v="N/A"/>
    <s v="No se especifica medio de envio de respuesta, documento sin firma."/>
  </r>
  <r>
    <x v="1"/>
    <s v="Correo Atencion al Ciudadano"/>
    <x v="1"/>
    <s v="ROCIO DOMINGUEZ  "/>
    <x v="4"/>
    <x v="0"/>
    <s v="CAC: DERECHO DE PETICION Solicitud de copia de todas las cotizaciones presentadas del evento adelantado que generó la orden de compra No. 46058  "/>
    <s v="CAROLINA ESCARRAGA "/>
    <s v="GESTIÓN CONTRACTUAL  "/>
    <x v="1"/>
    <x v="1"/>
    <n v="20"/>
    <s v="20202000010652  "/>
    <d v="2020-05-18T00:00:00"/>
    <m/>
    <m/>
    <m/>
    <m/>
    <x v="0"/>
    <s v="11/06/2020  18/20 dias"/>
    <m/>
    <m/>
    <m/>
    <m/>
    <m/>
  </r>
  <r>
    <x v="1"/>
    <s v="Correo Atencion al Ciudadano"/>
    <x v="3"/>
    <s v="ALCALDIA PULI CUNDINAMARCA Jose William Herreño Lozano "/>
    <x v="0"/>
    <x v="5"/>
    <s v="CAC: PETICIÓN Y SOLICITUD. "/>
    <s v="Andrea Bibiana Castañeda Durán  "/>
    <s v="FORMULACIÓN Y ACTUALIZACIÓN NORMATIVA Y OPERATIVA "/>
    <x v="0"/>
    <x v="0"/>
    <n v="30"/>
    <s v="20202000010672  "/>
    <d v="2020-05-18T00:00:00"/>
    <m/>
    <m/>
    <m/>
    <m/>
    <x v="0"/>
    <s v="11/06/2020  18/30 dias"/>
    <m/>
    <m/>
    <m/>
    <m/>
    <m/>
  </r>
  <r>
    <x v="1"/>
    <s v="Correo Atencion al Ciudadano"/>
    <x v="1"/>
    <s v="VEEDURIA CIUDADANA VIGIAS DEL CAFE  "/>
    <x v="4"/>
    <x v="0"/>
    <s v="CAC: solicitud información. "/>
    <s v="Carlos Armando López Barrera "/>
    <s v="OFICINA ASESORA JURIDICA "/>
    <x v="2"/>
    <x v="2"/>
    <n v="30"/>
    <s v="20202000010702  "/>
    <d v="2020-05-18T00:00:00"/>
    <n v="20201200000143"/>
    <d v="2020-06-01T00:00:00"/>
    <n v="10"/>
    <n v="10"/>
    <x v="1"/>
    <s v="01-06-2020 17:02 PM Archivar Carlos Armando López Barrera ARCHIVO 20201200000143"/>
    <s v="N/A"/>
    <s v="Word"/>
    <s v="N/A"/>
    <s v="N/A"/>
    <s v="No se especifica medio de envio de respuesta, documento sin firma."/>
  </r>
  <r>
    <x v="1"/>
    <s v="Correo Atencion al Ciudadano"/>
    <x v="1"/>
    <s v="EDWARD ORLANDO SUAREZ GARCIA "/>
    <x v="4"/>
    <x v="0"/>
    <s v="CAC: Fwd_ COBRO APORTES DE LEY 14 DE 1991. "/>
    <s v="Miguel Ángel Franco Torres "/>
    <s v="GESTIÓN TESORERIA "/>
    <x v="1"/>
    <x v="1"/>
    <n v="20"/>
    <s v="20202000010732  "/>
    <d v="2020-05-18T00:00:00"/>
    <m/>
    <m/>
    <m/>
    <m/>
    <x v="0"/>
    <s v="11/06/2020  18/20 dias"/>
    <m/>
    <m/>
    <m/>
    <m/>
    <m/>
  </r>
  <r>
    <x v="1"/>
    <s v="Correo Atencion al Ciudadano"/>
    <x v="3"/>
    <s v="CUERPO DE BOMBEROS VOLUNTARIOS DE TOCAIMA - CUNDINAMARCA LUiS GABRIEL SALDARRIAGA Z. "/>
    <x v="3"/>
    <x v="0"/>
    <s v="CAC: SOLICITUD COMODATO EPP. "/>
    <s v="Carolina Pulido Moyeton "/>
    <s v="GESTIÓN CONTRACTUAL  "/>
    <x v="1"/>
    <x v="1"/>
    <n v="20"/>
    <s v="20202000010742  "/>
    <d v="2020-05-18T00:00:00"/>
    <m/>
    <m/>
    <m/>
    <m/>
    <x v="0"/>
    <s v="11/06/2020  18/20 dias"/>
    <m/>
    <m/>
    <m/>
    <m/>
    <m/>
  </r>
  <r>
    <x v="1"/>
    <s v="Correo Atencion al Ciudadano"/>
    <x v="10"/>
    <s v="LIRIA ROSA MORALES SANCHEZ "/>
    <x v="3"/>
    <x v="5"/>
    <s v="CAC: Fwd_ Revisión de Convenio Cuerpo de Bomberos Voluntarios Santa Fe de Antioquia. "/>
    <s v="Andrea Bibiana Castañeda Durán  "/>
    <s v="FORMULACIÓN Y ACTUALIZACIÓN NORMATIVA Y OPERATIVA "/>
    <x v="0"/>
    <x v="0"/>
    <n v="30"/>
    <s v="20202000010752  "/>
    <d v="2020-05-18T00:00:00"/>
    <n v="202020500671"/>
    <d v="2020-05-26T00:00:00"/>
    <n v="6"/>
    <n v="6"/>
    <x v="1"/>
    <s v="29-05-2020 11:44 AM Archivar Andrea Bibiana Castañeda Durán SE DIO TRÁMITE CON RADICADO 20202050067161 ENVIADO EL 26/5/2020"/>
    <s v="N/A"/>
    <s v="Word"/>
    <s v="N/A"/>
    <s v="N/A"/>
    <s v="No se especifica medio de envio de respuesta, documento sin firma."/>
  </r>
  <r>
    <x v="1"/>
    <s v="Correo Atencion al Ciudadano"/>
    <x v="9"/>
    <s v="ALCALDIA MUNICIPAL DE LA TEBAIDA - QUINDIO SIRLENY ACEVEDO CARVAJAL "/>
    <x v="0"/>
    <x v="0"/>
    <s v="CAC: SOLICITUD DE INFORMACIÓN. "/>
    <s v="Andrea Bibiana Castañeda Durán  "/>
    <s v="FORMULACIÓN Y ACTUALIZACIÓN NORMATIVA Y OPERATIVA "/>
    <x v="0"/>
    <x v="0"/>
    <n v="30"/>
    <s v="20202000011022  "/>
    <d v="2020-05-19T00:00:00"/>
    <m/>
    <m/>
    <m/>
    <m/>
    <x v="0"/>
    <s v="11/06/2020  18/30 dias"/>
    <m/>
    <m/>
    <m/>
    <m/>
    <m/>
  </r>
  <r>
    <x v="1"/>
    <s v="Correo Atencion al Ciudadano"/>
    <x v="3"/>
    <s v="CUERPO DE BOMBEROS VOLUNTARIOS DE UNE - CUNDINAMARCA  "/>
    <x v="3"/>
    <x v="3"/>
    <s v="CAC: Fwd: Documento de Estación Bomberos B44 Une. . "/>
    <s v="Ronny Estiven Romero Velandia"/>
    <s v="FORMULACIÓN Y ACTUALIZACIÓN NORMATIVA Y OPERATIVA "/>
    <x v="0"/>
    <x v="0"/>
    <n v="30"/>
    <s v="20202000011062  "/>
    <d v="2020-05-19T00:00:00"/>
    <s v="N/A"/>
    <d v="2020-05-27T00:00:00"/>
    <n v="3"/>
    <n v="3"/>
    <x v="1"/>
    <s v="27-05-2020 16:32 PM Archivar Ronny Estiven Romero Velandia SE PROGRAMO VISITA PARA EL DIA VIERNES 22 DE MAYO EN CABEZA DEL SUBDIRECTOR MISIONAL."/>
    <s v="N/A"/>
    <s v="N/A"/>
    <s v="N/A"/>
    <s v="N/A"/>
    <s v="No se tiene evidencia de visita o correo de respuesta"/>
  </r>
  <r>
    <x v="1"/>
    <s v="Correo Atencion al Ciudadano"/>
    <x v="8"/>
    <s v="CUERPO DE BOMBEROS VOLUNTARIOS DE FLORIDA - VALLE  "/>
    <x v="3"/>
    <x v="3"/>
    <s v="CAC: Fwd: PARO DE ACTIVIDADES.  "/>
    <s v="Ronny Estiven Romero Velandia"/>
    <s v="FORMULACIÓN Y ACTUALIZACIÓN NORMATIVA Y OPERATIVA "/>
    <x v="0"/>
    <x v="0"/>
    <n v="30"/>
    <s v="20202000011082  "/>
    <d v="2020-05-19T00:00:00"/>
    <n v="20202050067261"/>
    <d v="2020-05-20T00:00:00"/>
    <n v="1"/>
    <n v="1"/>
    <x v="1"/>
    <s v="27-05-2020 16:34 PM Archivar Ronny Estiven Romero Velandia TRAMITADO CON Radicado DNBC No. *20202050067261* **20202050067261** Bogotá D.C, 20-05-2020"/>
    <s v="N/A"/>
    <s v="Word"/>
    <s v="N/A"/>
    <s v="N/A"/>
    <s v="No se especifica medio de envio de respuesta, documento sin firma."/>
  </r>
  <r>
    <x v="1"/>
    <s v="Correo Atencion al Ciudadano"/>
    <x v="21"/>
    <s v="CARLOS CESAR CABRERA RODRíGUEZ "/>
    <x v="3"/>
    <x v="0"/>
    <s v="CAC: SOAT. "/>
    <s v="Jeison Andrés López Ruiz "/>
    <s v="GESTIÓN ADMINISTRATIVA "/>
    <x v="1"/>
    <x v="1"/>
    <n v="20"/>
    <s v="20202000011092  "/>
    <d v="2020-05-19T00:00:00"/>
    <s v="N/A"/>
    <d v="2020-06-11T00:00:00"/>
    <n v="17"/>
    <n v="17"/>
    <x v="1"/>
    <s v="Orfeo sin cerrar"/>
    <s v="N/A"/>
    <s v="N/A"/>
    <s v="N/A"/>
    <s v="N/A"/>
    <s v="Se copio respuesta al correo atencionciudadano@dnbc.gov.co"/>
  </r>
  <r>
    <x v="1"/>
    <s v="Correo Atencion al Ciudadano"/>
    <x v="2"/>
    <s v="CUERPO DE BOMBEROS VOLUNTARIOS DE SAN MARTIN DE LOS LLANOS  "/>
    <x v="3"/>
    <x v="0"/>
    <s v="CAC: SOLICITUD COPIA SOAT. "/>
    <s v="Wilson Enrique Sánchez Laguado  "/>
    <s v="GESTIÓN ADMINISTRATIVA "/>
    <x v="1"/>
    <x v="1"/>
    <n v="20"/>
    <s v="20202000011102  "/>
    <d v="2020-05-19T00:00:00"/>
    <s v="N/A"/>
    <d v="2020-06-11T00:00:00"/>
    <n v="17"/>
    <n v="17"/>
    <x v="1"/>
    <s v="Orfeo sin cerrar"/>
    <s v="N/A"/>
    <s v="N/A"/>
    <s v="N/A"/>
    <s v="N/A"/>
    <s v="Se copio respuesta al correo atencionciudadano@dnbc.gov.co"/>
  </r>
  <r>
    <x v="1"/>
    <s v="Correo Atencion al Ciudadano"/>
    <x v="3"/>
    <s v="LILIANA MARIA VELEZ PEREZ "/>
    <x v="2"/>
    <x v="0"/>
    <s v="CAC: Derecho de petición. "/>
    <s v="Faubricio Sanchez Cortes "/>
    <s v="GESTIÓN DOCUMENTAL "/>
    <x v="0"/>
    <x v="2"/>
    <n v="30"/>
    <s v="20202000011112  "/>
    <d v="2020-05-19T00:00:00"/>
    <m/>
    <m/>
    <m/>
    <m/>
    <x v="0"/>
    <s v="11/06/2020  17/30 dias"/>
    <m/>
    <m/>
    <m/>
    <m/>
    <m/>
  </r>
  <r>
    <x v="1"/>
    <s v="Correo Atencion al Ciudadano"/>
    <x v="3"/>
    <s v="RONALD E. FULA M.  "/>
    <x v="2"/>
    <x v="0"/>
    <s v="CAC: Re_ Solicitud de información existencia como miembro activo. "/>
    <s v="Luis Alberto Valencia Pulido"/>
    <s v="Área Cenrtral de Referencia Bomberil "/>
    <x v="0"/>
    <x v="2"/>
    <n v="30"/>
    <s v="20202000011132  "/>
    <d v="2020-05-19T00:00:00"/>
    <n v="20202100001841"/>
    <d v="2020-06-01T00:00:00"/>
    <n v="9"/>
    <n v="9"/>
    <x v="1"/>
    <s v="01-06-2020 11:53 AM Archivar Luis Alberto Valencia Pulido Se da respuesta mediante el oficio No 20202100001841"/>
    <s v="N/A"/>
    <s v="Word"/>
    <s v="N/A"/>
    <s v="N/A"/>
    <s v="No se especifica medio de envio de respuesta, documento sin firma."/>
  </r>
  <r>
    <x v="1"/>
    <s v="Correo Atencion al Ciudadano"/>
    <x v="7"/>
    <s v="MARCO ANTONIO GARCIA LARA "/>
    <x v="2"/>
    <x v="1"/>
    <s v="CAC: DERECHO DE PETICION MARCOS GARCIA LARA "/>
    <s v="Andrea Bibiana Castañeda Durán  "/>
    <s v="FORMULACIÓN Y ACTUALIZACIÓN NORMATIVA Y OPERATIVA "/>
    <x v="0"/>
    <x v="3"/>
    <n v="35"/>
    <s v="20202000011142  "/>
    <d v="2020-05-19T00:00:00"/>
    <m/>
    <m/>
    <m/>
    <m/>
    <x v="0"/>
    <s v="11/06/2020  17/35 dias"/>
    <m/>
    <m/>
    <m/>
    <m/>
    <m/>
  </r>
  <r>
    <x v="1"/>
    <s v="Correo Atencion al Ciudadano"/>
    <x v="10"/>
    <s v="GOBERNACION DE ANTIOQUIA SECRETARIA DE GOBIERNO DEPARTAMENTAL IDALIA AMPARO GONZALEZ GIRALDO "/>
    <x v="0"/>
    <x v="2"/>
    <s v="CAC: TRASLADO POR COMPETENCIA DE QUEJA Y SOLICITUD DE VISITA AL CUERPO DE BOMBEROS DE GIRARDOTA- ANTIOQUIA. "/>
    <s v="Javier Alberto Coral Meneses "/>
    <s v="SUBDIRECCIÓN ESTRATÉGICA Y DE COORDINACIÓN BOMBERIL "/>
    <x v="0"/>
    <x v="2"/>
    <n v="30"/>
    <s v="20202000011152  "/>
    <d v="2020-05-19T00:00:00"/>
    <s v="20202000002471 y  20202000002461"/>
    <d v="2020-06-09T00:00:00"/>
    <n v="15"/>
    <n v="15"/>
    <x v="1"/>
    <s v="Orfeo sin cerrar"/>
    <s v="N/A"/>
    <s v="Word"/>
    <s v="N/A"/>
    <s v="N/A"/>
    <s v="No se especifica medio de envio de respuesta, documento sin firma."/>
  </r>
  <r>
    <x v="1"/>
    <s v="Correo Atencion al Ciudadano"/>
    <x v="20"/>
    <s v="CUERPO DE BOMBEROS OFICIAL DE ARAUCA - ARAUCA TANIA ARGUELLO  "/>
    <x v="3"/>
    <x v="0"/>
    <s v="CAC: SOLICITUD COPIA DEL SOAT. "/>
    <s v="Jeison Andrés López Ruiz "/>
    <s v="GESTIÓN ADMINISTRATIVA "/>
    <x v="1"/>
    <x v="1"/>
    <n v="20"/>
    <s v="20202000011162  "/>
    <d v="2020-05-19T00:00:00"/>
    <s v="N/A"/>
    <d v="2020-06-11T00:00:00"/>
    <n v="17"/>
    <n v="17"/>
    <x v="1"/>
    <s v="Orfeo sin cerrar"/>
    <s v="N/A"/>
    <s v="N/A"/>
    <s v="N/A"/>
    <s v="N/A"/>
    <s v="Se copio respuesta al correo atencionciudadano@dnbc.gov.co"/>
  </r>
  <r>
    <x v="1"/>
    <s v="Correo Atencion al Ciudadano"/>
    <x v="4"/>
    <s v="CUERPO DE BOMBEROS VOLUNTARIOS DE LABRANZAGRANDE  "/>
    <x v="3"/>
    <x v="0"/>
    <s v="CAC: Información Comodato. "/>
    <s v="Carolina Pulido Moyeton "/>
    <s v="GESTIÓN CONTRACTUAL  "/>
    <x v="1"/>
    <x v="1"/>
    <n v="20"/>
    <s v="20202000011172  "/>
    <d v="2020-05-19T00:00:00"/>
    <m/>
    <m/>
    <m/>
    <m/>
    <x v="0"/>
    <s v="11/06/2020  17/20 dias"/>
    <m/>
    <m/>
    <m/>
    <m/>
    <m/>
  </r>
  <r>
    <x v="1"/>
    <s v="Correo Atencion al Ciudadano"/>
    <x v="4"/>
    <s v="SISBEN YANIN EMILSE RODRIGUEZ RINCON "/>
    <x v="0"/>
    <x v="0"/>
    <s v="URGENTE SOLICITUD CERTIFICACIÓN. "/>
    <s v="Faubricio Sanchez Cortes "/>
    <s v="FORMULACIÓN Y ACTUALIZACIÓN NORMATIVA Y OPERATIVA "/>
    <x v="0"/>
    <x v="2"/>
    <n v="30"/>
    <s v="20202000011182  "/>
    <d v="2020-05-19T00:00:00"/>
    <m/>
    <m/>
    <m/>
    <m/>
    <x v="0"/>
    <s v="11/06/2020  17/30 dias"/>
    <m/>
    <m/>
    <m/>
    <m/>
    <m/>
  </r>
  <r>
    <x v="1"/>
    <s v="Correo Atencion al Ciudadano"/>
    <x v="0"/>
    <s v="CUERPO DE BOMBEROS VOLUNTARIOS DE PLANADAS - TOLIMA  "/>
    <x v="3"/>
    <x v="5"/>
    <s v="CAC: (sin asunto) Solicitud de apoyo y acompañamiento al Cuerpo de Bomberos de Planadas en las diferentes solicitudes. "/>
    <s v="Andrea Bibiana Castañeda Durán  "/>
    <s v="FORMULACIÓN Y ACTUALIZACIÓN NORMATIVA Y OPERATIVA "/>
    <x v="0"/>
    <x v="0"/>
    <n v="30"/>
    <s v="20202000011202  "/>
    <d v="2020-05-20T00:00:00"/>
    <m/>
    <m/>
    <m/>
    <m/>
    <x v="0"/>
    <s v="11/06/2020  16/30 dias"/>
    <m/>
    <m/>
    <m/>
    <m/>
    <m/>
  </r>
  <r>
    <x v="0"/>
    <s v="Radicacion directa"/>
    <x v="1"/>
    <s v="ASPRESEG  "/>
    <x v="4"/>
    <x v="0"/>
    <s v="RD SOLICITUD COPIA LISTADO DE PROYECTOS DE INVERSIÓN APROBADOS "/>
    <s v="Carlos Armando López Barrera "/>
    <s v="OFICINA ASESORA JURIDICA "/>
    <x v="2"/>
    <x v="1"/>
    <n v="20"/>
    <s v="20203800011232  "/>
    <d v="2020-05-20T00:00:00"/>
    <n v="20201200000173"/>
    <d v="2020-06-04T00:00:00"/>
    <n v="11"/>
    <n v="11"/>
    <x v="1"/>
    <s v="04-06-2020 09:13 AM Archivar Carlos Armando López Barrera ARCHIVO 20201200000173"/>
    <s v="N/A"/>
    <s v="Word"/>
    <s v="N/A"/>
    <s v="N/A"/>
    <s v="Error de Orfeo solo genera radicados con salida (3)"/>
  </r>
  <r>
    <x v="1"/>
    <s v="Correo Atencion al Ciudadano"/>
    <x v="19"/>
    <s v="CUERPO DE BOMBEROS VOLUNTARIOS DE RIONEGRO  "/>
    <x v="3"/>
    <x v="0"/>
    <s v="CAC: COPIA COMODATOS. "/>
    <s v="Carolina Pulido Moyeton "/>
    <s v="GESTIÓN CONTRACTUAL  "/>
    <x v="1"/>
    <x v="1"/>
    <n v="20"/>
    <s v="20202000011262  "/>
    <d v="2020-05-20T00:00:00"/>
    <m/>
    <m/>
    <m/>
    <m/>
    <x v="0"/>
    <s v="11/06/2020  16/20 dias"/>
    <m/>
    <m/>
    <m/>
    <m/>
    <m/>
  </r>
  <r>
    <x v="1"/>
    <s v="Correo Atencion al Ciudadano"/>
    <x v="1"/>
    <s v="JOSE AUGUSTO GIL GONZALEZ "/>
    <x v="2"/>
    <x v="0"/>
    <s v="CAC: Solicitud Información Evento 05.10.2019 Lagos de Suba.  "/>
    <s v="Marcelo Fernando Arellano "/>
    <s v="FORMULACIÓN Y ACTUALIZACIÓN NORMATIVA Y OPERATIVA "/>
    <x v="0"/>
    <x v="2"/>
    <n v="30"/>
    <s v="20202000011302  "/>
    <d v="2020-05-20T00:00:00"/>
    <n v="20202050067591"/>
    <d v="2020-06-02T00:00:00"/>
    <n v="9"/>
    <n v="9"/>
    <x v="1"/>
    <s v="Orfeo sin cerrar"/>
    <s v="N/A"/>
    <s v="Word"/>
    <s v="N/A"/>
    <s v="N/A"/>
    <s v="No se especifica medio de envio de respuesta, documento sin firma, Orfeo sin cerrar."/>
  </r>
  <r>
    <x v="1"/>
    <s v="Correo Atencion al Ciudadano"/>
    <x v="1"/>
    <s v="IVAN CEPEDA CASTRO "/>
    <x v="1"/>
    <x v="0"/>
    <s v="CAC: Traslado petición DPS2-873-20. Peticionario_ Héctor Fabio Vidal. "/>
    <s v="Carlos Armando López Barrera "/>
    <s v="OFICINA ASESORA JURIDICA "/>
    <x v="2"/>
    <x v="2"/>
    <n v="30"/>
    <s v="20202000011372  "/>
    <d v="2020-05-21T00:00:00"/>
    <n v="20201200000163"/>
    <d v="2020-06-04T00:00:00"/>
    <n v="10"/>
    <n v="10"/>
    <x v="1"/>
    <s v="04-06-2020 09:09 AM Archivar Carlos Armando López Barrera ARCHIVO 20201200000163"/>
    <s v="N/A"/>
    <s v="Word"/>
    <s v="N/A"/>
    <s v="N/A"/>
    <s v="Error de Orfeo solo genera radicados con salida (3)"/>
  </r>
  <r>
    <x v="1"/>
    <s v="Correo Atencion al Ciudadano"/>
    <x v="10"/>
    <s v="FABRIZIO ANGELORO AQUARIUS DIVING CLUB  "/>
    <x v="4"/>
    <x v="3"/>
    <s v="CAC:Cursos de buceo recreativo y profesional PADI. "/>
    <s v="Cristhian Matiz "/>
    <s v="SUBDIRECCIÓN ESTRATÉGICA Y DE COORDINACIÓN BOMBERIL "/>
    <x v="0"/>
    <x v="4"/>
    <n v="30"/>
    <s v="20202000011382  "/>
    <d v="2020-05-21T00:00:00"/>
    <m/>
    <m/>
    <m/>
    <m/>
    <x v="0"/>
    <s v="11/06/2020  15/30 dias"/>
    <m/>
    <m/>
    <m/>
    <m/>
    <m/>
  </r>
  <r>
    <x v="1"/>
    <s v="Correo Atencion al Ciudadano"/>
    <x v="1"/>
    <s v="COLOMBIA COMPRA EFICIENTE - AGENCIA NACIONAL DE CONTRATACIÓN PUBLICA ANC COLOMBIA  "/>
    <x v="1"/>
    <x v="0"/>
    <s v="CAC: RESPUESTA PQRS N° 4202013000003937. "/>
    <s v="Carolina Pulido Moyeton "/>
    <s v="GESTIÓN CONTRACTUAL  "/>
    <x v="1"/>
    <x v="1"/>
    <n v="20"/>
    <s v="20202000011402  "/>
    <d v="2020-05-21T00:00:00"/>
    <m/>
    <m/>
    <m/>
    <m/>
    <x v="0"/>
    <s v="11/06/2020  15/20 dias"/>
    <m/>
    <m/>
    <m/>
    <m/>
    <m/>
  </r>
  <r>
    <x v="1"/>
    <s v="Correo Atencion al Ciudadano"/>
    <x v="10"/>
    <s v="JOHN DARIO QUIROZ ERAZO "/>
    <x v="2"/>
    <x v="0"/>
    <s v="CAC: Inventario bomberil en los municipios de Colombia. "/>
    <s v="Faubricio Sanchez Cortes "/>
    <s v="GESTIÓN DOCUMENTAL "/>
    <x v="0"/>
    <x v="2"/>
    <n v="30"/>
    <s v="20202000011412  "/>
    <d v="2020-05-21T00:00:00"/>
    <m/>
    <m/>
    <m/>
    <m/>
    <x v="0"/>
    <s v="11/06/2020  15/30 dias"/>
    <m/>
    <m/>
    <m/>
    <m/>
    <m/>
  </r>
  <r>
    <x v="1"/>
    <s v="Correo insitucional"/>
    <x v="1"/>
    <s v="MINISTERIO DE HACIENDA CLAUDIA MARCELA NUMA PÁEZ "/>
    <x v="1"/>
    <x v="0"/>
    <s v="CI: Re: Radicado de salida 2-2020-020231 &amp;amp;quot;Asunto: Proyecto 2021&amp;amp;quot; "/>
    <s v="Miguel Ángel Franco Torres "/>
    <s v="GESTIÓN TESORERIA "/>
    <x v="1"/>
    <x v="1"/>
    <n v="20"/>
    <s v="20202000011442  "/>
    <d v="2020-05-21T00:00:00"/>
    <m/>
    <m/>
    <m/>
    <m/>
    <x v="0"/>
    <s v="11/06/2020  15/20 dias"/>
    <m/>
    <m/>
    <m/>
    <m/>
    <m/>
  </r>
  <r>
    <x v="1"/>
    <s v="Correo Atencion al Ciudadano"/>
    <x v="0"/>
    <s v="LAURA MERCEDES CUBILLOS CUERPO DE BOMBEROS VOLUNTARIOS DE IBAGUE "/>
    <x v="3"/>
    <x v="5"/>
    <s v="CAC: S.O.S. BOMBEROS TOLIMA. "/>
    <s v="Ronny Estiven Romero Velandia "/>
    <s v="FORMULACIÓN Y ACTUALIZACIÓN NORMATIVA Y OPERATIVA "/>
    <x v="0"/>
    <x v="0"/>
    <n v="30"/>
    <s v="20202000011492  "/>
    <d v="2020-05-21T00:00:00"/>
    <m/>
    <m/>
    <m/>
    <m/>
    <x v="0"/>
    <s v="11/06/2020  15/30 dias"/>
    <m/>
    <m/>
    <m/>
    <m/>
    <m/>
  </r>
  <r>
    <x v="1"/>
    <s v="Correo Atencion al Ciudadano"/>
    <x v="1"/>
    <s v="PROCURADURIA SEGUNDA DELEGADA CONTRATACION ESTATAL WILLIAM ANDRES LINARES ROMERO "/>
    <x v="1"/>
    <x v="0"/>
    <s v="CAC: SOLICITUD INFORMACIÓN EXPEDIENTE Covid-19- IUS- E – 2020 -236741 / IUC – D 2020 – 1517595. "/>
    <s v="Jorge Edwin Amarillo Alvarado "/>
    <s v="SUBDIRECCIÓN ADMINISTRATIVA Y FINANCIERA "/>
    <x v="1"/>
    <x v="1"/>
    <n v="20"/>
    <s v="20202000011572  "/>
    <d v="2020-05-21T00:00:00"/>
    <s v="N/A"/>
    <d v="2020-06-08T00:00:00"/>
    <n v="12"/>
    <n v="12"/>
    <x v="1"/>
    <s v="09-06-2020 10:35 AM Archivar Jorge Edwin Amarillo Alvarado se dio respuesta mediante correo electronico el dia 08 de junio del presente año mediante el mail charles.benavides@dnbc.gov.co"/>
    <s v="N/A"/>
    <s v="N/A"/>
    <s v="Si"/>
    <s v="N/A"/>
    <s v="No se tiene evidencia en Orfeo de respuesta"/>
  </r>
  <r>
    <x v="1"/>
    <s v="Correo Atencion al Ciudadano"/>
    <x v="3"/>
    <s v="EDINSON CORTES  "/>
    <x v="3"/>
    <x v="3"/>
    <s v="CAC: RV_ inconsistencias megáfono. "/>
    <s v="JAIRO SOTO GIL"/>
    <s v="SUBDIRECCIÓN ESTRATÉGICA Y DE COORDINACIÓN BOMBERIL "/>
    <x v="0"/>
    <x v="4"/>
    <n v="30"/>
    <s v="20202000011632  "/>
    <d v="2020-05-21T00:00:00"/>
    <n v="20202000001511"/>
    <d v="2020-05-21T00:00:00"/>
    <n v="0"/>
    <n v="0"/>
    <x v="1"/>
    <s v="21-05-2020 17:41 PM Archivar JAIRO SOTO GIL archivo 20202000001511"/>
    <s v="N/A"/>
    <s v="Word"/>
    <s v="Si"/>
    <s v="N/A"/>
    <m/>
  </r>
  <r>
    <x v="1"/>
    <s v="Correo Atencion al Ciudadano"/>
    <x v="1"/>
    <s v="PROCURADURIA GENERAL DE LA NACION  "/>
    <x v="1"/>
    <x v="3"/>
    <s v="CAC SOLICITUD RECURSOS HUMANOS "/>
    <s v="MARYOLY DIAZ "/>
    <s v="GESTIÓN TALENTO HUMANO "/>
    <x v="1"/>
    <x v="1"/>
    <n v="20"/>
    <s v="20203800011702  "/>
    <d v="2020-05-22T00:00:00"/>
    <n v="20203100002051"/>
    <d v="2020-06-03T00:00:00"/>
    <n v="8"/>
    <n v="8"/>
    <x v="1"/>
    <s v="03-06-2020 16:30 PM Archivar MARYOLY DIAZ SE REALIZA TRAMITE MEDIANTE RADICADO 20203100002051 SE DA RESPUESTA POR CORREO ELECTRÓNICO EL 3 DE JUNIO DE 2020"/>
    <d v="2020-06-03T00:00:00"/>
    <s v="Pdf"/>
    <s v="Si"/>
    <s v="N/A"/>
    <s v="N/A"/>
  </r>
  <r>
    <x v="1"/>
    <s v="Correo Atencion al Ciudadano"/>
    <x v="4"/>
    <s v="ALCALDIA GUAYATA SECRETARIA DE PLANEACIóN  "/>
    <x v="0"/>
    <x v="5"/>
    <s v="CAC: Fwd: SOLICITUD APOYO CREACIÓN CUERPO DE BOMBEROS GUAYATÁ BOYACÁ. "/>
    <s v="EDISON DELGADO "/>
    <s v="FORMULACIÓN Y ACTUALIZACIÓN NORMATIVA Y OPERATIVA "/>
    <x v="0"/>
    <x v="0"/>
    <n v="30"/>
    <s v="20202000011862  "/>
    <d v="2020-05-26T00:00:00"/>
    <n v="20202050067881"/>
    <d v="2020-06-09T00:00:00"/>
    <n v="10"/>
    <n v="10"/>
    <x v="1"/>
    <s v="Orfeo sin cerrar"/>
    <s v="N/A"/>
    <s v="Word"/>
    <s v="N/A"/>
    <s v="N/A"/>
    <s v="No se especifica medio de envio de respuesta, documento sin firma, Orfeo sin cerrar."/>
  </r>
  <r>
    <x v="1"/>
    <s v="Correo Atencion al Ciudadano"/>
    <x v="21"/>
    <s v="CUERPO DE BOMBEROS VOLUNTARIOS DE NUEVA GRANADA - MAGDALENA  "/>
    <x v="3"/>
    <x v="0"/>
    <s v="CAC: Para contratación. "/>
    <s v="Carolina Pulido Moyeton "/>
    <s v="GESTIÓN CONTRACTUAL  "/>
    <x v="1"/>
    <x v="1"/>
    <n v="20"/>
    <s v="20202000011892  "/>
    <d v="2020-05-26T00:00:00"/>
    <m/>
    <m/>
    <m/>
    <m/>
    <x v="0"/>
    <s v="12/06/2020  13/20 dias "/>
    <m/>
    <m/>
    <m/>
    <m/>
    <m/>
  </r>
  <r>
    <x v="1"/>
    <s v="Correo Atencion al Ciudadano"/>
    <x v="0"/>
    <s v="DINO ALDAN TOVAR  "/>
    <x v="2"/>
    <x v="1"/>
    <s v="CAC: SOLICITUD AL FONDO NACIONAL DE BOMBEROS. "/>
    <s v="Andrea Bibiana Castañeda Durán  "/>
    <s v="FORMULACIÓN Y ACTUALIZACIÓN NORMATIVA Y OPERATIVA "/>
    <x v="0"/>
    <x v="2"/>
    <n v="30"/>
    <s v="20202000011902  "/>
    <d v="2020-05-26T00:00:00"/>
    <m/>
    <m/>
    <m/>
    <m/>
    <x v="0"/>
    <s v="12/06/2020  13/30 dias "/>
    <m/>
    <m/>
    <m/>
    <m/>
    <m/>
  </r>
  <r>
    <x v="1"/>
    <s v="Correo Atencion al Ciudadano"/>
    <x v="10"/>
    <s v="EVELYN LINEYRA ORTIZ GARCíA "/>
    <x v="2"/>
    <x v="1"/>
    <s v="CAC: Dudas acerca de inspecciones y seguridad humana. "/>
    <s v="Edgar Alexander Maya Lopez "/>
    <s v="FORMULACIÓN Y ACTUALIZACIÓN NORMATIVA Y OPERATIVA "/>
    <x v="0"/>
    <x v="2"/>
    <n v="30"/>
    <s v="20202000011912  "/>
    <d v="2020-05-26T00:00:00"/>
    <m/>
    <m/>
    <m/>
    <m/>
    <x v="0"/>
    <s v="12/06/2020  13/30 dias "/>
    <m/>
    <m/>
    <m/>
    <m/>
    <m/>
  </r>
  <r>
    <x v="1"/>
    <s v="Correo Atencion al Ciudadano"/>
    <x v="9"/>
    <s v="CUERPO DE BOMBEROS VOLUNTARIOS DE PIJAO YONEY GUTIERREZ GUZMAN  "/>
    <x v="3"/>
    <x v="6"/>
    <s v="CAC: OFICIO VEHICULO PIJAO. "/>
    <s v="JAIRO SOTO GIL"/>
    <s v="SUBDIRECCIÓN ESTRATÉGICA Y DE COORDINACIÓN BOMBERIL "/>
    <x v="0"/>
    <x v="0"/>
    <n v="30"/>
    <s v="20202000011922  "/>
    <d v="2020-05-26T00:00:00"/>
    <n v="20202000001621"/>
    <d v="2020-05-27T00:00:00"/>
    <n v="1"/>
    <n v="1"/>
    <x v="1"/>
    <s v="27-05-2020 10:14 AM Archivar JAIRO SOTO GIL Se dio respuesta correo electronico rad 20202000001621 el día 27/05/20"/>
    <s v="N/A"/>
    <s v="Word"/>
    <s v="Si"/>
    <s v="N/A"/>
    <s v="N/A"/>
  </r>
  <r>
    <x v="1"/>
    <s v="Correo Atencion al Ciudadano"/>
    <x v="10"/>
    <s v="CUERPO DE BOMBEROS VOLUNTARIOS DE VALPARAISO - ANTIOQUIA  "/>
    <x v="3"/>
    <x v="0"/>
    <s v="CAC: SOLICITUD DEL LISTADO DE REGISTRO DE UNIDADES BOMBERILES. . "/>
    <s v="Luis Alberto Valencia Pulido "/>
    <s v="Área Cenrtral de Referencia Bomberil "/>
    <x v="0"/>
    <x v="1"/>
    <n v="20"/>
    <s v="20202000011932  "/>
    <d v="2020-05-26T00:00:00"/>
    <n v="20202000011932"/>
    <d v="2020-06-01T00:00:00"/>
    <n v="4"/>
    <n v="4"/>
    <x v="1"/>
    <s v="01-06-2020 14:38 PM Archivar Luis Alberto Valencia Pulido Se da respuesta mediante radicado Radicado DNBC No. 20202000011932"/>
    <s v="N/A"/>
    <s v="Word"/>
    <s v="N/A"/>
    <s v="N/A"/>
    <s v="No se adjunta evidencia de respuesta"/>
  </r>
  <r>
    <x v="1"/>
    <s v="Correo Atencion al Ciudadano"/>
    <x v="3"/>
    <s v="ALCALDIA MUNICIPAL DE PANDI  "/>
    <x v="0"/>
    <x v="5"/>
    <s v="CAC: SOLICITUD ESPECIAL MUNICIPIO DE PANDI, CUNDINAMARCA. "/>
    <s v="EDISON DELGADO "/>
    <s v="FORMULACIÓN Y ACTUALIZACIÓN NORMATIVA Y OPERATIVA "/>
    <x v="0"/>
    <x v="0"/>
    <n v="30"/>
    <s v="20202000011952  "/>
    <d v="2020-05-26T00:00:00"/>
    <m/>
    <m/>
    <m/>
    <m/>
    <x v="0"/>
    <s v="12/06/2020  13/30 dias "/>
    <m/>
    <m/>
    <m/>
    <m/>
    <m/>
  </r>
  <r>
    <x v="0"/>
    <s v="Servicio de Mensajeria"/>
    <x v="1"/>
    <s v="JAIME POPO ASTUDILLO "/>
    <x v="2"/>
    <x v="1"/>
    <s v="SM ACUARTELAMIENTO OBLIGATORIO "/>
    <s v="EDISON DELGADO "/>
    <s v="FORMULACIÓN Y ACTUALIZACIÓN NORMATIVA Y OPERATIVA "/>
    <x v="0"/>
    <x v="3"/>
    <n v="35"/>
    <s v="20203800011962  "/>
    <d v="2020-05-26T00:00:00"/>
    <m/>
    <m/>
    <m/>
    <m/>
    <x v="0"/>
    <s v="12/06/2020  13/30 dias "/>
    <m/>
    <m/>
    <m/>
    <m/>
    <m/>
  </r>
  <r>
    <x v="1"/>
    <s v="Correo Atencion al Ciudadano"/>
    <x v="4"/>
    <s v="UNGRD  "/>
    <x v="0"/>
    <x v="0"/>
    <s v="CAC: OFICIO 2020EE03847. &amp;amp;quot;Traslado por competencia situación integral del riesgo contra incendios Municipio Ciénaga - Boyacá de fecha 18 de febrero de 2020&amp;amp;quot;.  "/>
    <s v="Ronny Estiven Romero Velandia "/>
    <s v="FORMULACIÓN Y ACTUALIZACIÓN NORMATIVA Y OPERATIVA "/>
    <x v="0"/>
    <x v="0"/>
    <n v="30"/>
    <s v="20202000011992  "/>
    <d v="2020-05-26T00:00:00"/>
    <n v="20202050065931"/>
    <d v="2020-04-21T00:00:00"/>
    <n v="0"/>
    <n v="0"/>
    <x v="1"/>
    <s v="29-05-2020 10:04 AM Archivar Ronny Estiven Romero Velandia RESPONDIDO CON RADICADO DNBC No. Al contestar cite este número: Radicado DNBC No. *20202050065931* **20202050065931** Bogotá D.C, 21-04-2020"/>
    <s v="N/A"/>
    <s v="Word"/>
    <s v="Si"/>
    <s v="N/A"/>
    <s v="Salida sin firma"/>
  </r>
  <r>
    <x v="1"/>
    <s v="Correo Atencion al Ciudadano"/>
    <x v="1"/>
    <s v="KEVIN RODRIGUEZ TORRES "/>
    <x v="2"/>
    <x v="0"/>
    <s v="CAC: SOLICITUD DE PROCEDIMIENTO. "/>
    <s v="Edgar Alexander Maya Lopez "/>
    <s v="FORMULACIÓN Y ACTUALIZACIÓN NORMATIVA Y OPERATIVA "/>
    <x v="0"/>
    <x v="2"/>
    <n v="30"/>
    <s v="20202000012002  "/>
    <d v="2020-05-26T00:00:00"/>
    <s v="N/A"/>
    <d v="2020-05-27T00:00:00"/>
    <n v="1"/>
    <n v="1"/>
    <x v="1"/>
    <s v="27-05-2020 10:36 AM Archivar Edgar Alexander Maya Lopez Se da respuesta por correo electrónico se deja soporte en digital"/>
    <s v="N/A"/>
    <s v="N/A"/>
    <s v="Si"/>
    <s v="N/A"/>
    <s v="N/A"/>
  </r>
  <r>
    <x v="1"/>
    <s v="Correo Atencion al Ciudadano"/>
    <x v="9"/>
    <s v="ASOCIACION SINDICAL DE BOMBEROS ARMENIA Y EJE CAFETERO ASBEYEC  "/>
    <x v="4"/>
    <x v="1"/>
    <s v="CAC: DERECHO DE PETICIÓN PARA RETIRO DE ARTÍCULO 24 PROYECTO DE ACUERDO PLAN DE DESARROLLO 2020-2023 ARMENIA, QUINDÍO. "/>
    <s v="EDISON DELGADO "/>
    <s v="FORMULACIÓN Y ACTUALIZACIÓN NORMATIVA Y OPERATIVA "/>
    <x v="0"/>
    <x v="2"/>
    <n v="30"/>
    <s v="20202000012022  "/>
    <d v="2020-05-26T00:00:00"/>
    <s v="20202050067991  y   20202050068001"/>
    <d v="2020-06-10T00:00:00"/>
    <n v="12"/>
    <n v="12"/>
    <x v="1"/>
    <s v="Orfeo sin cerrar"/>
    <s v="N/A"/>
    <s v="Word"/>
    <s v="N/A"/>
    <s v="N/A"/>
    <s v="No se especifica medio de envio de respuesta, documento sin firma, Orfeo sin cerrar."/>
  </r>
  <r>
    <x v="1"/>
    <s v="Correo Atencion al Ciudadano"/>
    <x v="10"/>
    <s v="JAMES ALEXIS RIVERA ALZATE "/>
    <x v="2"/>
    <x v="0"/>
    <s v="CAC: Derecho de petición de información. "/>
    <s v="Faubricio Sanchez Cortes "/>
    <s v="FORMULACIÓN Y ACTUALIZACIÓN NORMATIVA Y OPERATIVA "/>
    <x v="0"/>
    <x v="1"/>
    <n v="20"/>
    <s v="20202000012092  "/>
    <d v="2020-05-26T00:00:00"/>
    <m/>
    <m/>
    <m/>
    <m/>
    <x v="0"/>
    <s v="12/06/2020  13/20 dias "/>
    <m/>
    <m/>
    <m/>
    <m/>
    <m/>
  </r>
  <r>
    <x v="1"/>
    <s v="Correo Atencion al Ciudadano"/>
    <x v="10"/>
    <s v="CUERPO DE BOMBEROS VOLUNTARIOS DE ANDES - ANTIOQUIA  "/>
    <x v="3"/>
    <x v="0"/>
    <s v="CAC: SOLICITUD. "/>
    <s v="Paula Andrea Cortéz Mojica "/>
    <s v="SUBDIRECCIÓN ESTRATÉGICA Y DE COORDINACIÓN BOMBERIL "/>
    <x v="0"/>
    <x v="2"/>
    <n v="30"/>
    <s v="20202000012102  "/>
    <d v="2020-05-26T00:00:00"/>
    <n v="20201000001761"/>
    <d v="2020-05-29T00:00:00"/>
    <n v="1"/>
    <n v="1"/>
    <x v="1"/>
    <s v="29-05-2020 12:44 PM Archivar Paula Andrea Cortéz Mojica se archiva por cuanto se contesto con radicado 20201000001761"/>
    <s v="N/A"/>
    <s v="Word"/>
    <s v="N/A"/>
    <s v="N/A"/>
    <s v="No se especifica medio de envio de respuesta, documento sin firma."/>
  </r>
  <r>
    <x v="1"/>
    <s v="Correo Atencion al Ciudadano"/>
    <x v="8"/>
    <s v="CUERPO DE BOMBEROS VOLUNTARIOS DE FLORIDA - VALLE  "/>
    <x v="3"/>
    <x v="5"/>
    <s v="CAC: INFORME DE CESE DE ACTIVIDADES. "/>
    <s v="Ronny Estiven Romero Velandia "/>
    <s v="FORMULACIÓN Y ACTUALIZACIÓN NORMATIVA Y OPERATIVA "/>
    <x v="0"/>
    <x v="0"/>
    <n v="30"/>
    <s v="20202000012142  "/>
    <d v="2020-05-26T00:00:00"/>
    <n v="20202050067261"/>
    <d v="2020-05-20T00:00:00"/>
    <n v="0"/>
    <n v="0"/>
    <x v="1"/>
    <s v="29-05-2020 10:16 AM Archivar Ronny Estiven Romero Velandia TRAMITADO CON Al contestar cite este número: Radicado DNBC No. *20202050067261* **20202050067261** Bogotá D.C, 20-05-2020"/>
    <s v="N/A"/>
    <s v="Word"/>
    <s v="N/A"/>
    <s v="N/A"/>
    <s v="No se especifica medio de envio de respuesta, documento sin firma."/>
  </r>
  <r>
    <x v="1"/>
    <s v="Correo Atencion al Ciudadano"/>
    <x v="10"/>
    <s v="ÁREA METROPOLITANA VALLE DE ABURRA  "/>
    <x v="0"/>
    <x v="2"/>
    <s v="CAC: Traslado de la comunicación con radicado número 012642 de mayo 15 de 2020. "/>
    <s v="Ronny Estiven Romero Velandia "/>
    <s v="FORMULACIÓN Y ACTUALIZACIÓN NORMATIVA Y OPERATIVA "/>
    <x v="0"/>
    <x v="0"/>
    <n v="30"/>
    <s v="20202000012162  "/>
    <d v="2020-05-26T00:00:00"/>
    <n v="20202050067371"/>
    <d v="2020-05-27T00:00:00"/>
    <n v="1"/>
    <n v="1"/>
    <x v="1"/>
    <s v="29-05-2020 10:25 AM Archivar Ronny Estiven Romero Velandia TRAMITADO CON Al contestar cite este número: Radicado DNBC No. *20202050067371* **20202050067371** Bogotá D.C, 27-05-2020"/>
    <s v="N/A"/>
    <s v="Word"/>
    <s v="N/A"/>
    <s v="N/A"/>
    <s v="No se especifica medio de envio de respuesta, documento sin firma."/>
  </r>
  <r>
    <x v="1"/>
    <s v="Correo Atencion al Ciudadano"/>
    <x v="3"/>
    <s v="JULIO CESAR GARCIA TRIANA "/>
    <x v="2"/>
    <x v="1"/>
    <s v="CAC: RV: SOLICITUD DE APOYO PANDI CUNDINAMARCA- CONSULTA. "/>
    <s v="EDISON DELGADO "/>
    <s v="FORMULACIÓN Y ACTUALIZACIÓN NORMATIVA Y OPERATIVA "/>
    <x v="0"/>
    <x v="2"/>
    <n v="30"/>
    <s v="20202000012172  "/>
    <d v="2020-05-26T00:00:00"/>
    <m/>
    <m/>
    <m/>
    <m/>
    <x v="0"/>
    <s v="12/06/2020  13/30 dias "/>
    <m/>
    <m/>
    <m/>
    <m/>
    <m/>
  </r>
  <r>
    <x v="1"/>
    <s v="Correo Atencion al Ciudadano"/>
    <x v="18"/>
    <s v="GUSTAVO A CIRO ABOECAL "/>
    <x v="4"/>
    <x v="3"/>
    <s v="CAC: ABOECAL  "/>
    <s v="Andrea Bibiana Castañeda Durán  "/>
    <s v="FORMULACIÓN Y ACTUALIZACIÓN NORMATIVA Y OPERATIVA "/>
    <x v="0"/>
    <x v="2"/>
    <n v="30"/>
    <s v="20202000012182  "/>
    <d v="2020-05-26T00:00:00"/>
    <m/>
    <m/>
    <m/>
    <m/>
    <x v="0"/>
    <s v="12/06/2020  13/30 dias "/>
    <m/>
    <m/>
    <m/>
    <m/>
    <m/>
  </r>
  <r>
    <x v="1"/>
    <s v="Correo Atencion al Ciudadano"/>
    <x v="22"/>
    <s v="CUERPO DE BOMBEROS VOLUNTARIOS DE POLONUEVO - ATLANTICO  "/>
    <x v="3"/>
    <x v="0"/>
    <s v="CAC: Solicitud copia contrato de comodato Kit hidráulico de incendio forestal del CBV Polonuevo - Atlantico "/>
    <s v="Carolina Pulido Moyeton "/>
    <s v="GESTIÓN CONTRACTUAL  "/>
    <x v="1"/>
    <x v="1"/>
    <n v="20"/>
    <s v="20202000012192  "/>
    <d v="2020-05-26T00:00:00"/>
    <m/>
    <m/>
    <m/>
    <m/>
    <x v="0"/>
    <s v="12/06/2020  13/20 dias "/>
    <m/>
    <m/>
    <m/>
    <m/>
    <m/>
  </r>
  <r>
    <x v="1"/>
    <s v="Correo Atencion al Ciudadano"/>
    <x v="3"/>
    <s v="EDWARD ANDRÉS HERNÁNDEZ HERNÁNDEZ SECRETARIA DE PLANEACIóN MUNICIPAL "/>
    <x v="0"/>
    <x v="3"/>
    <s v="CAC: Autorización de movilización del carro de Bomberos. "/>
    <s v="EDISON DELGADO "/>
    <s v="FORMULACIÓN Y ACTUALIZACIÓN NORMATIVA Y OPERATIVA "/>
    <x v="0"/>
    <x v="0"/>
    <n v="30"/>
    <s v="20202000012202  "/>
    <d v="2020-05-26T00:00:00"/>
    <m/>
    <m/>
    <m/>
    <m/>
    <x v="0"/>
    <s v="12/06/2020  13/30 dias "/>
    <m/>
    <m/>
    <m/>
    <m/>
    <m/>
  </r>
  <r>
    <x v="1"/>
    <s v="Correo Atencion al Ciudadano"/>
    <x v="18"/>
    <s v="CAMILO MENDOZA  "/>
    <x v="2"/>
    <x v="0"/>
    <s v="CAC: Información. "/>
    <s v="Luis Alberto Valencia Pulido "/>
    <s v="Área Cenrtral de Referencia Bomberil "/>
    <x v="0"/>
    <x v="1"/>
    <n v="20"/>
    <s v="20202000012212  "/>
    <d v="2020-05-26T00:00:00"/>
    <n v="20202100001871"/>
    <d v="2020-06-01T00:00:00"/>
    <n v="4"/>
    <n v="4"/>
    <x v="1"/>
    <s v="01-06-2020 14:59 PM Archivar Luis Alberto Valencia Pulido Se da respuesta mediante oficio No 120202000012212_00001"/>
    <s v="N/A"/>
    <s v="Word"/>
    <s v="N/A"/>
    <s v="N/A"/>
    <s v="No se especifica medio de envio de respuesta, documento sin firma."/>
  </r>
  <r>
    <x v="1"/>
    <s v="Correo Atencion al Ciudadano"/>
    <x v="8"/>
    <s v="YESENIA VALDERRAMA ACEVEDO "/>
    <x v="2"/>
    <x v="2"/>
    <s v="CAC: Petición de investigacion.pdf &amp;amp;quot;Salonica&amp;amp;quot; "/>
    <s v="EDISON DELGADO "/>
    <s v="FORMULACIÓN Y ACTUALIZACIÓN NORMATIVA Y OPERATIVA "/>
    <x v="0"/>
    <x v="2"/>
    <n v="30"/>
    <s v="20202000012222  "/>
    <d v="2020-05-26T00:00:00"/>
    <m/>
    <m/>
    <m/>
    <m/>
    <x v="0"/>
    <s v="12/06/2020  13/30 dias "/>
    <m/>
    <m/>
    <m/>
    <m/>
    <m/>
  </r>
  <r>
    <x v="1"/>
    <s v="Chat institucional"/>
    <x v="23"/>
    <s v="BAIRON BUILES DESARROLLO COMUNITARIO GOBERNACION DE PUTUMAYO "/>
    <x v="0"/>
    <x v="5"/>
    <s v="CAC: Mensaje fuera de línea desde bairon.builes@putumayo.gov.co. "/>
    <s v="Edgar Alexander Maya Lopez "/>
    <s v="FORMULACIÓN Y ACTUALIZACIÓN NORMATIVA Y OPERATIVA "/>
    <x v="0"/>
    <x v="2"/>
    <n v="30"/>
    <s v="20202000012242  "/>
    <d v="2020-05-26T00:00:00"/>
    <n v="20202000002361"/>
    <d v="2020-06-12T00:00:00"/>
    <n v="13"/>
    <n v="13"/>
    <x v="1"/>
    <s v="12-06-2020 10:01 AM Archivar Edgar Alexander Maya Lopez Se da respuesta con radicado DNBC N° 20202000002361"/>
    <s v="N/A"/>
    <s v="Word"/>
    <s v="N/A"/>
    <s v="N/A"/>
    <s v="No se especifica medio de envio de respuesta, documento sin firma."/>
  </r>
  <r>
    <x v="1"/>
    <s v="Correo Atencion al Ciudadano"/>
    <x v="23"/>
    <s v="CUERPO DE BOMBEROS VOLUNTARIOS VILLAGARZON PUTUMAYO "/>
    <x v="3"/>
    <x v="0"/>
    <s v="CAC: Fwd: Solicitud. "/>
    <s v="Ronny Estiven Romero Velandia "/>
    <s v="FORMULACIÓN Y ACTUALIZACIÓN NORMATIVA Y OPERATIVA "/>
    <x v="0"/>
    <x v="2"/>
    <n v="30"/>
    <s v="20202000012272  "/>
    <d v="2020-05-26T00:00:00"/>
    <n v="20202050067911"/>
    <d v="2020-06-09T00:00:00"/>
    <n v="10"/>
    <n v="10"/>
    <x v="1"/>
    <s v="Orfeo sin cerrar"/>
    <s v="N/A"/>
    <s v="Word"/>
    <s v="N/A"/>
    <s v="N/A"/>
    <s v="No se especifica medio de envio de respuesta, documento sin firma, Orfeo sin cerrar."/>
  </r>
  <r>
    <x v="1"/>
    <s v="Correo Atencion al Ciudadano"/>
    <x v="3"/>
    <s v="CUERPO DE BOMBEROS VOLUNTARIOS UTICA  "/>
    <x v="3"/>
    <x v="0"/>
    <s v="CAC: Credenciales No Validas. "/>
    <s v="Luis Alberto Valencia Pulido"/>
    <s v="Área Cenrtral de Referencia Bomberil"/>
    <x v="0"/>
    <x v="2"/>
    <n v="30"/>
    <s v="20202000012282  "/>
    <d v="2020-05-26T00:00:00"/>
    <s v="N/A"/>
    <d v="2020-06-01T00:00:00"/>
    <n v="4"/>
    <n v="4"/>
    <x v="1"/>
    <s v="01-06-2020 11:18 AM Archivar Luis Alberto Valencia Pulido sE DA RESPUESTA MEDIANTE CORREO ELECTONICO EL DIA 1 DE JUNIO DEL 2020"/>
    <s v="N/A"/>
    <s v="N/A"/>
    <s v="N/A"/>
    <s v="N/A"/>
    <s v="No se tiene evidencia de respuesta."/>
  </r>
  <r>
    <x v="1"/>
    <s v="Correo insitucional"/>
    <x v="13"/>
    <s v="HELDA MARIA SAAVEDRA CARRASQUILLA "/>
    <x v="2"/>
    <x v="1"/>
    <s v="CI: Fwd: SOLICITUD CONCEPTO. "/>
    <s v="Ronny Estiven Romero Velandia "/>
    <s v="FORMULACIÓN Y ACTUALIZACIÓN NORMATIVA Y OPERATIVA "/>
    <x v="0"/>
    <x v="3"/>
    <n v="35"/>
    <s v="20202000012292  "/>
    <d v="2020-05-27T00:00:00"/>
    <n v="20202050067931"/>
    <d v="2020-06-09T00:00:00"/>
    <n v="9"/>
    <n v="9"/>
    <x v="1"/>
    <s v="Orfeo sin cerrar"/>
    <s v="N/A"/>
    <s v="Word"/>
    <s v="N/A"/>
    <s v="N/A"/>
    <s v="No se especifica medio de envio de respuesta, documento sin firma, Orfeo sin cerrar."/>
  </r>
  <r>
    <x v="1"/>
    <s v="Correo insitucional"/>
    <x v="5"/>
    <s v="ALDEMAR DEL CRISTO BETTIN MARTINEZ "/>
    <x v="3"/>
    <x v="5"/>
    <s v="CI: Fwd: Asesoria tema contratos de prestación de servicio. "/>
    <s v="EDISON DELGADO "/>
    <s v="FORMULACIÓN Y ACTUALIZACIÓN NORMATIVA Y OPERATIVA "/>
    <x v="0"/>
    <x v="2"/>
    <n v="30"/>
    <s v="20202000012302  "/>
    <d v="2020-05-27T00:00:00"/>
    <m/>
    <m/>
    <m/>
    <m/>
    <x v="0"/>
    <s v="12/06/2020  12/30 dias "/>
    <m/>
    <m/>
    <m/>
    <m/>
    <m/>
  </r>
  <r>
    <x v="1"/>
    <s v="Correo Atencion al Ciudadano"/>
    <x v="9"/>
    <s v="CUERPO DE BOMBEROS VOLUNTARIOS DE SALENTO  "/>
    <x v="3"/>
    <x v="0"/>
    <s v="CAC: SOLICITUD.  "/>
    <s v="Carolina Pulido Moyeton "/>
    <s v="GESTIÓN CONTRACTUAL  "/>
    <x v="1"/>
    <x v="1"/>
    <n v="20"/>
    <s v="20202000012312  "/>
    <d v="2020-05-27T00:00:00"/>
    <m/>
    <m/>
    <m/>
    <m/>
    <x v="0"/>
    <s v="12/06/2020  12/20 dias "/>
    <m/>
    <m/>
    <m/>
    <m/>
    <m/>
  </r>
  <r>
    <x v="0"/>
    <s v="Radicacion directa"/>
    <x v="1"/>
    <s v="CUERPO DE BOMBEROS VOLUNTARIOS DE BOGOTA  "/>
    <x v="3"/>
    <x v="3"/>
    <s v="RD PROPUESTA FORTALECIMIENTO CAPACIDADES CONSTRUYENDO UN LENGUAJE COMUN "/>
    <s v="Mauricio Delgado Perdomo "/>
    <s v="SUBDIRECCIÓN ESTRATÉGICA Y DE COORDINACIÓN BOMBERIL "/>
    <x v="0"/>
    <x v="2"/>
    <n v="30"/>
    <s v="20203800012362  "/>
    <d v="2020-05-27T00:00:00"/>
    <n v="20202000001881"/>
    <d v="2020-06-10T00:00:00"/>
    <n v="10"/>
    <n v="10"/>
    <x v="1"/>
    <s v="10-06-2020 21:09 PM Cambio Vinculacion Documento Mauricio Delgado Perdomo *Se incluyo Vinculacion Documento* (20202000001881) Tipo (Asociado de)"/>
    <s v="N/A"/>
    <s v="Word"/>
    <s v="N/A"/>
    <s v="N/A"/>
    <s v="No se especifica medio de envio de respuesta, documento sin firma."/>
  </r>
  <r>
    <x v="1"/>
    <s v="Correo Atencion al Ciudadano"/>
    <x v="4"/>
    <s v="EDGAR DANIEL SAENZ MUNEVAR "/>
    <x v="2"/>
    <x v="4"/>
    <s v="CAC: Información. "/>
    <s v="EDISON DELGADO "/>
    <s v="FORMULACIÓN Y ACTUALIZACIÓN NORMATIVA Y OPERATIVA "/>
    <x v="0"/>
    <x v="2"/>
    <n v="30"/>
    <s v="20202000012372  "/>
    <d v="2020-05-27T00:00:00"/>
    <m/>
    <m/>
    <m/>
    <m/>
    <x v="0"/>
    <s v="12/06/2020  12/30 dias "/>
    <m/>
    <m/>
    <m/>
    <m/>
    <m/>
  </r>
  <r>
    <x v="1"/>
    <s v="Correo Atencion al Ciudadano"/>
    <x v="1"/>
    <s v="OSCAR ANTONIO ESPINOSA DIAZ "/>
    <x v="2"/>
    <x v="0"/>
    <s v="CAC: reiteración de derecho de petición Director nacional de bomberos  "/>
    <s v="Andrea Bibiana Castañeda Durán  "/>
    <s v="FORMULACIÓN Y ACTUALIZACIÓN NORMATIVA Y OPERATIVA "/>
    <x v="0"/>
    <x v="2"/>
    <n v="30"/>
    <s v="20202000012382  "/>
    <d v="2020-05-27T00:00:00"/>
    <m/>
    <m/>
    <m/>
    <m/>
    <x v="0"/>
    <s v="12/06/2020  12/30 dias "/>
    <m/>
    <m/>
    <m/>
    <m/>
    <m/>
  </r>
  <r>
    <x v="1"/>
    <s v="Correo Atencion al Ciudadano"/>
    <x v="11"/>
    <s v="ASDEBER NEIVA  "/>
    <x v="4"/>
    <x v="0"/>
    <s v="CAC: RV: certificado. "/>
    <s v="Andrea Bibiana Castañeda Durán  "/>
    <s v="FORMULACIÓN Y ACTUALIZACIÓN NORMATIVA Y OPERATIVA "/>
    <x v="0"/>
    <x v="2"/>
    <n v="30"/>
    <s v="20202000012392  "/>
    <d v="2020-05-27T00:00:00"/>
    <m/>
    <m/>
    <m/>
    <m/>
    <x v="0"/>
    <s v="12/06/2020  12/30 dias "/>
    <m/>
    <m/>
    <m/>
    <m/>
    <m/>
  </r>
  <r>
    <x v="1"/>
    <s v="Correo Atencion al Ciudadano"/>
    <x v="17"/>
    <s v="CUERPO DE BOMBEROS VOLUNTARIOS DE YACUANQUER  "/>
    <x v="3"/>
    <x v="5"/>
    <s v="CAC: asesoria. "/>
    <s v="Andrea Bibiana Castañeda Durán  "/>
    <s v="FORMULACIÓN Y ACTUALIZACIÓN NORMATIVA Y OPERATIVA "/>
    <x v="0"/>
    <x v="0"/>
    <n v="30"/>
    <s v="20202000012402  "/>
    <d v="2020-05-28T00:00:00"/>
    <m/>
    <m/>
    <m/>
    <m/>
    <x v="0"/>
    <s v="12/06/2020  11/30 dias "/>
    <m/>
    <m/>
    <m/>
    <m/>
    <m/>
  </r>
  <r>
    <x v="1"/>
    <s v="Correo Atencion al Ciudadano"/>
    <x v="1"/>
    <s v="VEEDURIA FUNCION PUBLICA  "/>
    <x v="1"/>
    <x v="0"/>
    <s v="CAC: DERECHO DE PETICIÓN - INFORMACIÓN Y COPIAS CASO DE CONTRATACIÓN. "/>
    <s v="Carlos Armando López Barrera "/>
    <s v="OFICINA ASESORA JURIDICA "/>
    <x v="0"/>
    <x v="1"/>
    <n v="20"/>
    <s v="20202000012422  "/>
    <d v="2020-05-28T00:00:00"/>
    <n v="20201200000223"/>
    <d v="2020-06-11T00:00:00"/>
    <n v="10"/>
    <n v="10"/>
    <x v="1"/>
    <s v="11-06-2020 17:24 PM Archivar Carlos Armando López Barrera ARCHIVO 20201200000223"/>
    <s v="N/A"/>
    <s v="Word"/>
    <s v="N/A"/>
    <s v="N/A"/>
    <s v="Error de Orfeo solo genera radicados con salida (3)"/>
  </r>
  <r>
    <x v="0"/>
    <s v="Servicio de Mensajeria"/>
    <x v="19"/>
    <s v="TELEVISIÓN REGIONAL DEL ORIENTE LTDA CANAL TRO  "/>
    <x v="4"/>
    <x v="0"/>
    <s v="SM COBRO APORTES DE LEY 14 1991 "/>
    <s v="Miguel Ángel Franco Torres "/>
    <s v="GESTIÓN TESORERIA "/>
    <x v="1"/>
    <x v="2"/>
    <n v="30"/>
    <s v="20203800012442  "/>
    <d v="2020-05-28T00:00:00"/>
    <m/>
    <m/>
    <m/>
    <m/>
    <x v="0"/>
    <s v="12/06/2020  11/30 dias "/>
    <m/>
    <m/>
    <m/>
    <m/>
    <m/>
  </r>
  <r>
    <x v="1"/>
    <s v="Correo Atencion al Ciudadano"/>
    <x v="1"/>
    <s v="NOTIFICACIONES JUDICIALES BOMBEROS BOGOTÁ  "/>
    <x v="3"/>
    <x v="0"/>
    <s v="CAC: Fwd: SOLICITUD LISTADOS CENSALES  "/>
    <s v="Faubricio Sanchez Cortes "/>
    <s v="GESTIÓN DOCUMENTAL "/>
    <x v="0"/>
    <x v="2"/>
    <n v="30"/>
    <s v="20202000012462  "/>
    <d v="2020-05-28T00:00:00"/>
    <m/>
    <m/>
    <m/>
    <m/>
    <x v="0"/>
    <s v="12/06/2020  11/30 dias "/>
    <m/>
    <m/>
    <m/>
    <m/>
    <m/>
  </r>
  <r>
    <x v="1"/>
    <s v="Correo Atencion al Ciudadano"/>
    <x v="1"/>
    <s v="FISCALIA GENERAL DE LA NACION  "/>
    <x v="1"/>
    <x v="0"/>
    <s v="CAC: Fwd: solicitud Policia Judicial CTI - Tunja. . "/>
    <s v="Carlos Armando López Barrera "/>
    <s v="OFICINA ASESORA JURIDICA "/>
    <x v="2"/>
    <x v="6"/>
    <n v="10"/>
    <s v="20202000012522  "/>
    <d v="2020-05-28T00:00:00"/>
    <n v="20201200000233"/>
    <d v="2020-06-11T00:00:00"/>
    <n v="10"/>
    <n v="10"/>
    <x v="1"/>
    <s v="11-06-2020 17:27 PM Archivar Carlos Armando López Barrera ARCHIVO RADICADO 20201200000233"/>
    <s v="N/A"/>
    <s v="Word"/>
    <s v="N/A"/>
    <s v="N/A"/>
    <s v="Error de Orfeo solo genera radicados con salida (3)"/>
  </r>
  <r>
    <x v="1"/>
    <s v="Chat institucional"/>
    <x v="4"/>
    <s v="CUERPO DE BOMBEROS VOLUNTARIOS DE PAZ DE RIO  "/>
    <x v="3"/>
    <x v="0"/>
    <s v="CAC: Mensaje fuera de línea desde bomberospazderio@hotmail.com  "/>
    <s v="Carlos Osorio"/>
    <s v="FORMULACIÓN Y ACTUALIZACIÓN NORMATIVA Y OPERATIVA "/>
    <x v="0"/>
    <x v="2"/>
    <n v="30"/>
    <s v="20202000012552  "/>
    <d v="2020-05-28T00:00:00"/>
    <m/>
    <m/>
    <m/>
    <m/>
    <x v="0"/>
    <s v="12/06/2020  11/30 dias "/>
    <m/>
    <m/>
    <m/>
    <m/>
    <m/>
  </r>
  <r>
    <x v="1"/>
    <s v="Correo Atencion al Ciudadano"/>
    <x v="4"/>
    <s v="CUERPO DE BOMBEROS VOLUNTARIOS DE GUATEQUE - BOYACA  "/>
    <x v="3"/>
    <x v="1"/>
    <s v="CAC: REFERENCIA: Solitud, Oficio alcalde Municipal de Guateque y gremio de comerciantes circular Inspecciones de Seguridad Humana y protección contra incendio.  "/>
    <s v=" Victoria Jattin"/>
    <s v="FORMULACIÓN Y ACTUALIZACIÓN NORMATIVA Y OPERATIVA "/>
    <x v="0"/>
    <x v="0"/>
    <n v="30"/>
    <s v="20202000012562  "/>
    <d v="2020-05-28T00:00:00"/>
    <m/>
    <m/>
    <m/>
    <m/>
    <x v="0"/>
    <s v="12/06/2020  11/30 dias "/>
    <m/>
    <m/>
    <m/>
    <m/>
    <m/>
  </r>
  <r>
    <x v="1"/>
    <s v="Correo Atencion al Ciudadano"/>
    <x v="3"/>
    <s v="CUERPO DE BOMBEROS VOLUNTARIOS DE FUNZA  "/>
    <x v="3"/>
    <x v="0"/>
    <s v="CAC: Bomberos Funza. "/>
    <s v="CAROLINA ESCARRAGA"/>
    <s v="GESTIÓN CONTRACTUAL "/>
    <x v="1"/>
    <x v="1"/>
    <n v="20"/>
    <s v="20202000012612  "/>
    <d v="2020-05-28T00:00:00"/>
    <s v="N/A"/>
    <d v="2020-06-01T00:00:00"/>
    <n v="2"/>
    <n v="2"/>
    <x v="1"/>
    <s v="01-06-2020 11:37 AM Archivar CAROLINA ESCARRAGA con el fin de dar respuesta se solicito información al cuerpo de bomberos a través del correo de contratación"/>
    <s v="N/A"/>
    <s v="N/A"/>
    <s v="Si"/>
    <s v="N/A"/>
    <s v="No se tiene evidencia de respuesta."/>
  </r>
  <r>
    <x v="1"/>
    <s v="Correo Atencion al Ciudadano"/>
    <x v="19"/>
    <s v="ALEXANDER DUARTE FLETCHER "/>
    <x v="3"/>
    <x v="5"/>
    <s v="CAC: Apoyo de la DNBC a la problemática de Bomberos de Bucaramanga. "/>
    <s v="Carlos Armando López Barrera "/>
    <s v="OFICINA ASESORA JURIDICA "/>
    <x v="2"/>
    <x v="0"/>
    <n v="30"/>
    <s v="20202000012642  "/>
    <d v="2020-05-28T00:00:00"/>
    <n v="20201200000183"/>
    <d v="2020-06-09T00:00:00"/>
    <n v="8"/>
    <n v="8"/>
    <x v="1"/>
    <s v="09-06-2020 10:43 AM Archivar Carlos Armando López Barrera ARCHIVO CON RADICADO 20201200000183"/>
    <s v="N/A"/>
    <s v="Word"/>
    <s v="N/A"/>
    <s v="N/A"/>
    <s v="Error de Orfeo solo genera radicados con salida (3)"/>
  </r>
  <r>
    <x v="1"/>
    <s v="Correo Atencion al Ciudadano"/>
    <x v="24"/>
    <s v="CUERPO DE BOMBEROS VOLUNTARIOS DE VILLA DEL ROSARIO  "/>
    <x v="3"/>
    <x v="1"/>
    <s v="CAC: Solicitud de concepto tecnico . "/>
    <s v=" Victoria Jattin"/>
    <s v="FORMULACIÓN Y ACTUALIZACIÓN NORMATIVA Y OPERATIVA "/>
    <x v="0"/>
    <x v="3"/>
    <n v="35"/>
    <s v="20202000012652  "/>
    <d v="2020-05-29T00:00:00"/>
    <m/>
    <m/>
    <m/>
    <m/>
    <x v="0"/>
    <s v="12/06/2020  10/35 dias "/>
    <m/>
    <m/>
    <m/>
    <m/>
    <m/>
  </r>
  <r>
    <x v="1"/>
    <s v="Correo insitucional"/>
    <x v="3"/>
    <s v="SANDRA BIBIANA RODRIGUEZ HUERFANO "/>
    <x v="0"/>
    <x v="5"/>
    <s v="CI: Fwd: CONTRATO BOMBEROS VOLUNTARIOS UNE. "/>
    <s v="Andrea Bibiana Castañeda Durán  "/>
    <s v="FORMULACIÓN Y ACTUALIZACIÓN NORMATIVA Y OPERATIVA "/>
    <x v="0"/>
    <x v="2"/>
    <n v="30"/>
    <s v="20202000012682  "/>
    <d v="2020-05-29T00:00:00"/>
    <s v="N/A"/>
    <d v="2020-06-01T00:00:00"/>
    <n v="1"/>
    <n v="1"/>
    <x v="1"/>
    <s v="2-06-2020 10:27 AM Archivar Ronny Estiven Romero Velandia TRAMITADO POR CORREO ELECTORNICO EL DIA 1 DE JUNIO DE 2020, POR LA CONTRATISTA ANDREA CASTAÑEDA"/>
    <m/>
    <m/>
    <m/>
    <m/>
    <m/>
  </r>
  <r>
    <x v="1"/>
    <s v="Chat institucional"/>
    <x v="7"/>
    <s v="AURORA PEREZ FIGUEROA "/>
    <x v="2"/>
    <x v="0"/>
    <s v="CAC: Mensaje fuera de línea desde calamar.bol@hotmail.com. "/>
    <s v="Edgar Alexander Maya Lopez "/>
    <s v="FORMULACIÓN Y ACTUALIZACIÓN NORMATIVA Y OPERATIVA "/>
    <x v="0"/>
    <x v="2"/>
    <n v="30"/>
    <s v="20202000012692  "/>
    <d v="2020-05-29T00:00:00"/>
    <m/>
    <m/>
    <m/>
    <m/>
    <x v="0"/>
    <s v="12/06/2020  10/30 dias "/>
    <m/>
    <m/>
    <m/>
    <m/>
    <m/>
  </r>
  <r>
    <x v="1"/>
    <s v="Correo Atencion al Ciudadano"/>
    <x v="7"/>
    <s v="NANCY PEREZ BELLO ALCALDíA TIQUISIO SUR DE BOLíVAR "/>
    <x v="0"/>
    <x v="6"/>
    <s v="CAC: Petición Vehículo Bomberos. "/>
    <s v="Cristhian Matiz "/>
    <s v="SUBDIRECCIÓN ESTRATÉGICA Y DE COORDINACIÓN BOMBERIL "/>
    <x v="0"/>
    <x v="0"/>
    <n v="30"/>
    <s v="20202000012712  "/>
    <d v="2020-05-29T00:00:00"/>
    <m/>
    <m/>
    <m/>
    <m/>
    <x v="0"/>
    <s v="12/06/2020  10/30 dias "/>
    <m/>
    <m/>
    <m/>
    <m/>
    <m/>
  </r>
  <r>
    <x v="1"/>
    <s v="Correo Atencion al Ciudadano"/>
    <x v="8"/>
    <s v="LUIS ANIBAL PEREZ GARCIA "/>
    <x v="2"/>
    <x v="1"/>
    <s v="CAC: Fwd: Solicitud resolución de ascenso.  "/>
    <s v=" Andrea Bibiana Castañeda Durán"/>
    <s v="FORMULACIÓN Y ACTUALIZACIÓN NORMATIVA Y OPERATIVA "/>
    <x v="0"/>
    <x v="2"/>
    <n v="30"/>
    <s v="20202000012742  "/>
    <d v="2020-05-29T00:00:00"/>
    <m/>
    <m/>
    <m/>
    <m/>
    <x v="0"/>
    <s v="12/06/2020  10/30 dias "/>
    <m/>
    <m/>
    <m/>
    <m/>
    <m/>
  </r>
  <r>
    <x v="1"/>
    <s v="Correo Atencion al Ciudadano"/>
    <x v="1"/>
    <s v="RTVC SISTEMA DE MEDIOS PÚBLICOS  "/>
    <x v="4"/>
    <x v="0"/>
    <s v="CAC: DERECHO DE PETICIÓN SOLICITUD DE INFORMACIÓN PRESUPUESTO EJECUTADO EN PUBLICIDAD POR LA DIRECCION NACIONAL DE BOMBEROS EN LA VIGENCIA 2019. "/>
    <s v="Miguel Ángel Franco Torres "/>
    <s v="GESTIÓN TESORERIA "/>
    <x v="1"/>
    <x v="0"/>
    <n v="30"/>
    <s v="20202000012752  "/>
    <d v="2020-05-29T00:00:00"/>
    <m/>
    <m/>
    <m/>
    <m/>
    <x v="0"/>
    <s v="12/06/2020  10/30 dias 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1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:B5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7">
        <item x="2"/>
        <item m="1" x="3"/>
        <item m="1" x="5"/>
        <item x="1"/>
        <item x="0"/>
        <item m="1" x="4"/>
        <item t="default"/>
      </items>
    </pivotField>
    <pivotField showAll="0"/>
    <pivotField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4">
    <i>
      <x/>
    </i>
    <i>
      <x v="3"/>
    </i>
    <i>
      <x v="4"/>
    </i>
    <i t="grand">
      <x/>
    </i>
  </rowItems>
  <colItems count="1">
    <i/>
  </colItems>
  <dataFields count="1">
    <dataField name="Cuenta de Dependencia" fld="9" subtotal="count" baseField="0" baseItem="0"/>
  </dataFields>
  <formats count="25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9" type="button" dataOnly="0" labelOnly="1" outline="0" axis="axisRow" fieldPosition="0"/>
    </format>
    <format dxfId="21">
      <pivotArea dataOnly="0" labelOnly="1" outline="0" axis="axisValues" fieldPosition="0"/>
    </format>
    <format dxfId="20">
      <pivotArea dataOnly="0" labelOnly="1" fieldPosition="0">
        <references count="1">
          <reference field="9" count="0"/>
        </references>
      </pivotArea>
    </format>
    <format dxfId="19">
      <pivotArea dataOnly="0" labelOnly="1" grandRow="1" outline="0" fieldPosition="0"/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9" type="button" dataOnly="0" labelOnly="1" outline="0" axis="axisRow" fieldPosition="0"/>
    </format>
    <format dxfId="15">
      <pivotArea dataOnly="0" labelOnly="1" outline="0" axis="axisValues" fieldPosition="0"/>
    </format>
    <format dxfId="14">
      <pivotArea dataOnly="0" labelOnly="1" fieldPosition="0">
        <references count="1">
          <reference field="9" count="0"/>
        </references>
      </pivotArea>
    </format>
    <format dxfId="13">
      <pivotArea dataOnly="0" labelOnly="1" grandRow="1" outline="0" fieldPosition="0"/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9" type="button" dataOnly="0" labelOnly="1" outline="0" axis="axisRow" fieldPosition="0"/>
    </format>
    <format dxfId="9">
      <pivotArea dataOnly="0" labelOnly="1" outline="0" axis="axisValues" fieldPosition="0"/>
    </format>
    <format dxfId="8">
      <pivotArea dataOnly="0" labelOnly="1" fieldPosition="0">
        <references count="1">
          <reference field="9" count="0"/>
        </references>
      </pivotArea>
    </format>
    <format dxfId="7">
      <pivotArea dataOnly="0" labelOnly="1" grandRow="1" outline="0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9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9" count="0"/>
        </references>
      </pivotArea>
    </format>
    <format dxfId="1">
      <pivotArea dataOnly="0" labelOnly="1" grandRow="1" outline="0" fieldPosition="0"/>
    </format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6" cacheId="11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">
  <location ref="A107:B113" firstHeaderRow="1" firstDataRow="1" firstDataCol="1"/>
  <pivotFields count="25">
    <pivotField showAll="0"/>
    <pivotField showAll="0"/>
    <pivotField showAll="0"/>
    <pivotField showAll="0"/>
    <pivotField axis="axisRow" dataField="1" showAll="0">
      <items count="6">
        <item x="3"/>
        <item x="1"/>
        <item x="0"/>
        <item x="4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uenta de Naturaleza jurídica del peticionario" fld="4" subtotal="count" baseField="0" baseItem="0"/>
  </dataFields>
  <formats count="24"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4" type="button" dataOnly="0" labelOnly="1" outline="0" axis="axisRow" fieldPosition="0"/>
    </format>
    <format dxfId="45">
      <pivotArea dataOnly="0" labelOnly="1" outline="0" axis="axisValues" fieldPosition="0"/>
    </format>
    <format dxfId="44">
      <pivotArea dataOnly="0" labelOnly="1" fieldPosition="0">
        <references count="1">
          <reference field="4" count="0"/>
        </references>
      </pivotArea>
    </format>
    <format dxfId="43">
      <pivotArea dataOnly="0" labelOnly="1" grandRow="1" outline="0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field="4" type="button" dataOnly="0" labelOnly="1" outline="0" axis="axisRow" fieldPosition="0"/>
    </format>
    <format dxfId="39">
      <pivotArea dataOnly="0" labelOnly="1" outline="0" axis="axisValues" fieldPosition="0"/>
    </format>
    <format dxfId="38">
      <pivotArea dataOnly="0" labelOnly="1" fieldPosition="0">
        <references count="1">
          <reference field="4" count="0"/>
        </references>
      </pivotArea>
    </format>
    <format dxfId="37">
      <pivotArea dataOnly="0" labelOnly="1" grandRow="1" outline="0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4" type="button" dataOnly="0" labelOnly="1" outline="0" axis="axisRow" fieldPosition="0"/>
    </format>
    <format dxfId="33">
      <pivotArea dataOnly="0" labelOnly="1" outline="0" axis="axisValues" fieldPosition="0"/>
    </format>
    <format dxfId="32">
      <pivotArea dataOnly="0" labelOnly="1" fieldPosition="0">
        <references count="1">
          <reference field="4" count="0"/>
        </references>
      </pivotArea>
    </format>
    <format dxfId="31">
      <pivotArea dataOnly="0" labelOnly="1" grandRow="1" outline="0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4" type="button" dataOnly="0" labelOnly="1" outline="0" axis="axisRow" fieldPosition="0"/>
    </format>
    <format dxfId="27">
      <pivotArea dataOnly="0" labelOnly="1" outline="0" axis="axisValues" fieldPosition="0"/>
    </format>
    <format dxfId="26">
      <pivotArea dataOnly="0" labelOnly="1" fieldPosition="0">
        <references count="1">
          <reference field="4" count="0"/>
        </references>
      </pivotArea>
    </format>
    <format dxfId="25">
      <pivotArea dataOnly="0" labelOnly="1" grandRow="1" outline="0" fieldPosition="0"/>
    </format>
  </formats>
  <chartFormats count="5">
    <chartFormat chart="0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5" cacheId="11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">
  <location ref="A86:B89" firstHeaderRow="1" firstDataRow="1" firstDataCol="1"/>
  <pivotFields count="25">
    <pivotField axis="axisRow" dataField="1" showAll="0">
      <items count="4">
        <item x="0"/>
        <item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Cuenta de Canal Oficial de Entrada" fld="0" subtotal="count" baseField="0" baseItem="0"/>
  </dataFields>
  <formats count="24">
    <format dxfId="72">
      <pivotArea type="all" dataOnly="0" outline="0" fieldPosition="0"/>
    </format>
    <format dxfId="71">
      <pivotArea outline="0" collapsedLevelsAreSubtotals="1" fieldPosition="0"/>
    </format>
    <format dxfId="70">
      <pivotArea field="0" type="button" dataOnly="0" labelOnly="1" outline="0" axis="axisRow" fieldPosition="0"/>
    </format>
    <format dxfId="69">
      <pivotArea dataOnly="0" labelOnly="1" outline="0" axis="axisValues" fieldPosition="0"/>
    </format>
    <format dxfId="68">
      <pivotArea dataOnly="0" labelOnly="1" fieldPosition="0">
        <references count="1">
          <reference field="0" count="0"/>
        </references>
      </pivotArea>
    </format>
    <format dxfId="67">
      <pivotArea dataOnly="0" labelOnly="1" grandRow="1" outline="0" fieldPosition="0"/>
    </format>
    <format dxfId="66">
      <pivotArea type="all" dataOnly="0" outline="0" fieldPosition="0"/>
    </format>
    <format dxfId="65">
      <pivotArea outline="0" collapsedLevelsAreSubtotals="1" fieldPosition="0"/>
    </format>
    <format dxfId="64">
      <pivotArea field="0" type="button" dataOnly="0" labelOnly="1" outline="0" axis="axisRow" fieldPosition="0"/>
    </format>
    <format dxfId="63">
      <pivotArea dataOnly="0" labelOnly="1" outline="0" axis="axisValues" fieldPosition="0"/>
    </format>
    <format dxfId="62">
      <pivotArea dataOnly="0" labelOnly="1" fieldPosition="0">
        <references count="1">
          <reference field="0" count="0"/>
        </references>
      </pivotArea>
    </format>
    <format dxfId="61">
      <pivotArea dataOnly="0" labelOnly="1" grandRow="1" outline="0" fieldPosition="0"/>
    </format>
    <format dxfId="60">
      <pivotArea type="all" dataOnly="0" outline="0" fieldPosition="0"/>
    </format>
    <format dxfId="59">
      <pivotArea outline="0" collapsedLevelsAreSubtotals="1" fieldPosition="0"/>
    </format>
    <format dxfId="58">
      <pivotArea field="0" type="button" dataOnly="0" labelOnly="1" outline="0" axis="axisRow" fieldPosition="0"/>
    </format>
    <format dxfId="57">
      <pivotArea dataOnly="0" labelOnly="1" outline="0" axis="axisValues" fieldPosition="0"/>
    </format>
    <format dxfId="56">
      <pivotArea dataOnly="0" labelOnly="1" fieldPosition="0">
        <references count="1">
          <reference field="0" count="0"/>
        </references>
      </pivotArea>
    </format>
    <format dxfId="55">
      <pivotArea dataOnly="0" labelOnly="1" grandRow="1" outline="0" fieldPosition="0"/>
    </format>
    <format dxfId="54">
      <pivotArea type="all" dataOnly="0" outline="0" fieldPosition="0"/>
    </format>
    <format dxfId="53">
      <pivotArea outline="0" collapsedLevelsAreSubtotals="1" fieldPosition="0"/>
    </format>
    <format dxfId="52">
      <pivotArea field="0" type="button" dataOnly="0" labelOnly="1" outline="0" axis="axisRow" fieldPosition="0"/>
    </format>
    <format dxfId="51">
      <pivotArea dataOnly="0" labelOnly="1" outline="0" axis="axisValues" fieldPosition="0"/>
    </format>
    <format dxfId="50">
      <pivotArea dataOnly="0" labelOnly="1" fieldPosition="0">
        <references count="1">
          <reference field="0" count="0"/>
        </references>
      </pivotArea>
    </format>
    <format dxfId="49">
      <pivotArea dataOnly="0" labelOnly="1" grandRow="1" outline="0" fieldPosition="0"/>
    </format>
  </format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4" cacheId="11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">
  <location ref="A61:B69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8">
        <item x="3"/>
        <item x="1"/>
        <item x="0"/>
        <item x="2"/>
        <item x="6"/>
        <item x="5"/>
        <item x="4"/>
        <item t="default"/>
      </items>
    </pivotField>
    <pivotField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uenta de Tipo de petición" fld="10" subtotal="count" baseField="0" baseItem="0"/>
  </dataFields>
  <formats count="24">
    <format dxfId="96">
      <pivotArea type="all" dataOnly="0" outline="0" fieldPosition="0"/>
    </format>
    <format dxfId="95">
      <pivotArea outline="0" collapsedLevelsAreSubtotals="1" fieldPosition="0"/>
    </format>
    <format dxfId="94">
      <pivotArea field="10" type="button" dataOnly="0" labelOnly="1" outline="0" axis="axisRow" fieldPosition="0"/>
    </format>
    <format dxfId="93">
      <pivotArea dataOnly="0" labelOnly="1" outline="0" axis="axisValues" fieldPosition="0"/>
    </format>
    <format dxfId="92">
      <pivotArea dataOnly="0" labelOnly="1" fieldPosition="0">
        <references count="1">
          <reference field="10" count="0"/>
        </references>
      </pivotArea>
    </format>
    <format dxfId="91">
      <pivotArea dataOnly="0" labelOnly="1" grandRow="1" outline="0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field="10" type="button" dataOnly="0" labelOnly="1" outline="0" axis="axisRow" fieldPosition="0"/>
    </format>
    <format dxfId="87">
      <pivotArea dataOnly="0" labelOnly="1" outline="0" axis="axisValues" fieldPosition="0"/>
    </format>
    <format dxfId="86">
      <pivotArea dataOnly="0" labelOnly="1" fieldPosition="0">
        <references count="1">
          <reference field="10" count="0"/>
        </references>
      </pivotArea>
    </format>
    <format dxfId="85">
      <pivotArea dataOnly="0" labelOnly="1" grandRow="1" outline="0" fieldPosition="0"/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field="10" type="button" dataOnly="0" labelOnly="1" outline="0" axis="axisRow" fieldPosition="0"/>
    </format>
    <format dxfId="81">
      <pivotArea dataOnly="0" labelOnly="1" outline="0" axis="axisValues" fieldPosition="0"/>
    </format>
    <format dxfId="80">
      <pivotArea dataOnly="0" labelOnly="1" fieldPosition="0">
        <references count="1">
          <reference field="10" count="0"/>
        </references>
      </pivotArea>
    </format>
    <format dxfId="79">
      <pivotArea dataOnly="0" labelOnly="1" grandRow="1" outline="0" fieldPosition="0"/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field="10" type="button" dataOnly="0" labelOnly="1" outline="0" axis="axisRow" fieldPosition="0"/>
    </format>
    <format dxfId="75">
      <pivotArea dataOnly="0" labelOnly="1" outline="0" axis="axisValues" fieldPosition="0"/>
    </format>
    <format dxfId="74">
      <pivotArea dataOnly="0" labelOnly="1" fieldPosition="0">
        <references count="1">
          <reference field="10" count="0"/>
        </references>
      </pivotArea>
    </format>
    <format dxfId="73">
      <pivotArea dataOnly="0" labelOnly="1" grandRow="1" outline="0" fieldPosition="0"/>
    </format>
  </format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9" cacheId="11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198:B206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8">
        <item x="3"/>
        <item x="1"/>
        <item x="0"/>
        <item x="2"/>
        <item x="6"/>
        <item x="5"/>
        <item x="4"/>
        <item t="default"/>
      </items>
    </pivotField>
    <pivotField showAll="0"/>
    <pivotField showAll="0"/>
    <pivotField numFmtId="164"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Promedio de Tiempo de respuesta días hábiles" fld="16" subtotal="average" baseField="10" baseItem="0" numFmtId="1"/>
  </dataFields>
  <formats count="25">
    <format dxfId="121">
      <pivotArea outline="0" collapsedLevelsAreSubtotals="1" fieldPosition="0"/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field="10" type="button" dataOnly="0" labelOnly="1" outline="0" axis="axisRow" fieldPosition="0"/>
    </format>
    <format dxfId="117">
      <pivotArea dataOnly="0" labelOnly="1" outline="0" axis="axisValues" fieldPosition="0"/>
    </format>
    <format dxfId="116">
      <pivotArea dataOnly="0" labelOnly="1" fieldPosition="0">
        <references count="1">
          <reference field="10" count="0"/>
        </references>
      </pivotArea>
    </format>
    <format dxfId="115">
      <pivotArea dataOnly="0" labelOnly="1" grandRow="1" outline="0" fieldPosition="0"/>
    </format>
    <format dxfId="114">
      <pivotArea type="all" dataOnly="0" outline="0" fieldPosition="0"/>
    </format>
    <format dxfId="113">
      <pivotArea outline="0" collapsedLevelsAreSubtotals="1" fieldPosition="0"/>
    </format>
    <format dxfId="112">
      <pivotArea field="10" type="button" dataOnly="0" labelOnly="1" outline="0" axis="axisRow" fieldPosition="0"/>
    </format>
    <format dxfId="111">
      <pivotArea dataOnly="0" labelOnly="1" outline="0" axis="axisValues" fieldPosition="0"/>
    </format>
    <format dxfId="110">
      <pivotArea dataOnly="0" labelOnly="1" fieldPosition="0">
        <references count="1">
          <reference field="10" count="0"/>
        </references>
      </pivotArea>
    </format>
    <format dxfId="109">
      <pivotArea dataOnly="0" labelOnly="1" grandRow="1" outline="0" fieldPosition="0"/>
    </format>
    <format dxfId="108">
      <pivotArea type="all" dataOnly="0" outline="0" fieldPosition="0"/>
    </format>
    <format dxfId="107">
      <pivotArea outline="0" collapsedLevelsAreSubtotals="1" fieldPosition="0"/>
    </format>
    <format dxfId="106">
      <pivotArea field="10" type="button" dataOnly="0" labelOnly="1" outline="0" axis="axisRow" fieldPosition="0"/>
    </format>
    <format dxfId="105">
      <pivotArea dataOnly="0" labelOnly="1" outline="0" axis="axisValues" fieldPosition="0"/>
    </format>
    <format dxfId="104">
      <pivotArea dataOnly="0" labelOnly="1" fieldPosition="0">
        <references count="1">
          <reference field="10" count="0"/>
        </references>
      </pivotArea>
    </format>
    <format dxfId="103">
      <pivotArea dataOnly="0" labelOnly="1" grandRow="1" outline="0" fieldPosition="0"/>
    </format>
    <format dxfId="102">
      <pivotArea type="all" dataOnly="0" outline="0" fieldPosition="0"/>
    </format>
    <format dxfId="101">
      <pivotArea outline="0" collapsedLevelsAreSubtotals="1" fieldPosition="0"/>
    </format>
    <format dxfId="100">
      <pivotArea field="10" type="button" dataOnly="0" labelOnly="1" outline="0" axis="axisRow" fieldPosition="0"/>
    </format>
    <format dxfId="99">
      <pivotArea dataOnly="0" labelOnly="1" outline="0" axis="axisValues" fieldPosition="0"/>
    </format>
    <format dxfId="98">
      <pivotArea dataOnly="0" labelOnly="1" fieldPosition="0">
        <references count="1">
          <reference field="10" count="0"/>
        </references>
      </pivotArea>
    </format>
    <format dxfId="97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 dinámica8" cacheId="11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">
  <location ref="A173:B181" firstHeaderRow="1" firstDataRow="1" firstDataCol="1"/>
  <pivotFields count="25">
    <pivotField showAll="0"/>
    <pivotField showAll="0"/>
    <pivotField showAll="0"/>
    <pivotField showAll="0"/>
    <pivotField showAll="0"/>
    <pivotField axis="axisRow" dataField="1" showAll="0">
      <items count="8">
        <item x="5"/>
        <item x="4"/>
        <item x="1"/>
        <item x="3"/>
        <item x="2"/>
        <item x="0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uenta de Tema de Consulta" fld="5" subtotal="count" baseField="0" baseItem="0"/>
  </dataFields>
  <formats count="24">
    <format dxfId="145">
      <pivotArea type="all" dataOnly="0" outline="0" fieldPosition="0"/>
    </format>
    <format dxfId="144">
      <pivotArea outline="0" collapsedLevelsAreSubtotals="1" fieldPosition="0"/>
    </format>
    <format dxfId="143">
      <pivotArea field="5" type="button" dataOnly="0" labelOnly="1" outline="0" axis="axisRow" fieldPosition="0"/>
    </format>
    <format dxfId="142">
      <pivotArea dataOnly="0" labelOnly="1" outline="0" axis="axisValues" fieldPosition="0"/>
    </format>
    <format dxfId="141">
      <pivotArea dataOnly="0" labelOnly="1" fieldPosition="0">
        <references count="1">
          <reference field="5" count="0"/>
        </references>
      </pivotArea>
    </format>
    <format dxfId="140">
      <pivotArea dataOnly="0" labelOnly="1" grandRow="1" outline="0" fieldPosition="0"/>
    </format>
    <format dxfId="139">
      <pivotArea type="all" dataOnly="0" outline="0" fieldPosition="0"/>
    </format>
    <format dxfId="138">
      <pivotArea outline="0" collapsedLevelsAreSubtotals="1" fieldPosition="0"/>
    </format>
    <format dxfId="137">
      <pivotArea field="5" type="button" dataOnly="0" labelOnly="1" outline="0" axis="axisRow" fieldPosition="0"/>
    </format>
    <format dxfId="136">
      <pivotArea dataOnly="0" labelOnly="1" outline="0" axis="axisValues" fieldPosition="0"/>
    </format>
    <format dxfId="135">
      <pivotArea dataOnly="0" labelOnly="1" fieldPosition="0">
        <references count="1">
          <reference field="5" count="0"/>
        </references>
      </pivotArea>
    </format>
    <format dxfId="134">
      <pivotArea dataOnly="0" labelOnly="1" grandRow="1" outline="0" fieldPosition="0"/>
    </format>
    <format dxfId="133">
      <pivotArea type="all" dataOnly="0" outline="0" fieldPosition="0"/>
    </format>
    <format dxfId="132">
      <pivotArea outline="0" collapsedLevelsAreSubtotals="1" fieldPosition="0"/>
    </format>
    <format dxfId="131">
      <pivotArea field="5" type="button" dataOnly="0" labelOnly="1" outline="0" axis="axisRow" fieldPosition="0"/>
    </format>
    <format dxfId="130">
      <pivotArea dataOnly="0" labelOnly="1" outline="0" axis="axisValues" fieldPosition="0"/>
    </format>
    <format dxfId="129">
      <pivotArea dataOnly="0" labelOnly="1" fieldPosition="0">
        <references count="1">
          <reference field="5" count="0"/>
        </references>
      </pivotArea>
    </format>
    <format dxfId="128">
      <pivotArea dataOnly="0" labelOnly="1" grandRow="1" outline="0" fieldPosition="0"/>
    </format>
    <format dxfId="127">
      <pivotArea type="all" dataOnly="0" outline="0" fieldPosition="0"/>
    </format>
    <format dxfId="126">
      <pivotArea outline="0" collapsedLevelsAreSubtotals="1" fieldPosition="0"/>
    </format>
    <format dxfId="125">
      <pivotArea field="5" type="button" dataOnly="0" labelOnly="1" outline="0" axis="axisRow" fieldPosition="0"/>
    </format>
    <format dxfId="124">
      <pivotArea dataOnly="0" labelOnly="1" outline="0" axis="axisValues" fieldPosition="0"/>
    </format>
    <format dxfId="123">
      <pivotArea dataOnly="0" labelOnly="1" fieldPosition="0">
        <references count="1">
          <reference field="5" count="0"/>
        </references>
      </pivotArea>
    </format>
    <format dxfId="122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 dinámica2" cacheId="11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">
  <location ref="A19:B24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showAll="0"/>
    <pivotField showAll="0"/>
    <pivotField axis="axisRow" dataField="1" showAll="0">
      <items count="5">
        <item x="1"/>
        <item x="0"/>
        <item x="3"/>
        <item x="2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8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Estado" fld="18" subtotal="count" baseField="0" baseItem="0"/>
  </dataFields>
  <formats count="24">
    <format dxfId="169">
      <pivotArea type="all" dataOnly="0" outline="0" fieldPosition="0"/>
    </format>
    <format dxfId="168">
      <pivotArea outline="0" collapsedLevelsAreSubtotals="1" fieldPosition="0"/>
    </format>
    <format dxfId="167">
      <pivotArea field="18" type="button" dataOnly="0" labelOnly="1" outline="0" axis="axisRow" fieldPosition="0"/>
    </format>
    <format dxfId="166">
      <pivotArea dataOnly="0" labelOnly="1" outline="0" axis="axisValues" fieldPosition="0"/>
    </format>
    <format dxfId="165">
      <pivotArea dataOnly="0" labelOnly="1" fieldPosition="0">
        <references count="1">
          <reference field="18" count="0"/>
        </references>
      </pivotArea>
    </format>
    <format dxfId="164">
      <pivotArea dataOnly="0" labelOnly="1" grandRow="1" outline="0" fieldPosition="0"/>
    </format>
    <format dxfId="163">
      <pivotArea type="all" dataOnly="0" outline="0" fieldPosition="0"/>
    </format>
    <format dxfId="162">
      <pivotArea outline="0" collapsedLevelsAreSubtotals="1" fieldPosition="0"/>
    </format>
    <format dxfId="161">
      <pivotArea field="18" type="button" dataOnly="0" labelOnly="1" outline="0" axis="axisRow" fieldPosition="0"/>
    </format>
    <format dxfId="160">
      <pivotArea dataOnly="0" labelOnly="1" outline="0" axis="axisValues" fieldPosition="0"/>
    </format>
    <format dxfId="159">
      <pivotArea dataOnly="0" labelOnly="1" fieldPosition="0">
        <references count="1">
          <reference field="18" count="0"/>
        </references>
      </pivotArea>
    </format>
    <format dxfId="158">
      <pivotArea dataOnly="0" labelOnly="1" grandRow="1" outline="0" fieldPosition="0"/>
    </format>
    <format dxfId="157">
      <pivotArea type="all" dataOnly="0" outline="0" fieldPosition="0"/>
    </format>
    <format dxfId="156">
      <pivotArea outline="0" collapsedLevelsAreSubtotals="1" fieldPosition="0"/>
    </format>
    <format dxfId="155">
      <pivotArea field="18" type="button" dataOnly="0" labelOnly="1" outline="0" axis="axisRow" fieldPosition="0"/>
    </format>
    <format dxfId="154">
      <pivotArea dataOnly="0" labelOnly="1" outline="0" axis="axisValues" fieldPosition="0"/>
    </format>
    <format dxfId="153">
      <pivotArea dataOnly="0" labelOnly="1" fieldPosition="0">
        <references count="1">
          <reference field="18" count="0"/>
        </references>
      </pivotArea>
    </format>
    <format dxfId="152">
      <pivotArea dataOnly="0" labelOnly="1" grandRow="1" outline="0" fieldPosition="0"/>
    </format>
    <format dxfId="151">
      <pivotArea type="all" dataOnly="0" outline="0" fieldPosition="0"/>
    </format>
    <format dxfId="150">
      <pivotArea outline="0" collapsedLevelsAreSubtotals="1" fieldPosition="0"/>
    </format>
    <format dxfId="149">
      <pivotArea field="18" type="button" dataOnly="0" labelOnly="1" outline="0" axis="axisRow" fieldPosition="0"/>
    </format>
    <format dxfId="148">
      <pivotArea dataOnly="0" labelOnly="1" outline="0" axis="axisValues" fieldPosition="0"/>
    </format>
    <format dxfId="147">
      <pivotArea dataOnly="0" labelOnly="1" fieldPosition="0">
        <references count="1">
          <reference field="18" count="0"/>
        </references>
      </pivotArea>
    </format>
    <format dxfId="146">
      <pivotArea dataOnly="0" labelOnly="1" grandRow="1" outline="0" fieldPosition="0"/>
    </format>
  </format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8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18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18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 dinámica7" cacheId="11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">
  <location ref="A128:B154" firstHeaderRow="1" firstDataRow="1" firstDataCol="1"/>
  <pivotFields count="25">
    <pivotField showAll="0"/>
    <pivotField showAll="0"/>
    <pivotField axis="axisRow" dataField="1" showAll="0">
      <items count="26">
        <item x="10"/>
        <item x="20"/>
        <item x="22"/>
        <item x="1"/>
        <item x="7"/>
        <item x="4"/>
        <item x="18"/>
        <item x="16"/>
        <item x="13"/>
        <item x="6"/>
        <item x="12"/>
        <item x="3"/>
        <item x="11"/>
        <item x="14"/>
        <item x="21"/>
        <item x="2"/>
        <item x="17"/>
        <item x="24"/>
        <item x="23"/>
        <item x="9"/>
        <item x="15"/>
        <item x="19"/>
        <item x="5"/>
        <item x="0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dataFields count="1">
    <dataField name="Cuenta de Departamento" fld="2" subtotal="count" baseField="0" baseItem="0"/>
  </dataFields>
  <formats count="24">
    <format dxfId="193">
      <pivotArea type="all" dataOnly="0" outline="0" fieldPosition="0"/>
    </format>
    <format dxfId="192">
      <pivotArea outline="0" collapsedLevelsAreSubtotals="1" fieldPosition="0"/>
    </format>
    <format dxfId="191">
      <pivotArea field="2" type="button" dataOnly="0" labelOnly="1" outline="0" axis="axisRow" fieldPosition="0"/>
    </format>
    <format dxfId="190">
      <pivotArea dataOnly="0" labelOnly="1" outline="0" axis="axisValues" fieldPosition="0"/>
    </format>
    <format dxfId="189">
      <pivotArea dataOnly="0" labelOnly="1" fieldPosition="0">
        <references count="1">
          <reference field="2" count="0"/>
        </references>
      </pivotArea>
    </format>
    <format dxfId="188">
      <pivotArea dataOnly="0" labelOnly="1" grandRow="1" outline="0" fieldPosition="0"/>
    </format>
    <format dxfId="187">
      <pivotArea type="all" dataOnly="0" outline="0" fieldPosition="0"/>
    </format>
    <format dxfId="186">
      <pivotArea outline="0" collapsedLevelsAreSubtotals="1" fieldPosition="0"/>
    </format>
    <format dxfId="185">
      <pivotArea field="2" type="button" dataOnly="0" labelOnly="1" outline="0" axis="axisRow" fieldPosition="0"/>
    </format>
    <format dxfId="184">
      <pivotArea dataOnly="0" labelOnly="1" outline="0" axis="axisValues" fieldPosition="0"/>
    </format>
    <format dxfId="183">
      <pivotArea dataOnly="0" labelOnly="1" fieldPosition="0">
        <references count="1">
          <reference field="2" count="0"/>
        </references>
      </pivotArea>
    </format>
    <format dxfId="182">
      <pivotArea dataOnly="0" labelOnly="1" grandRow="1" outline="0" fieldPosition="0"/>
    </format>
    <format dxfId="181">
      <pivotArea type="all" dataOnly="0" outline="0" fieldPosition="0"/>
    </format>
    <format dxfId="180">
      <pivotArea outline="0" collapsedLevelsAreSubtotals="1" fieldPosition="0"/>
    </format>
    <format dxfId="179">
      <pivotArea field="2" type="button" dataOnly="0" labelOnly="1" outline="0" axis="axisRow" fieldPosition="0"/>
    </format>
    <format dxfId="178">
      <pivotArea dataOnly="0" labelOnly="1" outline="0" axis="axisValues" fieldPosition="0"/>
    </format>
    <format dxfId="177">
      <pivotArea dataOnly="0" labelOnly="1" fieldPosition="0">
        <references count="1">
          <reference field="2" count="0"/>
        </references>
      </pivotArea>
    </format>
    <format dxfId="176">
      <pivotArea dataOnly="0" labelOnly="1" grandRow="1" outline="0" fieldPosition="0"/>
    </format>
    <format dxfId="175">
      <pivotArea type="all" dataOnly="0" outline="0" fieldPosition="0"/>
    </format>
    <format dxfId="174">
      <pivotArea outline="0" collapsedLevelsAreSubtotals="1" fieldPosition="0"/>
    </format>
    <format dxfId="173">
      <pivotArea field="2" type="button" dataOnly="0" labelOnly="1" outline="0" axis="axisRow" fieldPosition="0"/>
    </format>
    <format dxfId="172">
      <pivotArea dataOnly="0" labelOnly="1" outline="0" axis="axisValues" fieldPosition="0"/>
    </format>
    <format dxfId="171">
      <pivotArea dataOnly="0" labelOnly="1" fieldPosition="0">
        <references count="1">
          <reference field="2" count="0"/>
        </references>
      </pivotArea>
    </format>
    <format dxfId="170">
      <pivotArea dataOnly="0" labelOnly="1" grandRow="1" outline="0" fieldPosition="0"/>
    </format>
  </format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8"/>
  <sheetViews>
    <sheetView zoomScale="80" zoomScaleNormal="80" workbookViewId="0">
      <pane ySplit="1" topLeftCell="A2" activePane="bottomLeft" state="frozen"/>
      <selection pane="bottomLeft" activeCell="B2" sqref="B2"/>
    </sheetView>
  </sheetViews>
  <sheetFormatPr baseColWidth="10" defaultColWidth="0" defaultRowHeight="15" zeroHeight="1" x14ac:dyDescent="0.25"/>
  <cols>
    <col min="1" max="1" width="19" customWidth="1"/>
    <col min="2" max="2" width="22.140625" customWidth="1"/>
    <col min="3" max="3" width="21" customWidth="1"/>
    <col min="4" max="4" width="29.85546875" customWidth="1"/>
    <col min="5" max="5" width="28" customWidth="1"/>
    <col min="6" max="6" width="28.140625" customWidth="1"/>
    <col min="7" max="7" width="39.140625" customWidth="1"/>
    <col min="8" max="8" width="29.42578125" customWidth="1"/>
    <col min="9" max="9" width="26" customWidth="1"/>
    <col min="10" max="10" width="28.5703125" customWidth="1"/>
    <col min="11" max="11" width="29.85546875" customWidth="1"/>
    <col min="12" max="12" width="19.85546875" customWidth="1"/>
    <col min="13" max="13" width="22.7109375" customWidth="1"/>
    <col min="14" max="14" width="23.28515625" style="5" customWidth="1"/>
    <col min="15" max="15" width="28" style="6" customWidth="1"/>
    <col min="16" max="16" width="24.140625" style="5" customWidth="1"/>
    <col min="17" max="17" width="20.28515625" customWidth="1"/>
    <col min="18" max="18" width="17.5703125" customWidth="1"/>
    <col min="19" max="19" width="26" customWidth="1"/>
    <col min="20" max="20" width="52.5703125" customWidth="1"/>
    <col min="21" max="21" width="29" customWidth="1"/>
    <col min="22" max="22" width="23.42578125" customWidth="1"/>
    <col min="23" max="23" width="28.5703125" customWidth="1"/>
    <col min="24" max="24" width="24.7109375" customWidth="1"/>
    <col min="25" max="25" width="45.140625" customWidth="1"/>
    <col min="26" max="16384" width="11.42578125" hidden="1"/>
  </cols>
  <sheetData>
    <row r="1" spans="1:25" s="4" customFormat="1" ht="45" x14ac:dyDescent="0.25">
      <c r="A1" s="1" t="s">
        <v>518</v>
      </c>
      <c r="B1" s="1" t="s">
        <v>519</v>
      </c>
      <c r="C1" s="1" t="s">
        <v>520</v>
      </c>
      <c r="D1" s="1" t="s">
        <v>521</v>
      </c>
      <c r="E1" s="1" t="s">
        <v>522</v>
      </c>
      <c r="F1" s="1" t="s">
        <v>523</v>
      </c>
      <c r="G1" s="1" t="s">
        <v>0</v>
      </c>
      <c r="H1" s="1" t="s">
        <v>524</v>
      </c>
      <c r="I1" s="1" t="s">
        <v>525</v>
      </c>
      <c r="J1" s="1" t="s">
        <v>526</v>
      </c>
      <c r="K1" s="1" t="s">
        <v>527</v>
      </c>
      <c r="L1" s="1" t="s">
        <v>528</v>
      </c>
      <c r="M1" s="2" t="s">
        <v>529</v>
      </c>
      <c r="N1" s="3" t="s">
        <v>530</v>
      </c>
      <c r="O1" s="2" t="s">
        <v>531</v>
      </c>
      <c r="P1" s="3" t="s">
        <v>532</v>
      </c>
      <c r="Q1" s="1" t="s">
        <v>533</v>
      </c>
      <c r="R1" s="1" t="s">
        <v>534</v>
      </c>
      <c r="S1" s="1" t="s">
        <v>535</v>
      </c>
      <c r="T1" s="1" t="s">
        <v>536</v>
      </c>
      <c r="U1" s="1" t="s">
        <v>537</v>
      </c>
      <c r="V1" s="1" t="s">
        <v>538</v>
      </c>
      <c r="W1" s="1" t="s">
        <v>539</v>
      </c>
      <c r="X1" s="1" t="s">
        <v>540</v>
      </c>
      <c r="Y1" s="1" t="s">
        <v>541</v>
      </c>
    </row>
    <row r="2" spans="1:25" s="12" customFormat="1" ht="38.25" x14ac:dyDescent="0.25">
      <c r="A2" s="34" t="s">
        <v>766</v>
      </c>
      <c r="B2" s="7" t="s">
        <v>543</v>
      </c>
      <c r="C2" s="7" t="s">
        <v>557</v>
      </c>
      <c r="D2" s="8" t="s">
        <v>3</v>
      </c>
      <c r="E2" s="7" t="s">
        <v>559</v>
      </c>
      <c r="F2" s="7" t="s">
        <v>560</v>
      </c>
      <c r="G2" s="8" t="s">
        <v>2</v>
      </c>
      <c r="H2" s="8" t="s">
        <v>4</v>
      </c>
      <c r="I2" s="8" t="s">
        <v>5</v>
      </c>
      <c r="J2" s="8" t="s">
        <v>30</v>
      </c>
      <c r="K2" s="8" t="s">
        <v>551</v>
      </c>
      <c r="L2" s="7">
        <v>30</v>
      </c>
      <c r="M2" s="8" t="s">
        <v>1</v>
      </c>
      <c r="N2" s="9">
        <v>43955</v>
      </c>
      <c r="O2" s="10"/>
      <c r="P2" s="11"/>
      <c r="Q2" s="7"/>
      <c r="R2" s="7"/>
      <c r="S2" s="7" t="s">
        <v>568</v>
      </c>
      <c r="T2" s="7" t="s">
        <v>556</v>
      </c>
      <c r="U2" s="7"/>
      <c r="V2" s="7"/>
      <c r="W2" s="7"/>
      <c r="X2" s="7"/>
      <c r="Y2" s="7"/>
    </row>
    <row r="3" spans="1:25" s="19" customFormat="1" ht="38.25" x14ac:dyDescent="0.25">
      <c r="A3" s="34" t="s">
        <v>765</v>
      </c>
      <c r="B3" s="13" t="s">
        <v>542</v>
      </c>
      <c r="C3" s="13" t="s">
        <v>565</v>
      </c>
      <c r="D3" s="14" t="s">
        <v>9</v>
      </c>
      <c r="E3" s="13" t="s">
        <v>558</v>
      </c>
      <c r="F3" s="13" t="s">
        <v>560</v>
      </c>
      <c r="G3" s="14" t="s">
        <v>8</v>
      </c>
      <c r="H3" s="14" t="s">
        <v>10</v>
      </c>
      <c r="I3" s="14" t="s">
        <v>566</v>
      </c>
      <c r="J3" s="14" t="s">
        <v>11</v>
      </c>
      <c r="K3" s="14" t="s">
        <v>6</v>
      </c>
      <c r="L3" s="13">
        <v>20</v>
      </c>
      <c r="M3" s="14" t="s">
        <v>7</v>
      </c>
      <c r="N3" s="15">
        <v>43956</v>
      </c>
      <c r="O3" s="16" t="s">
        <v>562</v>
      </c>
      <c r="P3" s="17"/>
      <c r="Q3" s="13">
        <v>20</v>
      </c>
      <c r="R3" s="13">
        <v>20</v>
      </c>
      <c r="S3" s="13" t="s">
        <v>567</v>
      </c>
      <c r="T3" s="13" t="s">
        <v>561</v>
      </c>
      <c r="U3" s="13" t="s">
        <v>562</v>
      </c>
      <c r="V3" s="13" t="s">
        <v>563</v>
      </c>
      <c r="W3" s="13" t="s">
        <v>562</v>
      </c>
      <c r="X3" s="18">
        <v>43991</v>
      </c>
      <c r="Y3" s="13" t="s">
        <v>564</v>
      </c>
    </row>
    <row r="4" spans="1:25" s="19" customFormat="1" ht="38.25" x14ac:dyDescent="0.25">
      <c r="A4" s="34" t="s">
        <v>765</v>
      </c>
      <c r="B4" s="13" t="s">
        <v>542</v>
      </c>
      <c r="C4" s="13" t="s">
        <v>565</v>
      </c>
      <c r="D4" s="14" t="s">
        <v>14</v>
      </c>
      <c r="E4" s="13" t="s">
        <v>558</v>
      </c>
      <c r="F4" s="13" t="s">
        <v>560</v>
      </c>
      <c r="G4" s="14" t="s">
        <v>13</v>
      </c>
      <c r="H4" s="14" t="s">
        <v>10</v>
      </c>
      <c r="I4" s="14" t="s">
        <v>566</v>
      </c>
      <c r="J4" s="14" t="s">
        <v>11</v>
      </c>
      <c r="K4" s="14" t="s">
        <v>6</v>
      </c>
      <c r="L4" s="13">
        <v>20</v>
      </c>
      <c r="M4" s="14" t="s">
        <v>12</v>
      </c>
      <c r="N4" s="15">
        <v>43956</v>
      </c>
      <c r="O4" s="16" t="s">
        <v>562</v>
      </c>
      <c r="P4" s="17"/>
      <c r="Q4" s="13">
        <v>20</v>
      </c>
      <c r="R4" s="13">
        <v>20</v>
      </c>
      <c r="S4" s="13" t="s">
        <v>567</v>
      </c>
      <c r="T4" s="13" t="s">
        <v>561</v>
      </c>
      <c r="U4" s="13" t="s">
        <v>562</v>
      </c>
      <c r="V4" s="13" t="s">
        <v>563</v>
      </c>
      <c r="W4" s="13" t="s">
        <v>562</v>
      </c>
      <c r="X4" s="18">
        <v>43991</v>
      </c>
      <c r="Y4" s="13" t="s">
        <v>564</v>
      </c>
    </row>
    <row r="5" spans="1:25" ht="38.25" x14ac:dyDescent="0.25">
      <c r="A5" s="34" t="s">
        <v>765</v>
      </c>
      <c r="B5" s="13" t="s">
        <v>542</v>
      </c>
      <c r="C5" s="13" t="s">
        <v>570</v>
      </c>
      <c r="D5" s="14" t="s">
        <v>19</v>
      </c>
      <c r="E5" s="13" t="s">
        <v>571</v>
      </c>
      <c r="F5" s="13" t="s">
        <v>560</v>
      </c>
      <c r="G5" s="14" t="s">
        <v>18</v>
      </c>
      <c r="H5" s="14" t="s">
        <v>572</v>
      </c>
      <c r="I5" s="14" t="s">
        <v>16</v>
      </c>
      <c r="J5" s="14" t="s">
        <v>30</v>
      </c>
      <c r="K5" s="14" t="s">
        <v>549</v>
      </c>
      <c r="L5" s="13">
        <v>30</v>
      </c>
      <c r="M5" s="14" t="s">
        <v>17</v>
      </c>
      <c r="N5" s="15">
        <v>43957</v>
      </c>
      <c r="O5" s="16">
        <v>20203320001251</v>
      </c>
      <c r="P5" s="17">
        <v>43977</v>
      </c>
      <c r="Q5" s="13">
        <v>14</v>
      </c>
      <c r="R5" s="13">
        <v>14</v>
      </c>
      <c r="S5" s="13" t="s">
        <v>567</v>
      </c>
      <c r="T5" s="13" t="s">
        <v>569</v>
      </c>
      <c r="U5" s="13" t="s">
        <v>562</v>
      </c>
      <c r="V5" s="13" t="s">
        <v>573</v>
      </c>
      <c r="W5" s="13" t="s">
        <v>562</v>
      </c>
      <c r="X5" s="13" t="s">
        <v>562</v>
      </c>
      <c r="Y5" s="13" t="s">
        <v>574</v>
      </c>
    </row>
    <row r="6" spans="1:25" s="12" customFormat="1" ht="38.25" x14ac:dyDescent="0.25">
      <c r="A6" s="34" t="s">
        <v>765</v>
      </c>
      <c r="B6" s="7" t="s">
        <v>542</v>
      </c>
      <c r="C6" s="7" t="s">
        <v>570</v>
      </c>
      <c r="D6" s="8" t="s">
        <v>22</v>
      </c>
      <c r="E6" s="7" t="s">
        <v>575</v>
      </c>
      <c r="F6" s="7" t="s">
        <v>560</v>
      </c>
      <c r="G6" s="8" t="s">
        <v>21</v>
      </c>
      <c r="H6" s="8" t="s">
        <v>15</v>
      </c>
      <c r="I6" s="8" t="s">
        <v>16</v>
      </c>
      <c r="J6" s="8" t="s">
        <v>30</v>
      </c>
      <c r="K6" s="8" t="s">
        <v>551</v>
      </c>
      <c r="L6" s="7">
        <v>30</v>
      </c>
      <c r="M6" s="8" t="s">
        <v>20</v>
      </c>
      <c r="N6" s="9">
        <v>43957</v>
      </c>
      <c r="O6" s="10" t="s">
        <v>562</v>
      </c>
      <c r="P6" s="11"/>
      <c r="Q6" s="7"/>
      <c r="R6" s="7"/>
      <c r="S6" s="7" t="s">
        <v>568</v>
      </c>
      <c r="T6" s="7" t="s">
        <v>576</v>
      </c>
      <c r="U6" s="7"/>
      <c r="V6" s="7"/>
      <c r="W6" s="7"/>
      <c r="X6" s="7"/>
      <c r="Y6" s="7"/>
    </row>
    <row r="7" spans="1:25" ht="38.25" x14ac:dyDescent="0.25">
      <c r="A7" s="34" t="s">
        <v>765</v>
      </c>
      <c r="B7" s="13" t="s">
        <v>542</v>
      </c>
      <c r="C7" s="13" t="s">
        <v>578</v>
      </c>
      <c r="D7" s="14" t="s">
        <v>25</v>
      </c>
      <c r="E7" s="13" t="s">
        <v>575</v>
      </c>
      <c r="F7" s="13" t="s">
        <v>579</v>
      </c>
      <c r="G7" s="14" t="s">
        <v>24</v>
      </c>
      <c r="H7" s="14" t="s">
        <v>15</v>
      </c>
      <c r="I7" s="14" t="s">
        <v>16</v>
      </c>
      <c r="J7" s="14" t="s">
        <v>30</v>
      </c>
      <c r="K7" s="14" t="s">
        <v>549</v>
      </c>
      <c r="L7" s="13">
        <v>30</v>
      </c>
      <c r="M7" s="14" t="s">
        <v>23</v>
      </c>
      <c r="N7" s="15">
        <v>43957</v>
      </c>
      <c r="O7" s="16" t="s">
        <v>562</v>
      </c>
      <c r="P7" s="17">
        <v>43969</v>
      </c>
      <c r="Q7" s="13">
        <v>8</v>
      </c>
      <c r="R7" s="13">
        <v>8</v>
      </c>
      <c r="S7" s="13" t="s">
        <v>567</v>
      </c>
      <c r="T7" s="13" t="s">
        <v>577</v>
      </c>
      <c r="U7" s="13" t="s">
        <v>562</v>
      </c>
      <c r="V7" s="13" t="s">
        <v>580</v>
      </c>
      <c r="W7" s="13" t="s">
        <v>581</v>
      </c>
      <c r="X7" s="13" t="s">
        <v>562</v>
      </c>
      <c r="Y7" s="13" t="s">
        <v>582</v>
      </c>
    </row>
    <row r="8" spans="1:25" s="12" customFormat="1" ht="51" x14ac:dyDescent="0.25">
      <c r="A8" s="34" t="s">
        <v>765</v>
      </c>
      <c r="B8" s="7" t="s">
        <v>542</v>
      </c>
      <c r="C8" s="7" t="s">
        <v>570</v>
      </c>
      <c r="D8" s="8" t="s">
        <v>28</v>
      </c>
      <c r="E8" s="7" t="s">
        <v>575</v>
      </c>
      <c r="F8" s="7" t="s">
        <v>579</v>
      </c>
      <c r="G8" s="8" t="s">
        <v>27</v>
      </c>
      <c r="H8" s="8" t="s">
        <v>29</v>
      </c>
      <c r="I8" s="8" t="s">
        <v>30</v>
      </c>
      <c r="J8" s="8" t="s">
        <v>30</v>
      </c>
      <c r="K8" s="8" t="s">
        <v>549</v>
      </c>
      <c r="L8" s="7">
        <v>30</v>
      </c>
      <c r="M8" s="8" t="s">
        <v>26</v>
      </c>
      <c r="N8" s="9">
        <v>43957</v>
      </c>
      <c r="O8" s="10"/>
      <c r="P8" s="11"/>
      <c r="Q8" s="7"/>
      <c r="R8" s="7"/>
      <c r="S8" s="7" t="s">
        <v>568</v>
      </c>
      <c r="T8" s="7" t="s">
        <v>576</v>
      </c>
      <c r="U8" s="7"/>
      <c r="V8" s="7"/>
      <c r="W8" s="7"/>
      <c r="X8" s="7"/>
      <c r="Y8" s="7"/>
    </row>
    <row r="9" spans="1:25" s="12" customFormat="1" ht="38.25" x14ac:dyDescent="0.25">
      <c r="A9" s="34" t="s">
        <v>765</v>
      </c>
      <c r="B9" s="7" t="s">
        <v>542</v>
      </c>
      <c r="C9" s="7" t="s">
        <v>583</v>
      </c>
      <c r="D9" s="8" t="s">
        <v>33</v>
      </c>
      <c r="E9" s="7" t="s">
        <v>559</v>
      </c>
      <c r="F9" s="7" t="s">
        <v>560</v>
      </c>
      <c r="G9" s="8" t="s">
        <v>32</v>
      </c>
      <c r="H9" s="8" t="s">
        <v>4</v>
      </c>
      <c r="I9" s="8" t="s">
        <v>16</v>
      </c>
      <c r="J9" s="8" t="s">
        <v>30</v>
      </c>
      <c r="K9" s="8" t="s">
        <v>551</v>
      </c>
      <c r="L9" s="7">
        <v>30</v>
      </c>
      <c r="M9" s="8" t="s">
        <v>31</v>
      </c>
      <c r="N9" s="9">
        <v>43957</v>
      </c>
      <c r="O9" s="10"/>
      <c r="P9" s="11"/>
      <c r="Q9" s="7"/>
      <c r="R9" s="7"/>
      <c r="S9" s="7" t="s">
        <v>568</v>
      </c>
      <c r="T9" s="7" t="s">
        <v>576</v>
      </c>
      <c r="U9" s="7"/>
      <c r="V9" s="7"/>
      <c r="W9" s="7"/>
      <c r="X9" s="7"/>
      <c r="Y9" s="7"/>
    </row>
    <row r="10" spans="1:25" s="12" customFormat="1" ht="38.25" x14ac:dyDescent="0.25">
      <c r="A10" s="34" t="s">
        <v>765</v>
      </c>
      <c r="B10" s="7" t="s">
        <v>542</v>
      </c>
      <c r="C10" s="7" t="s">
        <v>565</v>
      </c>
      <c r="D10" s="8" t="s">
        <v>37</v>
      </c>
      <c r="E10" s="7" t="s">
        <v>571</v>
      </c>
      <c r="F10" s="7" t="s">
        <v>579</v>
      </c>
      <c r="G10" s="8" t="s">
        <v>35</v>
      </c>
      <c r="H10" s="8" t="s">
        <v>38</v>
      </c>
      <c r="I10" s="8" t="s">
        <v>16</v>
      </c>
      <c r="J10" s="8" t="s">
        <v>30</v>
      </c>
      <c r="K10" s="8" t="s">
        <v>36</v>
      </c>
      <c r="L10" s="7">
        <v>35</v>
      </c>
      <c r="M10" s="8" t="s">
        <v>34</v>
      </c>
      <c r="N10" s="9">
        <v>43957</v>
      </c>
      <c r="O10" s="10"/>
      <c r="P10" s="11"/>
      <c r="Q10" s="7"/>
      <c r="R10" s="7"/>
      <c r="S10" s="7" t="s">
        <v>568</v>
      </c>
      <c r="T10" s="7" t="s">
        <v>584</v>
      </c>
      <c r="U10" s="7"/>
      <c r="V10" s="7"/>
      <c r="W10" s="7"/>
      <c r="X10" s="7"/>
      <c r="Y10" s="7"/>
    </row>
    <row r="11" spans="1:25" ht="38.25" x14ac:dyDescent="0.25">
      <c r="A11" s="34" t="s">
        <v>765</v>
      </c>
      <c r="B11" s="13" t="s">
        <v>542</v>
      </c>
      <c r="C11" s="13" t="s">
        <v>585</v>
      </c>
      <c r="D11" s="14" t="s">
        <v>41</v>
      </c>
      <c r="E11" s="13" t="s">
        <v>571</v>
      </c>
      <c r="F11" s="13" t="s">
        <v>586</v>
      </c>
      <c r="G11" s="14" t="s">
        <v>40</v>
      </c>
      <c r="H11" s="14" t="s">
        <v>42</v>
      </c>
      <c r="I11" s="14" t="s">
        <v>16</v>
      </c>
      <c r="J11" s="14" t="s">
        <v>30</v>
      </c>
      <c r="K11" s="14" t="s">
        <v>549</v>
      </c>
      <c r="L11" s="13">
        <v>30</v>
      </c>
      <c r="M11" s="14" t="s">
        <v>39</v>
      </c>
      <c r="N11" s="15">
        <v>43957</v>
      </c>
      <c r="O11" s="16">
        <v>20202050066961</v>
      </c>
      <c r="P11" s="17">
        <v>43966</v>
      </c>
      <c r="Q11" s="13">
        <v>7</v>
      </c>
      <c r="R11" s="13">
        <v>7</v>
      </c>
      <c r="S11" s="13" t="s">
        <v>567</v>
      </c>
      <c r="T11" s="13" t="s">
        <v>587</v>
      </c>
      <c r="U11" s="13" t="s">
        <v>562</v>
      </c>
      <c r="V11" s="13" t="s">
        <v>573</v>
      </c>
      <c r="W11" s="13" t="s">
        <v>562</v>
      </c>
      <c r="X11" s="13" t="s">
        <v>562</v>
      </c>
      <c r="Y11" s="13" t="s">
        <v>588</v>
      </c>
    </row>
    <row r="12" spans="1:25" ht="38.25" x14ac:dyDescent="0.25">
      <c r="A12" s="34" t="s">
        <v>765</v>
      </c>
      <c r="B12" s="13" t="s">
        <v>542</v>
      </c>
      <c r="C12" s="13" t="s">
        <v>570</v>
      </c>
      <c r="D12" s="14" t="s">
        <v>46</v>
      </c>
      <c r="E12" s="13" t="s">
        <v>571</v>
      </c>
      <c r="F12" s="13" t="s">
        <v>579</v>
      </c>
      <c r="G12" s="14" t="s">
        <v>45</v>
      </c>
      <c r="H12" s="14" t="s">
        <v>42</v>
      </c>
      <c r="I12" s="14" t="s">
        <v>16</v>
      </c>
      <c r="J12" s="14" t="s">
        <v>30</v>
      </c>
      <c r="K12" s="14" t="s">
        <v>549</v>
      </c>
      <c r="L12" s="13">
        <v>30</v>
      </c>
      <c r="M12" s="14" t="s">
        <v>44</v>
      </c>
      <c r="N12" s="15">
        <v>43957</v>
      </c>
      <c r="O12" s="16">
        <v>20202050066981</v>
      </c>
      <c r="P12" s="17">
        <v>43966</v>
      </c>
      <c r="Q12" s="13">
        <v>7</v>
      </c>
      <c r="R12" s="13">
        <v>7</v>
      </c>
      <c r="S12" s="13" t="s">
        <v>567</v>
      </c>
      <c r="T12" s="13" t="s">
        <v>587</v>
      </c>
      <c r="U12" s="13" t="s">
        <v>562</v>
      </c>
      <c r="V12" s="13" t="s">
        <v>573</v>
      </c>
      <c r="W12" s="13" t="s">
        <v>562</v>
      </c>
      <c r="X12" s="13" t="s">
        <v>562</v>
      </c>
      <c r="Y12" s="13" t="s">
        <v>588</v>
      </c>
    </row>
    <row r="13" spans="1:25" ht="38.25" x14ac:dyDescent="0.25">
      <c r="A13" s="34" t="s">
        <v>765</v>
      </c>
      <c r="B13" s="13" t="s">
        <v>542</v>
      </c>
      <c r="C13" s="13" t="s">
        <v>578</v>
      </c>
      <c r="D13" s="14" t="s">
        <v>50</v>
      </c>
      <c r="E13" s="13" t="s">
        <v>571</v>
      </c>
      <c r="F13" s="13" t="s">
        <v>560</v>
      </c>
      <c r="G13" s="14" t="s">
        <v>49</v>
      </c>
      <c r="H13" s="14" t="s">
        <v>590</v>
      </c>
      <c r="I13" s="14" t="s">
        <v>16</v>
      </c>
      <c r="J13" s="14" t="s">
        <v>30</v>
      </c>
      <c r="K13" s="14" t="s">
        <v>549</v>
      </c>
      <c r="L13" s="13">
        <v>30</v>
      </c>
      <c r="M13" s="14" t="s">
        <v>48</v>
      </c>
      <c r="N13" s="15">
        <v>43957</v>
      </c>
      <c r="O13" s="16">
        <v>20202050066851</v>
      </c>
      <c r="P13" s="17">
        <v>43978</v>
      </c>
      <c r="Q13" s="13">
        <v>15</v>
      </c>
      <c r="R13" s="13">
        <v>15</v>
      </c>
      <c r="S13" s="13" t="s">
        <v>567</v>
      </c>
      <c r="T13" s="13" t="s">
        <v>589</v>
      </c>
      <c r="U13" s="13" t="s">
        <v>562</v>
      </c>
      <c r="V13" s="13" t="s">
        <v>573</v>
      </c>
      <c r="W13" s="13" t="s">
        <v>562</v>
      </c>
      <c r="X13" s="13" t="s">
        <v>562</v>
      </c>
      <c r="Y13" s="13" t="s">
        <v>588</v>
      </c>
    </row>
    <row r="14" spans="1:25" ht="38.25" x14ac:dyDescent="0.25">
      <c r="A14" s="34" t="s">
        <v>765</v>
      </c>
      <c r="B14" s="13" t="s">
        <v>542</v>
      </c>
      <c r="C14" s="13" t="s">
        <v>578</v>
      </c>
      <c r="D14" s="14" t="s">
        <v>53</v>
      </c>
      <c r="E14" s="13" t="s">
        <v>575</v>
      </c>
      <c r="F14" s="13" t="s">
        <v>592</v>
      </c>
      <c r="G14" s="14" t="s">
        <v>52</v>
      </c>
      <c r="H14" s="14" t="s">
        <v>593</v>
      </c>
      <c r="I14" s="14" t="s">
        <v>594</v>
      </c>
      <c r="J14" s="13" t="s">
        <v>595</v>
      </c>
      <c r="K14" s="14" t="s">
        <v>91</v>
      </c>
      <c r="L14" s="13">
        <v>30</v>
      </c>
      <c r="M14" s="14" t="s">
        <v>51</v>
      </c>
      <c r="N14" s="15">
        <v>43957</v>
      </c>
      <c r="O14" s="16" t="s">
        <v>562</v>
      </c>
      <c r="P14" s="17">
        <v>43971</v>
      </c>
      <c r="Q14" s="13">
        <v>10</v>
      </c>
      <c r="R14" s="13">
        <v>10</v>
      </c>
      <c r="S14" s="13" t="s">
        <v>567</v>
      </c>
      <c r="T14" s="13" t="s">
        <v>591</v>
      </c>
      <c r="U14" s="13" t="s">
        <v>562</v>
      </c>
      <c r="V14" s="13" t="s">
        <v>562</v>
      </c>
      <c r="W14" s="13" t="s">
        <v>562</v>
      </c>
      <c r="X14" s="13" t="s">
        <v>562</v>
      </c>
      <c r="Y14" s="13" t="s">
        <v>596</v>
      </c>
    </row>
    <row r="15" spans="1:25" s="19" customFormat="1" ht="38.25" x14ac:dyDescent="0.25">
      <c r="A15" s="34" t="s">
        <v>765</v>
      </c>
      <c r="B15" s="13" t="s">
        <v>542</v>
      </c>
      <c r="C15" s="13" t="s">
        <v>598</v>
      </c>
      <c r="D15" s="14" t="s">
        <v>56</v>
      </c>
      <c r="E15" s="13" t="s">
        <v>571</v>
      </c>
      <c r="F15" s="13" t="s">
        <v>560</v>
      </c>
      <c r="G15" s="14" t="s">
        <v>55</v>
      </c>
      <c r="H15" s="14" t="s">
        <v>57</v>
      </c>
      <c r="I15" s="14" t="s">
        <v>58</v>
      </c>
      <c r="J15" s="14" t="s">
        <v>30</v>
      </c>
      <c r="K15" s="14" t="s">
        <v>549</v>
      </c>
      <c r="L15" s="13">
        <v>30</v>
      </c>
      <c r="M15" s="14" t="s">
        <v>54</v>
      </c>
      <c r="N15" s="15">
        <v>43957</v>
      </c>
      <c r="O15" s="16">
        <v>20202100001991</v>
      </c>
      <c r="P15" s="17">
        <v>43984</v>
      </c>
      <c r="Q15" s="13">
        <v>19</v>
      </c>
      <c r="R15" s="13">
        <v>19</v>
      </c>
      <c r="S15" s="13" t="s">
        <v>567</v>
      </c>
      <c r="T15" s="13" t="s">
        <v>597</v>
      </c>
      <c r="U15" s="13" t="s">
        <v>562</v>
      </c>
      <c r="V15" s="13" t="s">
        <v>573</v>
      </c>
      <c r="W15" s="13" t="s">
        <v>562</v>
      </c>
      <c r="X15" s="13" t="s">
        <v>562</v>
      </c>
      <c r="Y15" s="13" t="s">
        <v>599</v>
      </c>
    </row>
    <row r="16" spans="1:25" ht="38.25" x14ac:dyDescent="0.25">
      <c r="A16" s="34" t="s">
        <v>765</v>
      </c>
      <c r="B16" s="13" t="s">
        <v>542</v>
      </c>
      <c r="C16" s="13" t="s">
        <v>598</v>
      </c>
      <c r="D16" s="14" t="s">
        <v>61</v>
      </c>
      <c r="E16" s="13" t="s">
        <v>575</v>
      </c>
      <c r="F16" s="13" t="s">
        <v>592</v>
      </c>
      <c r="G16" s="14" t="s">
        <v>60</v>
      </c>
      <c r="H16" s="14" t="s">
        <v>57</v>
      </c>
      <c r="I16" s="14" t="s">
        <v>58</v>
      </c>
      <c r="J16" s="14" t="s">
        <v>30</v>
      </c>
      <c r="K16" s="14" t="s">
        <v>551</v>
      </c>
      <c r="L16" s="13">
        <v>30</v>
      </c>
      <c r="M16" s="20" t="s">
        <v>59</v>
      </c>
      <c r="N16" s="15">
        <v>43957</v>
      </c>
      <c r="O16" s="16">
        <v>20202100001971</v>
      </c>
      <c r="P16" s="17">
        <v>43984</v>
      </c>
      <c r="Q16" s="13">
        <v>19</v>
      </c>
      <c r="R16" s="13">
        <v>19</v>
      </c>
      <c r="S16" s="13" t="s">
        <v>567</v>
      </c>
      <c r="T16" s="13" t="s">
        <v>600</v>
      </c>
      <c r="U16" s="13" t="s">
        <v>562</v>
      </c>
      <c r="V16" s="13" t="s">
        <v>573</v>
      </c>
      <c r="W16" s="13" t="s">
        <v>562</v>
      </c>
      <c r="X16" s="13" t="s">
        <v>562</v>
      </c>
      <c r="Y16" s="13" t="s">
        <v>599</v>
      </c>
    </row>
    <row r="17" spans="1:25" s="26" customFormat="1" ht="38.25" x14ac:dyDescent="0.25">
      <c r="A17" s="34" t="s">
        <v>765</v>
      </c>
      <c r="B17" s="21" t="s">
        <v>542</v>
      </c>
      <c r="C17" s="21" t="s">
        <v>578</v>
      </c>
      <c r="D17" s="22" t="s">
        <v>64</v>
      </c>
      <c r="E17" s="21" t="s">
        <v>575</v>
      </c>
      <c r="F17" s="21" t="s">
        <v>560</v>
      </c>
      <c r="G17" s="22" t="s">
        <v>63</v>
      </c>
      <c r="H17" s="22" t="s">
        <v>65</v>
      </c>
      <c r="I17" s="22" t="s">
        <v>16</v>
      </c>
      <c r="J17" s="22" t="s">
        <v>30</v>
      </c>
      <c r="K17" s="22" t="s">
        <v>6</v>
      </c>
      <c r="L17" s="21">
        <v>20</v>
      </c>
      <c r="M17" s="22" t="s">
        <v>62</v>
      </c>
      <c r="N17" s="23">
        <v>43957</v>
      </c>
      <c r="O17" s="24"/>
      <c r="P17" s="25"/>
      <c r="Q17" s="21"/>
      <c r="R17" s="21"/>
      <c r="S17" s="21" t="s">
        <v>601</v>
      </c>
      <c r="T17" s="21" t="s">
        <v>602</v>
      </c>
      <c r="U17" s="21"/>
      <c r="V17" s="21"/>
      <c r="W17" s="21"/>
      <c r="X17" s="21"/>
      <c r="Y17" s="21"/>
    </row>
    <row r="18" spans="1:25" s="12" customFormat="1" ht="51" x14ac:dyDescent="0.25">
      <c r="A18" s="34" t="s">
        <v>765</v>
      </c>
      <c r="B18" s="7" t="s">
        <v>542</v>
      </c>
      <c r="C18" s="7" t="s">
        <v>603</v>
      </c>
      <c r="D18" s="8" t="s">
        <v>68</v>
      </c>
      <c r="E18" s="7" t="s">
        <v>559</v>
      </c>
      <c r="F18" s="7" t="s">
        <v>560</v>
      </c>
      <c r="G18" s="8" t="s">
        <v>67</v>
      </c>
      <c r="H18" s="8" t="s">
        <v>29</v>
      </c>
      <c r="I18" s="8" t="s">
        <v>30</v>
      </c>
      <c r="J18" s="8" t="s">
        <v>30</v>
      </c>
      <c r="K18" s="8" t="s">
        <v>549</v>
      </c>
      <c r="L18" s="7">
        <v>30</v>
      </c>
      <c r="M18" s="8" t="s">
        <v>66</v>
      </c>
      <c r="N18" s="9">
        <v>43958</v>
      </c>
      <c r="O18" s="10"/>
      <c r="P18" s="11"/>
      <c r="Q18" s="7"/>
      <c r="R18" s="7"/>
      <c r="S18" s="7" t="s">
        <v>568</v>
      </c>
      <c r="T18" s="7" t="s">
        <v>604</v>
      </c>
      <c r="U18" s="7"/>
      <c r="V18" s="7"/>
      <c r="W18" s="7"/>
      <c r="X18" s="7"/>
      <c r="Y18" s="7"/>
    </row>
    <row r="19" spans="1:25" ht="38.25" x14ac:dyDescent="0.25">
      <c r="A19" s="34" t="s">
        <v>765</v>
      </c>
      <c r="B19" s="7" t="s">
        <v>542</v>
      </c>
      <c r="C19" s="7" t="s">
        <v>605</v>
      </c>
      <c r="D19" s="8" t="s">
        <v>70</v>
      </c>
      <c r="E19" s="7" t="s">
        <v>575</v>
      </c>
      <c r="F19" s="7" t="s">
        <v>560</v>
      </c>
      <c r="G19" s="8" t="s">
        <v>24</v>
      </c>
      <c r="H19" s="8" t="s">
        <v>42</v>
      </c>
      <c r="I19" s="8" t="s">
        <v>16</v>
      </c>
      <c r="J19" s="8" t="s">
        <v>30</v>
      </c>
      <c r="K19" s="8" t="s">
        <v>551</v>
      </c>
      <c r="L19" s="7">
        <v>30</v>
      </c>
      <c r="M19" s="8" t="s">
        <v>69</v>
      </c>
      <c r="N19" s="9">
        <v>43958</v>
      </c>
      <c r="O19" s="10">
        <v>20202050067011</v>
      </c>
      <c r="P19" s="11">
        <v>43966</v>
      </c>
      <c r="Q19" s="7">
        <v>6</v>
      </c>
      <c r="R19" s="7">
        <v>6</v>
      </c>
      <c r="S19" s="7" t="s">
        <v>568</v>
      </c>
      <c r="T19" s="7" t="s">
        <v>604</v>
      </c>
      <c r="U19" s="7"/>
      <c r="V19" s="7"/>
      <c r="W19" s="7"/>
      <c r="X19" s="7"/>
      <c r="Y19" s="7" t="s">
        <v>606</v>
      </c>
    </row>
    <row r="20" spans="1:25" ht="38.25" x14ac:dyDescent="0.25">
      <c r="A20" s="34" t="s">
        <v>765</v>
      </c>
      <c r="B20" s="13" t="s">
        <v>542</v>
      </c>
      <c r="C20" s="13" t="s">
        <v>603</v>
      </c>
      <c r="D20" s="14" t="s">
        <v>73</v>
      </c>
      <c r="E20" s="13" t="s">
        <v>575</v>
      </c>
      <c r="F20" s="13" t="s">
        <v>586</v>
      </c>
      <c r="G20" s="14" t="s">
        <v>72</v>
      </c>
      <c r="H20" s="14" t="s">
        <v>65</v>
      </c>
      <c r="I20" s="14" t="s">
        <v>16</v>
      </c>
      <c r="J20" s="14" t="s">
        <v>30</v>
      </c>
      <c r="K20" s="14" t="s">
        <v>549</v>
      </c>
      <c r="L20" s="13">
        <v>30</v>
      </c>
      <c r="M20" s="14" t="s">
        <v>71</v>
      </c>
      <c r="N20" s="15">
        <v>43958</v>
      </c>
      <c r="O20" s="16">
        <v>20202050067341</v>
      </c>
      <c r="P20" s="17">
        <v>43983</v>
      </c>
      <c r="Q20" s="13">
        <v>17</v>
      </c>
      <c r="R20" s="13">
        <v>17</v>
      </c>
      <c r="S20" s="13" t="s">
        <v>567</v>
      </c>
      <c r="T20" s="13" t="s">
        <v>607</v>
      </c>
      <c r="U20" s="13" t="s">
        <v>562</v>
      </c>
      <c r="V20" s="13" t="s">
        <v>573</v>
      </c>
      <c r="W20" s="13" t="s">
        <v>562</v>
      </c>
      <c r="X20" s="13" t="s">
        <v>562</v>
      </c>
      <c r="Y20" s="13" t="s">
        <v>599</v>
      </c>
    </row>
    <row r="21" spans="1:25" s="19" customFormat="1" ht="38.25" x14ac:dyDescent="0.25">
      <c r="A21" s="34" t="s">
        <v>765</v>
      </c>
      <c r="B21" s="13" t="s">
        <v>542</v>
      </c>
      <c r="C21" s="13" t="s">
        <v>583</v>
      </c>
      <c r="D21" s="14" t="s">
        <v>76</v>
      </c>
      <c r="E21" s="13" t="s">
        <v>571</v>
      </c>
      <c r="F21" s="13" t="s">
        <v>560</v>
      </c>
      <c r="G21" s="14" t="s">
        <v>75</v>
      </c>
      <c r="H21" s="14" t="s">
        <v>38</v>
      </c>
      <c r="I21" s="14" t="s">
        <v>16</v>
      </c>
      <c r="J21" s="14" t="s">
        <v>30</v>
      </c>
      <c r="K21" s="14" t="s">
        <v>549</v>
      </c>
      <c r="L21" s="13">
        <v>30</v>
      </c>
      <c r="M21" s="14" t="s">
        <v>74</v>
      </c>
      <c r="N21" s="15">
        <v>43958</v>
      </c>
      <c r="O21" s="16">
        <v>20202050067111</v>
      </c>
      <c r="P21" s="17">
        <v>43969</v>
      </c>
      <c r="Q21" s="13">
        <v>7</v>
      </c>
      <c r="R21" s="13">
        <v>7</v>
      </c>
      <c r="S21" s="13" t="s">
        <v>567</v>
      </c>
      <c r="T21" s="13" t="s">
        <v>587</v>
      </c>
      <c r="U21" s="13" t="s">
        <v>562</v>
      </c>
      <c r="V21" s="13" t="s">
        <v>573</v>
      </c>
      <c r="W21" s="13" t="s">
        <v>562</v>
      </c>
      <c r="X21" s="13" t="s">
        <v>562</v>
      </c>
      <c r="Y21" s="13" t="s">
        <v>588</v>
      </c>
    </row>
    <row r="22" spans="1:25" ht="38.25" x14ac:dyDescent="0.25">
      <c r="A22" s="34" t="s">
        <v>765</v>
      </c>
      <c r="B22" s="13" t="s">
        <v>542</v>
      </c>
      <c r="C22" s="13" t="s">
        <v>610</v>
      </c>
      <c r="D22" s="14" t="s">
        <v>79</v>
      </c>
      <c r="E22" s="13" t="s">
        <v>559</v>
      </c>
      <c r="F22" s="13" t="s">
        <v>609</v>
      </c>
      <c r="G22" s="14" t="s">
        <v>78</v>
      </c>
      <c r="H22" s="14" t="s">
        <v>611</v>
      </c>
      <c r="I22" s="13" t="s">
        <v>595</v>
      </c>
      <c r="J22" s="13" t="s">
        <v>595</v>
      </c>
      <c r="K22" s="14" t="s">
        <v>551</v>
      </c>
      <c r="L22" s="13">
        <v>30</v>
      </c>
      <c r="M22" s="14" t="s">
        <v>77</v>
      </c>
      <c r="N22" s="15">
        <v>43958</v>
      </c>
      <c r="O22" s="16" t="s">
        <v>562</v>
      </c>
      <c r="P22" s="17">
        <v>43983</v>
      </c>
      <c r="Q22" s="13">
        <v>17</v>
      </c>
      <c r="R22" s="13">
        <v>17</v>
      </c>
      <c r="S22" s="13" t="s">
        <v>567</v>
      </c>
      <c r="T22" s="13" t="s">
        <v>608</v>
      </c>
      <c r="U22" s="13" t="s">
        <v>562</v>
      </c>
      <c r="V22" s="13" t="s">
        <v>562</v>
      </c>
      <c r="W22" s="13" t="s">
        <v>562</v>
      </c>
      <c r="X22" s="13" t="s">
        <v>562</v>
      </c>
      <c r="Y22" s="13" t="s">
        <v>612</v>
      </c>
    </row>
    <row r="23" spans="1:25" ht="38.25" x14ac:dyDescent="0.25">
      <c r="A23" s="34" t="s">
        <v>765</v>
      </c>
      <c r="B23" s="7" t="s">
        <v>542</v>
      </c>
      <c r="C23" s="7" t="s">
        <v>565</v>
      </c>
      <c r="D23" s="8" t="s">
        <v>82</v>
      </c>
      <c r="E23" s="7" t="s">
        <v>571</v>
      </c>
      <c r="F23" s="7" t="s">
        <v>579</v>
      </c>
      <c r="G23" s="8" t="s">
        <v>81</v>
      </c>
      <c r="H23" s="8" t="s">
        <v>15</v>
      </c>
      <c r="I23" s="8" t="s">
        <v>16</v>
      </c>
      <c r="J23" s="8" t="s">
        <v>30</v>
      </c>
      <c r="K23" s="8" t="s">
        <v>36</v>
      </c>
      <c r="L23" s="7">
        <v>35</v>
      </c>
      <c r="M23" s="8" t="s">
        <v>80</v>
      </c>
      <c r="N23" s="9">
        <v>43958</v>
      </c>
      <c r="O23" s="10"/>
      <c r="P23" s="11"/>
      <c r="Q23" s="7"/>
      <c r="R23" s="7"/>
      <c r="S23" s="7" t="s">
        <v>568</v>
      </c>
      <c r="T23" s="7" t="s">
        <v>613</v>
      </c>
      <c r="U23" s="7"/>
      <c r="V23" s="7"/>
      <c r="W23" s="7"/>
      <c r="X23" s="7"/>
      <c r="Y23" s="7"/>
    </row>
    <row r="24" spans="1:25" s="12" customFormat="1" ht="38.25" x14ac:dyDescent="0.25">
      <c r="A24" s="34" t="s">
        <v>765</v>
      </c>
      <c r="B24" s="7" t="s">
        <v>542</v>
      </c>
      <c r="C24" s="7" t="s">
        <v>565</v>
      </c>
      <c r="D24" s="8" t="s">
        <v>86</v>
      </c>
      <c r="E24" s="7" t="s">
        <v>571</v>
      </c>
      <c r="F24" s="7" t="s">
        <v>560</v>
      </c>
      <c r="G24" s="8" t="s">
        <v>85</v>
      </c>
      <c r="H24" s="8" t="s">
        <v>87</v>
      </c>
      <c r="I24" s="8" t="s">
        <v>88</v>
      </c>
      <c r="J24" s="8" t="s">
        <v>11</v>
      </c>
      <c r="K24" s="8" t="s">
        <v>549</v>
      </c>
      <c r="L24" s="7">
        <v>30</v>
      </c>
      <c r="M24" s="8" t="s">
        <v>84</v>
      </c>
      <c r="N24" s="9">
        <v>43958</v>
      </c>
      <c r="O24" s="10"/>
      <c r="P24" s="11"/>
      <c r="Q24" s="7"/>
      <c r="R24" s="7"/>
      <c r="S24" s="7" t="s">
        <v>568</v>
      </c>
      <c r="T24" s="7" t="s">
        <v>604</v>
      </c>
      <c r="U24" s="7"/>
      <c r="V24" s="7"/>
      <c r="W24" s="7"/>
      <c r="X24" s="7"/>
      <c r="Y24" s="7"/>
    </row>
    <row r="25" spans="1:25" ht="38.25" x14ac:dyDescent="0.25">
      <c r="A25" s="34" t="s">
        <v>765</v>
      </c>
      <c r="B25" s="13" t="s">
        <v>542</v>
      </c>
      <c r="C25" s="13" t="s">
        <v>565</v>
      </c>
      <c r="D25" s="14" t="s">
        <v>92</v>
      </c>
      <c r="E25" s="13" t="s">
        <v>571</v>
      </c>
      <c r="F25" s="13" t="s">
        <v>592</v>
      </c>
      <c r="G25" s="14" t="s">
        <v>90</v>
      </c>
      <c r="H25" s="14" t="s">
        <v>614</v>
      </c>
      <c r="I25" s="14" t="s">
        <v>615</v>
      </c>
      <c r="J25" s="14" t="s">
        <v>11</v>
      </c>
      <c r="K25" s="14" t="s">
        <v>91</v>
      </c>
      <c r="L25" s="13">
        <v>30</v>
      </c>
      <c r="M25" s="14" t="s">
        <v>89</v>
      </c>
      <c r="N25" s="15">
        <v>43958</v>
      </c>
      <c r="O25" s="16">
        <v>20203100001471</v>
      </c>
      <c r="P25" s="17">
        <v>43972</v>
      </c>
      <c r="Q25" s="13">
        <v>10</v>
      </c>
      <c r="R25" s="13">
        <v>10</v>
      </c>
      <c r="S25" s="13" t="s">
        <v>567</v>
      </c>
      <c r="T25" s="13" t="s">
        <v>616</v>
      </c>
      <c r="U25" s="18">
        <v>43972</v>
      </c>
      <c r="V25" s="13" t="s">
        <v>562</v>
      </c>
      <c r="W25" s="13" t="s">
        <v>581</v>
      </c>
      <c r="X25" s="13" t="s">
        <v>562</v>
      </c>
      <c r="Y25" s="13" t="s">
        <v>562</v>
      </c>
    </row>
    <row r="26" spans="1:25" ht="51" x14ac:dyDescent="0.25">
      <c r="A26" s="34" t="s">
        <v>765</v>
      </c>
      <c r="B26" s="13" t="s">
        <v>542</v>
      </c>
      <c r="C26" s="13" t="s">
        <v>557</v>
      </c>
      <c r="D26" s="14" t="s">
        <v>95</v>
      </c>
      <c r="E26" s="13" t="s">
        <v>559</v>
      </c>
      <c r="F26" s="13" t="s">
        <v>560</v>
      </c>
      <c r="G26" s="14" t="s">
        <v>94</v>
      </c>
      <c r="H26" s="14" t="s">
        <v>618</v>
      </c>
      <c r="I26" s="14" t="s">
        <v>30</v>
      </c>
      <c r="J26" s="14" t="s">
        <v>30</v>
      </c>
      <c r="K26" s="14" t="s">
        <v>549</v>
      </c>
      <c r="L26" s="13">
        <v>30</v>
      </c>
      <c r="M26" s="14" t="s">
        <v>93</v>
      </c>
      <c r="N26" s="15">
        <v>43958</v>
      </c>
      <c r="O26" s="16">
        <v>20201000001411</v>
      </c>
      <c r="P26" s="17">
        <v>43969</v>
      </c>
      <c r="Q26" s="13">
        <v>7</v>
      </c>
      <c r="R26" s="13">
        <v>7</v>
      </c>
      <c r="S26" s="13" t="s">
        <v>567</v>
      </c>
      <c r="T26" s="13" t="s">
        <v>619</v>
      </c>
      <c r="U26" s="13" t="s">
        <v>562</v>
      </c>
      <c r="V26" s="13" t="s">
        <v>573</v>
      </c>
      <c r="W26" s="13" t="s">
        <v>562</v>
      </c>
      <c r="X26" s="13" t="s">
        <v>562</v>
      </c>
      <c r="Y26" s="13" t="s">
        <v>620</v>
      </c>
    </row>
    <row r="27" spans="1:25" s="12" customFormat="1" ht="38.25" x14ac:dyDescent="0.25">
      <c r="A27" s="34" t="s">
        <v>765</v>
      </c>
      <c r="B27" s="7" t="s">
        <v>542</v>
      </c>
      <c r="C27" s="7" t="s">
        <v>617</v>
      </c>
      <c r="D27" s="8" t="s">
        <v>97</v>
      </c>
      <c r="E27" s="7" t="s">
        <v>575</v>
      </c>
      <c r="F27" s="7" t="s">
        <v>609</v>
      </c>
      <c r="G27" s="8" t="s">
        <v>94</v>
      </c>
      <c r="H27" s="8" t="s">
        <v>65</v>
      </c>
      <c r="I27" s="8" t="s">
        <v>16</v>
      </c>
      <c r="J27" s="8" t="s">
        <v>30</v>
      </c>
      <c r="K27" s="8" t="s">
        <v>551</v>
      </c>
      <c r="L27" s="7">
        <v>30</v>
      </c>
      <c r="M27" s="8" t="s">
        <v>96</v>
      </c>
      <c r="N27" s="9">
        <v>43958</v>
      </c>
      <c r="O27" s="10"/>
      <c r="P27" s="11"/>
      <c r="Q27" s="7"/>
      <c r="R27" s="7"/>
      <c r="S27" s="7" t="s">
        <v>568</v>
      </c>
      <c r="T27" s="7" t="s">
        <v>604</v>
      </c>
      <c r="U27" s="7"/>
      <c r="V27" s="7"/>
      <c r="W27" s="7"/>
      <c r="X27" s="7"/>
      <c r="Y27" s="7"/>
    </row>
    <row r="28" spans="1:25" s="19" customFormat="1" ht="38.25" x14ac:dyDescent="0.25">
      <c r="A28" s="34" t="s">
        <v>765</v>
      </c>
      <c r="B28" s="13" t="s">
        <v>542</v>
      </c>
      <c r="C28" s="13" t="s">
        <v>622</v>
      </c>
      <c r="D28" s="14" t="s">
        <v>100</v>
      </c>
      <c r="E28" s="13" t="s">
        <v>575</v>
      </c>
      <c r="F28" s="13" t="s">
        <v>560</v>
      </c>
      <c r="G28" s="14" t="s">
        <v>99</v>
      </c>
      <c r="H28" s="14" t="s">
        <v>623</v>
      </c>
      <c r="I28" s="14" t="s">
        <v>58</v>
      </c>
      <c r="J28" s="14" t="s">
        <v>30</v>
      </c>
      <c r="K28" s="14" t="s">
        <v>551</v>
      </c>
      <c r="L28" s="13">
        <v>30</v>
      </c>
      <c r="M28" s="14" t="s">
        <v>98</v>
      </c>
      <c r="N28" s="15">
        <v>43958</v>
      </c>
      <c r="O28" s="16" t="s">
        <v>562</v>
      </c>
      <c r="P28" s="17">
        <v>43972</v>
      </c>
      <c r="Q28" s="13">
        <v>10</v>
      </c>
      <c r="R28" s="13">
        <v>10</v>
      </c>
      <c r="S28" s="13" t="s">
        <v>567</v>
      </c>
      <c r="T28" s="13" t="s">
        <v>621</v>
      </c>
      <c r="U28" s="13" t="s">
        <v>562</v>
      </c>
      <c r="V28" s="13" t="s">
        <v>562</v>
      </c>
      <c r="W28" s="13" t="s">
        <v>562</v>
      </c>
      <c r="X28" s="13" t="s">
        <v>562</v>
      </c>
      <c r="Y28" s="13" t="s">
        <v>596</v>
      </c>
    </row>
    <row r="29" spans="1:25" s="12" customFormat="1" ht="38.25" x14ac:dyDescent="0.25">
      <c r="A29" s="34" t="s">
        <v>765</v>
      </c>
      <c r="B29" s="7" t="s">
        <v>542</v>
      </c>
      <c r="C29" s="7" t="s">
        <v>578</v>
      </c>
      <c r="D29" s="8" t="s">
        <v>103</v>
      </c>
      <c r="E29" s="7" t="s">
        <v>559</v>
      </c>
      <c r="F29" s="7" t="s">
        <v>560</v>
      </c>
      <c r="G29" s="8" t="s">
        <v>102</v>
      </c>
      <c r="H29" s="8" t="s">
        <v>4</v>
      </c>
      <c r="I29" s="8" t="s">
        <v>5</v>
      </c>
      <c r="J29" s="8" t="s">
        <v>30</v>
      </c>
      <c r="K29" s="8" t="s">
        <v>551</v>
      </c>
      <c r="L29" s="7">
        <v>30</v>
      </c>
      <c r="M29" s="8" t="s">
        <v>101</v>
      </c>
      <c r="N29" s="9">
        <v>43958</v>
      </c>
      <c r="O29" s="10"/>
      <c r="P29" s="11"/>
      <c r="Q29" s="7"/>
      <c r="R29" s="7"/>
      <c r="S29" s="7" t="s">
        <v>568</v>
      </c>
      <c r="T29" s="7" t="s">
        <v>604</v>
      </c>
      <c r="U29" s="7"/>
      <c r="V29" s="7"/>
      <c r="W29" s="7"/>
      <c r="X29" s="7"/>
      <c r="Y29" s="7"/>
    </row>
    <row r="30" spans="1:25" s="12" customFormat="1" ht="38.25" x14ac:dyDescent="0.25">
      <c r="A30" s="34" t="s">
        <v>765</v>
      </c>
      <c r="B30" s="7" t="s">
        <v>542</v>
      </c>
      <c r="C30" s="7" t="s">
        <v>624</v>
      </c>
      <c r="D30" s="8" t="s">
        <v>106</v>
      </c>
      <c r="E30" s="7" t="s">
        <v>625</v>
      </c>
      <c r="F30" s="7" t="s">
        <v>560</v>
      </c>
      <c r="G30" s="8" t="s">
        <v>105</v>
      </c>
      <c r="H30" s="8" t="s">
        <v>107</v>
      </c>
      <c r="I30" s="8" t="s">
        <v>58</v>
      </c>
      <c r="J30" s="8" t="s">
        <v>30</v>
      </c>
      <c r="K30" s="8" t="s">
        <v>549</v>
      </c>
      <c r="L30" s="7">
        <v>30</v>
      </c>
      <c r="M30" s="8" t="s">
        <v>104</v>
      </c>
      <c r="N30" s="9">
        <v>43958</v>
      </c>
      <c r="O30" s="10"/>
      <c r="P30" s="11"/>
      <c r="Q30" s="7"/>
      <c r="R30" s="7"/>
      <c r="S30" s="7" t="s">
        <v>568</v>
      </c>
      <c r="T30" s="7" t="s">
        <v>643</v>
      </c>
      <c r="U30" s="7"/>
      <c r="V30" s="7"/>
      <c r="W30" s="7"/>
      <c r="X30" s="7"/>
      <c r="Y30" s="7"/>
    </row>
    <row r="31" spans="1:25" s="19" customFormat="1" ht="38.25" x14ac:dyDescent="0.25">
      <c r="A31" s="34" t="s">
        <v>765</v>
      </c>
      <c r="B31" s="13" t="s">
        <v>542</v>
      </c>
      <c r="C31" s="13" t="s">
        <v>578</v>
      </c>
      <c r="D31" s="14" t="s">
        <v>110</v>
      </c>
      <c r="E31" s="13" t="s">
        <v>575</v>
      </c>
      <c r="F31" s="13" t="s">
        <v>560</v>
      </c>
      <c r="G31" s="14" t="s">
        <v>109</v>
      </c>
      <c r="H31" s="14" t="s">
        <v>572</v>
      </c>
      <c r="I31" s="14" t="s">
        <v>16</v>
      </c>
      <c r="J31" s="14" t="s">
        <v>30</v>
      </c>
      <c r="K31" s="14" t="s">
        <v>549</v>
      </c>
      <c r="L31" s="13">
        <v>30</v>
      </c>
      <c r="M31" s="20" t="s">
        <v>108</v>
      </c>
      <c r="N31" s="15">
        <v>43958</v>
      </c>
      <c r="O31" s="16">
        <v>20203320001301</v>
      </c>
      <c r="P31" s="17">
        <v>43977</v>
      </c>
      <c r="Q31" s="13">
        <v>13</v>
      </c>
      <c r="R31" s="13">
        <v>13</v>
      </c>
      <c r="S31" s="13" t="s">
        <v>567</v>
      </c>
      <c r="T31" s="13" t="s">
        <v>626</v>
      </c>
      <c r="U31" s="13" t="s">
        <v>562</v>
      </c>
      <c r="V31" s="13" t="s">
        <v>573</v>
      </c>
      <c r="W31" s="13" t="s">
        <v>562</v>
      </c>
      <c r="X31" s="13" t="s">
        <v>562</v>
      </c>
      <c r="Y31" s="13" t="s">
        <v>620</v>
      </c>
    </row>
    <row r="32" spans="1:25" ht="63.75" x14ac:dyDescent="0.25">
      <c r="A32" s="34" t="s">
        <v>765</v>
      </c>
      <c r="B32" s="13" t="s">
        <v>542</v>
      </c>
      <c r="C32" s="13" t="s">
        <v>565</v>
      </c>
      <c r="D32" s="14" t="s">
        <v>628</v>
      </c>
      <c r="E32" s="13" t="s">
        <v>558</v>
      </c>
      <c r="F32" s="13" t="s">
        <v>560</v>
      </c>
      <c r="G32" s="14" t="s">
        <v>112</v>
      </c>
      <c r="H32" s="14" t="s">
        <v>629</v>
      </c>
      <c r="I32" s="14" t="s">
        <v>630</v>
      </c>
      <c r="J32" s="13" t="s">
        <v>11</v>
      </c>
      <c r="K32" s="14" t="s">
        <v>6</v>
      </c>
      <c r="L32" s="13">
        <v>10</v>
      </c>
      <c r="M32" s="14" t="s">
        <v>111</v>
      </c>
      <c r="N32" s="15">
        <v>43958</v>
      </c>
      <c r="O32" s="16" t="s">
        <v>562</v>
      </c>
      <c r="P32" s="17">
        <v>43963</v>
      </c>
      <c r="Q32" s="13">
        <v>3</v>
      </c>
      <c r="R32" s="13">
        <v>3</v>
      </c>
      <c r="S32" s="13" t="s">
        <v>567</v>
      </c>
      <c r="T32" s="13" t="s">
        <v>627</v>
      </c>
      <c r="U32" s="13" t="s">
        <v>562</v>
      </c>
      <c r="V32" s="13" t="s">
        <v>562</v>
      </c>
      <c r="W32" s="13" t="s">
        <v>562</v>
      </c>
      <c r="X32" s="13" t="s">
        <v>562</v>
      </c>
      <c r="Y32" s="13" t="s">
        <v>631</v>
      </c>
    </row>
    <row r="33" spans="1:25" ht="38.25" x14ac:dyDescent="0.25">
      <c r="A33" s="34" t="s">
        <v>765</v>
      </c>
      <c r="B33" s="13" t="s">
        <v>542</v>
      </c>
      <c r="C33" s="13" t="s">
        <v>633</v>
      </c>
      <c r="D33" s="14" t="s">
        <v>114</v>
      </c>
      <c r="E33" s="13" t="s">
        <v>571</v>
      </c>
      <c r="F33" s="13" t="s">
        <v>560</v>
      </c>
      <c r="G33" s="14" t="s">
        <v>63</v>
      </c>
      <c r="H33" s="14" t="s">
        <v>65</v>
      </c>
      <c r="I33" s="14" t="s">
        <v>16</v>
      </c>
      <c r="J33" s="14" t="s">
        <v>30</v>
      </c>
      <c r="K33" s="14" t="s">
        <v>549</v>
      </c>
      <c r="L33" s="13">
        <v>30</v>
      </c>
      <c r="M33" s="14" t="s">
        <v>113</v>
      </c>
      <c r="N33" s="15">
        <v>43958</v>
      </c>
      <c r="O33" s="16">
        <v>20202050066991</v>
      </c>
      <c r="P33" s="17">
        <v>43984</v>
      </c>
      <c r="Q33" s="13">
        <v>18</v>
      </c>
      <c r="R33" s="13">
        <v>18</v>
      </c>
      <c r="S33" s="13" t="s">
        <v>567</v>
      </c>
      <c r="T33" s="13" t="s">
        <v>632</v>
      </c>
      <c r="U33" s="13" t="s">
        <v>562</v>
      </c>
      <c r="V33" s="13" t="s">
        <v>573</v>
      </c>
      <c r="W33" s="13" t="s">
        <v>562</v>
      </c>
      <c r="X33" s="13" t="s">
        <v>562</v>
      </c>
      <c r="Y33" s="13" t="s">
        <v>620</v>
      </c>
    </row>
    <row r="34" spans="1:25" ht="63.75" x14ac:dyDescent="0.25">
      <c r="A34" s="34" t="s">
        <v>765</v>
      </c>
      <c r="B34" s="13" t="s">
        <v>542</v>
      </c>
      <c r="C34" s="13" t="s">
        <v>565</v>
      </c>
      <c r="D34" s="14" t="s">
        <v>117</v>
      </c>
      <c r="E34" s="13" t="s">
        <v>571</v>
      </c>
      <c r="F34" s="13" t="s">
        <v>579</v>
      </c>
      <c r="G34" s="14" t="s">
        <v>116</v>
      </c>
      <c r="H34" s="14" t="s">
        <v>635</v>
      </c>
      <c r="I34" s="14" t="s">
        <v>16</v>
      </c>
      <c r="J34" s="14" t="s">
        <v>30</v>
      </c>
      <c r="K34" s="14" t="s">
        <v>36</v>
      </c>
      <c r="L34" s="13">
        <v>35</v>
      </c>
      <c r="M34" s="14" t="s">
        <v>115</v>
      </c>
      <c r="N34" s="15">
        <v>43958</v>
      </c>
      <c r="O34" s="16">
        <v>20202050067351</v>
      </c>
      <c r="P34" s="17">
        <v>43977</v>
      </c>
      <c r="Q34" s="13">
        <v>13</v>
      </c>
      <c r="R34" s="13">
        <v>13</v>
      </c>
      <c r="S34" s="13" t="s">
        <v>567</v>
      </c>
      <c r="T34" s="13" t="s">
        <v>634</v>
      </c>
      <c r="U34" s="18">
        <v>43978</v>
      </c>
      <c r="V34" s="13" t="s">
        <v>580</v>
      </c>
      <c r="W34" s="13" t="s">
        <v>581</v>
      </c>
      <c r="X34" s="13" t="s">
        <v>562</v>
      </c>
      <c r="Y34" s="13" t="s">
        <v>562</v>
      </c>
    </row>
    <row r="35" spans="1:25" s="12" customFormat="1" ht="38.25" x14ac:dyDescent="0.25">
      <c r="A35" s="34" t="s">
        <v>765</v>
      </c>
      <c r="B35" s="7" t="s">
        <v>542</v>
      </c>
      <c r="C35" s="7" t="s">
        <v>570</v>
      </c>
      <c r="D35" s="8" t="s">
        <v>120</v>
      </c>
      <c r="E35" s="7" t="s">
        <v>575</v>
      </c>
      <c r="F35" s="7" t="s">
        <v>579</v>
      </c>
      <c r="G35" s="8" t="s">
        <v>119</v>
      </c>
      <c r="H35" s="8" t="s">
        <v>42</v>
      </c>
      <c r="I35" s="8" t="s">
        <v>16</v>
      </c>
      <c r="J35" s="8" t="s">
        <v>30</v>
      </c>
      <c r="K35" s="8" t="s">
        <v>36</v>
      </c>
      <c r="L35" s="7">
        <v>35</v>
      </c>
      <c r="M35" s="8" t="s">
        <v>118</v>
      </c>
      <c r="N35" s="9">
        <v>43958</v>
      </c>
      <c r="O35" s="10"/>
      <c r="P35" s="11"/>
      <c r="Q35" s="7"/>
      <c r="R35" s="7"/>
      <c r="S35" s="7" t="s">
        <v>568</v>
      </c>
      <c r="T35" s="7" t="s">
        <v>636</v>
      </c>
      <c r="U35" s="7"/>
      <c r="V35" s="7"/>
      <c r="W35" s="7"/>
      <c r="X35" s="7"/>
      <c r="Y35" s="7"/>
    </row>
    <row r="36" spans="1:25" ht="38.25" x14ac:dyDescent="0.25">
      <c r="A36" s="34" t="s">
        <v>765</v>
      </c>
      <c r="B36" s="13" t="s">
        <v>542</v>
      </c>
      <c r="C36" s="13" t="s">
        <v>570</v>
      </c>
      <c r="D36" s="14" t="s">
        <v>123</v>
      </c>
      <c r="E36" s="13" t="s">
        <v>559</v>
      </c>
      <c r="F36" s="13" t="s">
        <v>560</v>
      </c>
      <c r="G36" s="14" t="s">
        <v>122</v>
      </c>
      <c r="H36" s="14" t="s">
        <v>572</v>
      </c>
      <c r="I36" s="14" t="s">
        <v>16</v>
      </c>
      <c r="J36" s="14" t="s">
        <v>30</v>
      </c>
      <c r="K36" s="14" t="s">
        <v>551</v>
      </c>
      <c r="L36" s="13">
        <v>30</v>
      </c>
      <c r="M36" s="14" t="s">
        <v>121</v>
      </c>
      <c r="N36" s="15">
        <v>43958</v>
      </c>
      <c r="O36" s="16">
        <v>20203320001311</v>
      </c>
      <c r="P36" s="17">
        <v>43977</v>
      </c>
      <c r="Q36" s="13">
        <v>13</v>
      </c>
      <c r="R36" s="13">
        <v>13</v>
      </c>
      <c r="S36" s="13" t="s">
        <v>567</v>
      </c>
      <c r="T36" s="13" t="s">
        <v>637</v>
      </c>
      <c r="U36" s="13" t="s">
        <v>562</v>
      </c>
      <c r="V36" s="13" t="s">
        <v>573</v>
      </c>
      <c r="W36" s="13" t="s">
        <v>562</v>
      </c>
      <c r="X36" s="13" t="s">
        <v>562</v>
      </c>
      <c r="Y36" s="13" t="s">
        <v>620</v>
      </c>
    </row>
    <row r="37" spans="1:25" s="19" customFormat="1" ht="38.25" x14ac:dyDescent="0.25">
      <c r="A37" s="34" t="s">
        <v>765</v>
      </c>
      <c r="B37" s="13" t="s">
        <v>542</v>
      </c>
      <c r="C37" s="13" t="s">
        <v>605</v>
      </c>
      <c r="D37" s="14" t="s">
        <v>126</v>
      </c>
      <c r="E37" s="13" t="s">
        <v>559</v>
      </c>
      <c r="F37" s="13" t="s">
        <v>586</v>
      </c>
      <c r="G37" s="14" t="s">
        <v>125</v>
      </c>
      <c r="H37" s="14" t="s">
        <v>42</v>
      </c>
      <c r="I37" s="14" t="s">
        <v>16</v>
      </c>
      <c r="J37" s="14" t="s">
        <v>30</v>
      </c>
      <c r="K37" s="14" t="s">
        <v>551</v>
      </c>
      <c r="L37" s="13">
        <v>30</v>
      </c>
      <c r="M37" s="14" t="s">
        <v>124</v>
      </c>
      <c r="N37" s="15">
        <v>43958</v>
      </c>
      <c r="O37" s="16" t="s">
        <v>638</v>
      </c>
      <c r="P37" s="17">
        <v>43970</v>
      </c>
      <c r="Q37" s="13">
        <v>8</v>
      </c>
      <c r="R37" s="13">
        <v>8</v>
      </c>
      <c r="S37" s="13" t="s">
        <v>567</v>
      </c>
      <c r="T37" s="13" t="s">
        <v>639</v>
      </c>
      <c r="U37" s="13" t="s">
        <v>562</v>
      </c>
      <c r="V37" s="13" t="s">
        <v>573</v>
      </c>
      <c r="W37" s="13" t="s">
        <v>562</v>
      </c>
      <c r="X37" s="13" t="s">
        <v>562</v>
      </c>
      <c r="Y37" s="13" t="s">
        <v>588</v>
      </c>
    </row>
    <row r="38" spans="1:25" s="19" customFormat="1" ht="38.25" x14ac:dyDescent="0.25">
      <c r="A38" s="34" t="s">
        <v>765</v>
      </c>
      <c r="B38" s="13" t="s">
        <v>542</v>
      </c>
      <c r="C38" s="13" t="s">
        <v>578</v>
      </c>
      <c r="D38" s="14" t="s">
        <v>129</v>
      </c>
      <c r="E38" s="13" t="s">
        <v>559</v>
      </c>
      <c r="F38" s="13" t="s">
        <v>640</v>
      </c>
      <c r="G38" s="14" t="s">
        <v>128</v>
      </c>
      <c r="H38" s="14" t="s">
        <v>42</v>
      </c>
      <c r="I38" s="14" t="s">
        <v>16</v>
      </c>
      <c r="J38" s="14" t="s">
        <v>30</v>
      </c>
      <c r="K38" s="14" t="s">
        <v>551</v>
      </c>
      <c r="L38" s="13">
        <v>30</v>
      </c>
      <c r="M38" s="14" t="s">
        <v>127</v>
      </c>
      <c r="N38" s="15">
        <v>43958</v>
      </c>
      <c r="O38" s="16">
        <v>20202050067221</v>
      </c>
      <c r="P38" s="17">
        <v>43970</v>
      </c>
      <c r="Q38" s="13">
        <v>8</v>
      </c>
      <c r="R38" s="13">
        <v>8</v>
      </c>
      <c r="S38" s="13" t="s">
        <v>567</v>
      </c>
      <c r="T38" s="13" t="s">
        <v>639</v>
      </c>
      <c r="U38" s="13" t="s">
        <v>562</v>
      </c>
      <c r="V38" s="13" t="s">
        <v>573</v>
      </c>
      <c r="W38" s="13" t="s">
        <v>562</v>
      </c>
      <c r="X38" s="13" t="s">
        <v>562</v>
      </c>
      <c r="Y38" s="13" t="s">
        <v>588</v>
      </c>
    </row>
    <row r="39" spans="1:25" s="12" customFormat="1" ht="38.25" x14ac:dyDescent="0.25">
      <c r="A39" s="34" t="s">
        <v>765</v>
      </c>
      <c r="B39" s="7" t="s">
        <v>542</v>
      </c>
      <c r="C39" s="7" t="s">
        <v>565</v>
      </c>
      <c r="D39" s="8" t="s">
        <v>132</v>
      </c>
      <c r="E39" s="7" t="s">
        <v>571</v>
      </c>
      <c r="F39" s="7" t="s">
        <v>560</v>
      </c>
      <c r="G39" s="8" t="s">
        <v>131</v>
      </c>
      <c r="H39" s="8" t="s">
        <v>15</v>
      </c>
      <c r="I39" s="8" t="s">
        <v>16</v>
      </c>
      <c r="J39" s="8" t="s">
        <v>30</v>
      </c>
      <c r="K39" s="8" t="s">
        <v>549</v>
      </c>
      <c r="L39" s="7">
        <v>30</v>
      </c>
      <c r="M39" s="8" t="s">
        <v>130</v>
      </c>
      <c r="N39" s="9">
        <v>43958</v>
      </c>
      <c r="O39" s="10"/>
      <c r="P39" s="11"/>
      <c r="Q39" s="7"/>
      <c r="R39" s="7"/>
      <c r="S39" s="7" t="s">
        <v>568</v>
      </c>
      <c r="T39" s="7" t="s">
        <v>643</v>
      </c>
      <c r="U39" s="7"/>
      <c r="V39" s="7"/>
      <c r="W39" s="7"/>
      <c r="X39" s="7"/>
      <c r="Y39" s="7"/>
    </row>
    <row r="40" spans="1:25" ht="51" x14ac:dyDescent="0.25">
      <c r="A40" s="34" t="s">
        <v>765</v>
      </c>
      <c r="B40" s="13" t="s">
        <v>542</v>
      </c>
      <c r="C40" s="13" t="s">
        <v>557</v>
      </c>
      <c r="D40" s="14" t="s">
        <v>135</v>
      </c>
      <c r="E40" s="13" t="s">
        <v>575</v>
      </c>
      <c r="F40" s="13" t="s">
        <v>640</v>
      </c>
      <c r="G40" s="14" t="s">
        <v>134</v>
      </c>
      <c r="H40" s="14" t="s">
        <v>642</v>
      </c>
      <c r="I40" s="14" t="s">
        <v>16</v>
      </c>
      <c r="J40" s="14" t="s">
        <v>30</v>
      </c>
      <c r="K40" s="14" t="s">
        <v>549</v>
      </c>
      <c r="L40" s="13">
        <v>30</v>
      </c>
      <c r="M40" s="14" t="s">
        <v>133</v>
      </c>
      <c r="N40" s="15">
        <v>43958</v>
      </c>
      <c r="O40" s="16">
        <v>20202050065961</v>
      </c>
      <c r="P40" s="17">
        <v>43970</v>
      </c>
      <c r="Q40" s="13">
        <v>8</v>
      </c>
      <c r="R40" s="13">
        <v>8</v>
      </c>
      <c r="S40" s="13" t="s">
        <v>567</v>
      </c>
      <c r="T40" s="13" t="s">
        <v>641</v>
      </c>
      <c r="U40" s="18">
        <v>43971</v>
      </c>
      <c r="V40" s="13" t="s">
        <v>580</v>
      </c>
      <c r="W40" s="13" t="s">
        <v>581</v>
      </c>
      <c r="X40" s="13" t="s">
        <v>562</v>
      </c>
      <c r="Y40" s="13" t="s">
        <v>562</v>
      </c>
    </row>
    <row r="41" spans="1:25" ht="51" x14ac:dyDescent="0.25">
      <c r="A41" s="34" t="s">
        <v>765</v>
      </c>
      <c r="B41" s="7" t="s">
        <v>542</v>
      </c>
      <c r="C41" s="7" t="s">
        <v>605</v>
      </c>
      <c r="D41" s="8" t="s">
        <v>126</v>
      </c>
      <c r="E41" s="7" t="s">
        <v>559</v>
      </c>
      <c r="F41" s="7" t="s">
        <v>586</v>
      </c>
      <c r="G41" s="8" t="s">
        <v>137</v>
      </c>
      <c r="H41" s="8" t="s">
        <v>65</v>
      </c>
      <c r="I41" s="8" t="s">
        <v>16</v>
      </c>
      <c r="J41" s="8" t="s">
        <v>30</v>
      </c>
      <c r="K41" s="8" t="s">
        <v>549</v>
      </c>
      <c r="L41" s="7">
        <v>30</v>
      </c>
      <c r="M41" s="8" t="s">
        <v>136</v>
      </c>
      <c r="N41" s="9">
        <v>43958</v>
      </c>
      <c r="O41" s="10"/>
      <c r="P41" s="11"/>
      <c r="Q41" s="7"/>
      <c r="R41" s="7"/>
      <c r="S41" s="7" t="s">
        <v>568</v>
      </c>
      <c r="T41" s="7" t="s">
        <v>643</v>
      </c>
      <c r="U41" s="7"/>
      <c r="V41" s="7"/>
      <c r="W41" s="7"/>
      <c r="X41" s="7"/>
      <c r="Y41" s="7"/>
    </row>
    <row r="42" spans="1:25" s="12" customFormat="1" ht="38.25" x14ac:dyDescent="0.25">
      <c r="A42" s="34" t="s">
        <v>765</v>
      </c>
      <c r="B42" s="7" t="s">
        <v>542</v>
      </c>
      <c r="C42" s="7" t="s">
        <v>622</v>
      </c>
      <c r="D42" s="8" t="s">
        <v>140</v>
      </c>
      <c r="E42" s="7" t="s">
        <v>625</v>
      </c>
      <c r="F42" s="7" t="s">
        <v>560</v>
      </c>
      <c r="G42" s="8" t="s">
        <v>139</v>
      </c>
      <c r="H42" s="8" t="s">
        <v>65</v>
      </c>
      <c r="I42" s="8" t="s">
        <v>16</v>
      </c>
      <c r="J42" s="8" t="s">
        <v>30</v>
      </c>
      <c r="K42" s="8" t="s">
        <v>549</v>
      </c>
      <c r="L42" s="7">
        <v>30</v>
      </c>
      <c r="M42" s="8" t="s">
        <v>138</v>
      </c>
      <c r="N42" s="9">
        <v>43959</v>
      </c>
      <c r="O42" s="10"/>
      <c r="P42" s="11"/>
      <c r="Q42" s="7"/>
      <c r="R42" s="7"/>
      <c r="S42" s="7" t="s">
        <v>568</v>
      </c>
      <c r="T42" s="7" t="s">
        <v>644</v>
      </c>
      <c r="U42" s="7"/>
      <c r="V42" s="7"/>
      <c r="W42" s="7"/>
      <c r="X42" s="7"/>
      <c r="Y42" s="7"/>
    </row>
    <row r="43" spans="1:25" ht="38.25" x14ac:dyDescent="0.25">
      <c r="A43" s="34" t="s">
        <v>765</v>
      </c>
      <c r="B43" s="13" t="s">
        <v>542</v>
      </c>
      <c r="C43" s="13" t="s">
        <v>565</v>
      </c>
      <c r="D43" s="14" t="s">
        <v>143</v>
      </c>
      <c r="E43" s="13" t="s">
        <v>558</v>
      </c>
      <c r="F43" s="13" t="s">
        <v>560</v>
      </c>
      <c r="G43" s="14" t="s">
        <v>142</v>
      </c>
      <c r="H43" s="14" t="s">
        <v>593</v>
      </c>
      <c r="I43" s="14" t="s">
        <v>594</v>
      </c>
      <c r="J43" s="13" t="s">
        <v>595</v>
      </c>
      <c r="K43" s="14" t="s">
        <v>647</v>
      </c>
      <c r="L43" s="13">
        <v>5</v>
      </c>
      <c r="M43" s="14" t="s">
        <v>141</v>
      </c>
      <c r="N43" s="15">
        <v>43959</v>
      </c>
      <c r="O43" s="16">
        <v>20201200000113</v>
      </c>
      <c r="P43" s="17">
        <v>43962</v>
      </c>
      <c r="Q43" s="13">
        <v>1</v>
      </c>
      <c r="R43" s="13">
        <v>1</v>
      </c>
      <c r="S43" s="13" t="s">
        <v>567</v>
      </c>
      <c r="T43" s="13" t="s">
        <v>645</v>
      </c>
      <c r="U43" s="13" t="s">
        <v>562</v>
      </c>
      <c r="V43" s="13" t="s">
        <v>573</v>
      </c>
      <c r="W43" s="13" t="s">
        <v>581</v>
      </c>
      <c r="X43" s="13" t="s">
        <v>562</v>
      </c>
      <c r="Y43" s="13" t="s">
        <v>646</v>
      </c>
    </row>
    <row r="44" spans="1:25" s="19" customFormat="1" ht="38.25" x14ac:dyDescent="0.25">
      <c r="A44" s="34" t="s">
        <v>765</v>
      </c>
      <c r="B44" s="13" t="s">
        <v>542</v>
      </c>
      <c r="C44" s="13" t="s">
        <v>622</v>
      </c>
      <c r="D44" s="14" t="s">
        <v>146</v>
      </c>
      <c r="E44" s="13" t="s">
        <v>571</v>
      </c>
      <c r="F44" s="13" t="s">
        <v>560</v>
      </c>
      <c r="G44" s="14" t="s">
        <v>145</v>
      </c>
      <c r="H44" s="14" t="s">
        <v>42</v>
      </c>
      <c r="I44" s="14" t="s">
        <v>16</v>
      </c>
      <c r="J44" s="14" t="s">
        <v>30</v>
      </c>
      <c r="K44" s="14" t="s">
        <v>549</v>
      </c>
      <c r="L44" s="13">
        <v>30</v>
      </c>
      <c r="M44" s="14" t="s">
        <v>144</v>
      </c>
      <c r="N44" s="15">
        <v>43959</v>
      </c>
      <c r="O44" s="16" t="s">
        <v>648</v>
      </c>
      <c r="P44" s="17">
        <v>43970</v>
      </c>
      <c r="Q44" s="13">
        <v>7</v>
      </c>
      <c r="R44" s="13">
        <v>7</v>
      </c>
      <c r="S44" s="13" t="s">
        <v>567</v>
      </c>
      <c r="T44" s="13" t="s">
        <v>639</v>
      </c>
      <c r="U44" s="13" t="s">
        <v>562</v>
      </c>
      <c r="V44" s="13" t="s">
        <v>573</v>
      </c>
      <c r="W44" s="13" t="s">
        <v>562</v>
      </c>
      <c r="X44" s="13" t="s">
        <v>562</v>
      </c>
      <c r="Y44" s="13" t="s">
        <v>588</v>
      </c>
    </row>
    <row r="45" spans="1:25" ht="38.25" x14ac:dyDescent="0.25">
      <c r="A45" s="34" t="s">
        <v>765</v>
      </c>
      <c r="B45" s="13" t="s">
        <v>542</v>
      </c>
      <c r="C45" s="13" t="s">
        <v>565</v>
      </c>
      <c r="D45" s="14" t="s">
        <v>147</v>
      </c>
      <c r="E45" s="13" t="s">
        <v>558</v>
      </c>
      <c r="F45" s="13" t="s">
        <v>592</v>
      </c>
      <c r="G45" s="14" t="s">
        <v>149</v>
      </c>
      <c r="H45" s="14" t="s">
        <v>614</v>
      </c>
      <c r="I45" s="14" t="s">
        <v>615</v>
      </c>
      <c r="J45" s="14" t="s">
        <v>11</v>
      </c>
      <c r="K45" s="14" t="s">
        <v>91</v>
      </c>
      <c r="L45" s="13">
        <v>30</v>
      </c>
      <c r="M45" s="14" t="s">
        <v>148</v>
      </c>
      <c r="N45" s="15">
        <v>43959</v>
      </c>
      <c r="O45" s="16">
        <v>20203100001481</v>
      </c>
      <c r="P45" s="17">
        <v>43972</v>
      </c>
      <c r="Q45" s="13">
        <v>9</v>
      </c>
      <c r="R45" s="13">
        <v>9</v>
      </c>
      <c r="S45" s="13" t="s">
        <v>567</v>
      </c>
      <c r="T45" s="13" t="s">
        <v>649</v>
      </c>
      <c r="U45" s="13" t="s">
        <v>562</v>
      </c>
      <c r="V45" s="13" t="s">
        <v>573</v>
      </c>
      <c r="W45" s="13" t="s">
        <v>562</v>
      </c>
      <c r="X45" s="13" t="s">
        <v>562</v>
      </c>
      <c r="Y45" s="13" t="s">
        <v>620</v>
      </c>
    </row>
    <row r="46" spans="1:25" s="26" customFormat="1" ht="51" x14ac:dyDescent="0.25">
      <c r="A46" s="34" t="s">
        <v>765</v>
      </c>
      <c r="B46" s="21" t="s">
        <v>542</v>
      </c>
      <c r="C46" s="21" t="s">
        <v>651</v>
      </c>
      <c r="D46" s="22" t="s">
        <v>152</v>
      </c>
      <c r="E46" s="21" t="s">
        <v>559</v>
      </c>
      <c r="F46" s="21" t="s">
        <v>652</v>
      </c>
      <c r="G46" s="22" t="s">
        <v>151</v>
      </c>
      <c r="H46" s="22" t="s">
        <v>29</v>
      </c>
      <c r="I46" s="22" t="s">
        <v>30</v>
      </c>
      <c r="J46" s="22" t="s">
        <v>11</v>
      </c>
      <c r="K46" s="22" t="s">
        <v>551</v>
      </c>
      <c r="L46" s="21">
        <v>30</v>
      </c>
      <c r="M46" s="22" t="s">
        <v>150</v>
      </c>
      <c r="N46" s="23">
        <v>43959</v>
      </c>
      <c r="O46" s="24"/>
      <c r="P46" s="25"/>
      <c r="Q46" s="21"/>
      <c r="R46" s="21"/>
      <c r="S46" s="21" t="s">
        <v>601</v>
      </c>
      <c r="T46" s="21" t="s">
        <v>653</v>
      </c>
      <c r="U46" s="21"/>
      <c r="V46" s="21"/>
      <c r="W46" s="21"/>
      <c r="X46" s="21"/>
      <c r="Y46" s="21" t="s">
        <v>650</v>
      </c>
    </row>
    <row r="47" spans="1:25" s="19" customFormat="1" ht="51" x14ac:dyDescent="0.25">
      <c r="A47" s="34" t="s">
        <v>765</v>
      </c>
      <c r="B47" s="13" t="s">
        <v>542</v>
      </c>
      <c r="C47" s="13" t="s">
        <v>605</v>
      </c>
      <c r="D47" s="14" t="s">
        <v>155</v>
      </c>
      <c r="E47" s="13" t="s">
        <v>575</v>
      </c>
      <c r="F47" s="13" t="s">
        <v>586</v>
      </c>
      <c r="G47" s="14" t="s">
        <v>154</v>
      </c>
      <c r="H47" s="14" t="s">
        <v>42</v>
      </c>
      <c r="I47" s="14" t="s">
        <v>16</v>
      </c>
      <c r="J47" s="14" t="s">
        <v>30</v>
      </c>
      <c r="K47" s="14" t="s">
        <v>549</v>
      </c>
      <c r="L47" s="13">
        <v>30</v>
      </c>
      <c r="M47" s="14" t="s">
        <v>153</v>
      </c>
      <c r="N47" s="15">
        <v>43959</v>
      </c>
      <c r="O47" s="16" t="s">
        <v>654</v>
      </c>
      <c r="P47" s="17">
        <v>43978</v>
      </c>
      <c r="Q47" s="13">
        <v>13</v>
      </c>
      <c r="R47" s="13">
        <v>13</v>
      </c>
      <c r="S47" s="13" t="s">
        <v>567</v>
      </c>
      <c r="T47" s="13" t="s">
        <v>639</v>
      </c>
      <c r="U47" s="13" t="s">
        <v>562</v>
      </c>
      <c r="V47" s="13" t="s">
        <v>573</v>
      </c>
      <c r="W47" s="13" t="s">
        <v>562</v>
      </c>
      <c r="X47" s="13" t="s">
        <v>562</v>
      </c>
      <c r="Y47" s="13" t="s">
        <v>588</v>
      </c>
    </row>
    <row r="48" spans="1:25" s="26" customFormat="1" ht="38.25" x14ac:dyDescent="0.25">
      <c r="A48" s="34" t="s">
        <v>765</v>
      </c>
      <c r="B48" s="21" t="s">
        <v>542</v>
      </c>
      <c r="C48" s="21" t="s">
        <v>583</v>
      </c>
      <c r="D48" s="22" t="s">
        <v>158</v>
      </c>
      <c r="E48" s="21" t="s">
        <v>559</v>
      </c>
      <c r="F48" s="21" t="s">
        <v>560</v>
      </c>
      <c r="G48" s="22" t="s">
        <v>157</v>
      </c>
      <c r="H48" s="22" t="s">
        <v>42</v>
      </c>
      <c r="I48" s="22" t="s">
        <v>16</v>
      </c>
      <c r="J48" s="22" t="s">
        <v>30</v>
      </c>
      <c r="K48" s="22" t="s">
        <v>551</v>
      </c>
      <c r="L48" s="21">
        <v>30</v>
      </c>
      <c r="M48" s="22" t="s">
        <v>156</v>
      </c>
      <c r="N48" s="23">
        <v>43959</v>
      </c>
      <c r="O48" s="24"/>
      <c r="P48" s="25"/>
      <c r="Q48" s="21"/>
      <c r="R48" s="21"/>
      <c r="S48" s="21" t="s">
        <v>601</v>
      </c>
      <c r="T48" s="21" t="s">
        <v>656</v>
      </c>
      <c r="U48" s="21"/>
      <c r="V48" s="21"/>
      <c r="W48" s="21"/>
      <c r="X48" s="21"/>
      <c r="Y48" s="21" t="s">
        <v>655</v>
      </c>
    </row>
    <row r="49" spans="1:25" s="32" customFormat="1" ht="38.25" x14ac:dyDescent="0.25">
      <c r="A49" s="34" t="s">
        <v>765</v>
      </c>
      <c r="B49" s="27" t="s">
        <v>542</v>
      </c>
      <c r="C49" s="27" t="s">
        <v>565</v>
      </c>
      <c r="D49" s="28" t="s">
        <v>161</v>
      </c>
      <c r="E49" s="27" t="s">
        <v>558</v>
      </c>
      <c r="F49" s="27" t="s">
        <v>609</v>
      </c>
      <c r="G49" s="28" t="s">
        <v>160</v>
      </c>
      <c r="H49" s="28" t="s">
        <v>658</v>
      </c>
      <c r="I49" s="28" t="s">
        <v>16</v>
      </c>
      <c r="J49" s="28" t="s">
        <v>30</v>
      </c>
      <c r="K49" s="28" t="s">
        <v>549</v>
      </c>
      <c r="L49" s="27">
        <v>30</v>
      </c>
      <c r="M49" s="28" t="s">
        <v>159</v>
      </c>
      <c r="N49" s="29">
        <v>43959</v>
      </c>
      <c r="O49" s="30">
        <v>20202000001281</v>
      </c>
      <c r="P49" s="31">
        <v>43970</v>
      </c>
      <c r="Q49" s="27">
        <v>34</v>
      </c>
      <c r="R49" s="27">
        <v>34</v>
      </c>
      <c r="S49" s="27" t="s">
        <v>660</v>
      </c>
      <c r="T49" s="27" t="s">
        <v>657</v>
      </c>
      <c r="U49" s="27"/>
      <c r="V49" s="27"/>
      <c r="W49" s="27"/>
      <c r="X49" s="27"/>
      <c r="Y49" s="27" t="s">
        <v>659</v>
      </c>
    </row>
    <row r="50" spans="1:25" s="32" customFormat="1" ht="38.25" x14ac:dyDescent="0.25">
      <c r="A50" s="34" t="s">
        <v>765</v>
      </c>
      <c r="B50" s="27" t="s">
        <v>542</v>
      </c>
      <c r="C50" s="27" t="s">
        <v>661</v>
      </c>
      <c r="D50" s="28" t="s">
        <v>164</v>
      </c>
      <c r="E50" s="27" t="s">
        <v>575</v>
      </c>
      <c r="F50" s="27" t="s">
        <v>579</v>
      </c>
      <c r="G50" s="28" t="s">
        <v>163</v>
      </c>
      <c r="H50" s="28" t="s">
        <v>65</v>
      </c>
      <c r="I50" s="28" t="s">
        <v>16</v>
      </c>
      <c r="J50" s="28" t="s">
        <v>30</v>
      </c>
      <c r="K50" s="28" t="s">
        <v>36</v>
      </c>
      <c r="L50" s="27">
        <v>35</v>
      </c>
      <c r="M50" s="28" t="s">
        <v>162</v>
      </c>
      <c r="N50" s="29">
        <v>43959</v>
      </c>
      <c r="O50" s="30">
        <v>20202050067271</v>
      </c>
      <c r="P50" s="31">
        <v>43983</v>
      </c>
      <c r="Q50" s="27">
        <v>42</v>
      </c>
      <c r="R50" s="27">
        <v>42</v>
      </c>
      <c r="S50" s="27" t="s">
        <v>660</v>
      </c>
      <c r="T50" s="27" t="s">
        <v>662</v>
      </c>
      <c r="U50" s="27"/>
      <c r="V50" s="27"/>
      <c r="W50" s="27"/>
      <c r="X50" s="27"/>
      <c r="Y50" s="27" t="s">
        <v>663</v>
      </c>
    </row>
    <row r="51" spans="1:25" s="26" customFormat="1" ht="51" x14ac:dyDescent="0.25">
      <c r="A51" s="34" t="s">
        <v>765</v>
      </c>
      <c r="B51" s="21" t="s">
        <v>542</v>
      </c>
      <c r="C51" s="21" t="s">
        <v>605</v>
      </c>
      <c r="D51" s="22" t="s">
        <v>167</v>
      </c>
      <c r="E51" s="21" t="s">
        <v>559</v>
      </c>
      <c r="F51" s="21" t="s">
        <v>640</v>
      </c>
      <c r="G51" s="22" t="s">
        <v>166</v>
      </c>
      <c r="H51" s="22" t="s">
        <v>65</v>
      </c>
      <c r="I51" s="22" t="s">
        <v>16</v>
      </c>
      <c r="J51" s="22" t="s">
        <v>30</v>
      </c>
      <c r="K51" s="22" t="s">
        <v>551</v>
      </c>
      <c r="L51" s="21">
        <v>30</v>
      </c>
      <c r="M51" s="22" t="s">
        <v>165</v>
      </c>
      <c r="N51" s="23">
        <v>43959</v>
      </c>
      <c r="O51" s="24"/>
      <c r="P51" s="25"/>
      <c r="Q51" s="21"/>
      <c r="R51" s="21"/>
      <c r="S51" s="21" t="s">
        <v>601</v>
      </c>
      <c r="T51" s="21" t="s">
        <v>656</v>
      </c>
      <c r="U51" s="21"/>
      <c r="V51" s="21"/>
      <c r="W51" s="21"/>
      <c r="X51" s="21"/>
      <c r="Y51" s="21" t="s">
        <v>655</v>
      </c>
    </row>
    <row r="52" spans="1:25" s="32" customFormat="1" ht="38.25" x14ac:dyDescent="0.25">
      <c r="A52" s="34" t="s">
        <v>765</v>
      </c>
      <c r="B52" s="27" t="s">
        <v>542</v>
      </c>
      <c r="C52" s="27" t="s">
        <v>617</v>
      </c>
      <c r="D52" s="28" t="s">
        <v>170</v>
      </c>
      <c r="E52" s="27" t="s">
        <v>575</v>
      </c>
      <c r="F52" s="27" t="s">
        <v>609</v>
      </c>
      <c r="G52" s="28" t="s">
        <v>169</v>
      </c>
      <c r="H52" s="28" t="s">
        <v>42</v>
      </c>
      <c r="I52" s="28" t="s">
        <v>16</v>
      </c>
      <c r="J52" s="28" t="s">
        <v>30</v>
      </c>
      <c r="K52" s="28" t="s">
        <v>549</v>
      </c>
      <c r="L52" s="27">
        <v>30</v>
      </c>
      <c r="M52" s="28" t="s">
        <v>168</v>
      </c>
      <c r="N52" s="29">
        <v>43959</v>
      </c>
      <c r="O52" s="30">
        <v>20202050067281</v>
      </c>
      <c r="P52" s="31">
        <v>43972</v>
      </c>
      <c r="Q52" s="27">
        <v>33</v>
      </c>
      <c r="R52" s="27">
        <v>33</v>
      </c>
      <c r="S52" s="27" t="s">
        <v>660</v>
      </c>
      <c r="T52" s="27" t="s">
        <v>639</v>
      </c>
      <c r="U52" s="27" t="s">
        <v>562</v>
      </c>
      <c r="V52" s="27" t="s">
        <v>573</v>
      </c>
      <c r="W52" s="27" t="s">
        <v>562</v>
      </c>
      <c r="X52" s="27" t="s">
        <v>562</v>
      </c>
      <c r="Y52" s="27" t="s">
        <v>664</v>
      </c>
    </row>
    <row r="53" spans="1:25" ht="38.25" x14ac:dyDescent="0.25">
      <c r="A53" s="34" t="s">
        <v>765</v>
      </c>
      <c r="B53" s="13" t="s">
        <v>542</v>
      </c>
      <c r="C53" s="13" t="s">
        <v>570</v>
      </c>
      <c r="D53" s="14" t="s">
        <v>173</v>
      </c>
      <c r="E53" s="13" t="s">
        <v>571</v>
      </c>
      <c r="F53" s="13" t="s">
        <v>609</v>
      </c>
      <c r="G53" s="14" t="s">
        <v>172</v>
      </c>
      <c r="H53" s="14" t="s">
        <v>57</v>
      </c>
      <c r="I53" s="14" t="s">
        <v>58</v>
      </c>
      <c r="J53" s="13" t="s">
        <v>30</v>
      </c>
      <c r="K53" s="14" t="s">
        <v>551</v>
      </c>
      <c r="L53" s="13">
        <v>30</v>
      </c>
      <c r="M53" s="20" t="s">
        <v>171</v>
      </c>
      <c r="N53" s="15">
        <v>43959</v>
      </c>
      <c r="O53" s="16">
        <v>20202100001981</v>
      </c>
      <c r="P53" s="17">
        <v>43984</v>
      </c>
      <c r="Q53" s="13">
        <v>17</v>
      </c>
      <c r="R53" s="13">
        <v>17</v>
      </c>
      <c r="S53" s="13" t="s">
        <v>567</v>
      </c>
      <c r="T53" s="13" t="s">
        <v>665</v>
      </c>
      <c r="U53" s="13" t="s">
        <v>562</v>
      </c>
      <c r="V53" s="13" t="s">
        <v>573</v>
      </c>
      <c r="W53" s="13" t="s">
        <v>562</v>
      </c>
      <c r="X53" s="13" t="s">
        <v>562</v>
      </c>
      <c r="Y53" s="13" t="s">
        <v>599</v>
      </c>
    </row>
    <row r="54" spans="1:25" s="12" customFormat="1" ht="38.25" x14ac:dyDescent="0.25">
      <c r="A54" s="34" t="s">
        <v>765</v>
      </c>
      <c r="B54" s="7" t="s">
        <v>542</v>
      </c>
      <c r="C54" s="7" t="s">
        <v>605</v>
      </c>
      <c r="D54" s="8" t="s">
        <v>176</v>
      </c>
      <c r="E54" s="7" t="s">
        <v>571</v>
      </c>
      <c r="F54" s="7" t="s">
        <v>579</v>
      </c>
      <c r="G54" s="8" t="s">
        <v>175</v>
      </c>
      <c r="H54" s="8" t="s">
        <v>15</v>
      </c>
      <c r="I54" s="8" t="s">
        <v>16</v>
      </c>
      <c r="J54" s="7" t="s">
        <v>30</v>
      </c>
      <c r="K54" s="8" t="s">
        <v>549</v>
      </c>
      <c r="L54" s="7">
        <v>30</v>
      </c>
      <c r="M54" s="8" t="s">
        <v>174</v>
      </c>
      <c r="N54" s="9">
        <v>43962</v>
      </c>
      <c r="O54" s="10"/>
      <c r="P54" s="11"/>
      <c r="Q54" s="7"/>
      <c r="R54" s="7"/>
      <c r="S54" s="7" t="s">
        <v>568</v>
      </c>
      <c r="T54" s="7" t="s">
        <v>666</v>
      </c>
      <c r="U54" s="7"/>
      <c r="V54" s="7"/>
      <c r="W54" s="7"/>
      <c r="X54" s="7"/>
      <c r="Y54" s="7"/>
    </row>
    <row r="55" spans="1:25" s="19" customFormat="1" ht="38.25" x14ac:dyDescent="0.25">
      <c r="A55" s="34" t="s">
        <v>765</v>
      </c>
      <c r="B55" s="13" t="s">
        <v>553</v>
      </c>
      <c r="C55" s="13" t="s">
        <v>578</v>
      </c>
      <c r="D55" s="14" t="s">
        <v>179</v>
      </c>
      <c r="E55" s="13" t="s">
        <v>575</v>
      </c>
      <c r="F55" s="13" t="s">
        <v>640</v>
      </c>
      <c r="G55" s="14" t="s">
        <v>178</v>
      </c>
      <c r="H55" s="14" t="s">
        <v>38</v>
      </c>
      <c r="I55" s="14" t="s">
        <v>16</v>
      </c>
      <c r="J55" s="13" t="s">
        <v>30</v>
      </c>
      <c r="K55" s="14" t="s">
        <v>549</v>
      </c>
      <c r="L55" s="13">
        <v>30</v>
      </c>
      <c r="M55" s="14" t="s">
        <v>177</v>
      </c>
      <c r="N55" s="15">
        <v>43962</v>
      </c>
      <c r="O55" s="16">
        <v>20202050067391</v>
      </c>
      <c r="P55" s="17">
        <v>43978</v>
      </c>
      <c r="Q55" s="13">
        <v>12</v>
      </c>
      <c r="R55" s="13">
        <v>12</v>
      </c>
      <c r="S55" s="13" t="s">
        <v>567</v>
      </c>
      <c r="T55" s="13" t="s">
        <v>639</v>
      </c>
      <c r="U55" s="13" t="s">
        <v>562</v>
      </c>
      <c r="V55" s="13" t="s">
        <v>573</v>
      </c>
      <c r="W55" s="13" t="s">
        <v>562</v>
      </c>
      <c r="X55" s="13" t="s">
        <v>562</v>
      </c>
      <c r="Y55" s="13" t="s">
        <v>588</v>
      </c>
    </row>
    <row r="56" spans="1:25" ht="38.25" x14ac:dyDescent="0.25">
      <c r="A56" s="34" t="s">
        <v>765</v>
      </c>
      <c r="B56" s="13" t="s">
        <v>553</v>
      </c>
      <c r="C56" s="13" t="s">
        <v>583</v>
      </c>
      <c r="D56" s="14" t="s">
        <v>182</v>
      </c>
      <c r="E56" s="13" t="s">
        <v>575</v>
      </c>
      <c r="F56" s="13" t="s">
        <v>640</v>
      </c>
      <c r="G56" s="14" t="s">
        <v>181</v>
      </c>
      <c r="H56" s="14" t="s">
        <v>38</v>
      </c>
      <c r="I56" s="14" t="s">
        <v>16</v>
      </c>
      <c r="J56" s="13" t="s">
        <v>30</v>
      </c>
      <c r="K56" s="14" t="s">
        <v>549</v>
      </c>
      <c r="L56" s="13">
        <v>30</v>
      </c>
      <c r="M56" s="14" t="s">
        <v>180</v>
      </c>
      <c r="N56" s="15">
        <v>43962</v>
      </c>
      <c r="O56" s="16">
        <v>20202050066841</v>
      </c>
      <c r="P56" s="17">
        <v>43964</v>
      </c>
      <c r="Q56" s="13">
        <v>2</v>
      </c>
      <c r="R56" s="13">
        <v>2</v>
      </c>
      <c r="S56" s="13" t="s">
        <v>567</v>
      </c>
      <c r="T56" s="13" t="s">
        <v>639</v>
      </c>
      <c r="U56" s="18">
        <v>43971</v>
      </c>
      <c r="V56" s="13" t="s">
        <v>580</v>
      </c>
      <c r="W56" s="13" t="s">
        <v>581</v>
      </c>
      <c r="X56" s="13" t="s">
        <v>562</v>
      </c>
      <c r="Y56" s="13" t="s">
        <v>667</v>
      </c>
    </row>
    <row r="57" spans="1:25" ht="38.25" x14ac:dyDescent="0.25">
      <c r="A57" s="34" t="s">
        <v>765</v>
      </c>
      <c r="B57" s="21" t="s">
        <v>542</v>
      </c>
      <c r="C57" s="21" t="s">
        <v>565</v>
      </c>
      <c r="D57" s="22" t="s">
        <v>185</v>
      </c>
      <c r="E57" s="21" t="s">
        <v>571</v>
      </c>
      <c r="F57" s="21" t="s">
        <v>579</v>
      </c>
      <c r="G57" s="22" t="s">
        <v>184</v>
      </c>
      <c r="H57" s="22" t="s">
        <v>15</v>
      </c>
      <c r="I57" s="22" t="s">
        <v>16</v>
      </c>
      <c r="J57" s="21" t="s">
        <v>30</v>
      </c>
      <c r="K57" s="22" t="s">
        <v>549</v>
      </c>
      <c r="L57" s="21">
        <v>30</v>
      </c>
      <c r="M57" s="22" t="s">
        <v>183</v>
      </c>
      <c r="N57" s="23">
        <v>43962</v>
      </c>
      <c r="O57" s="24"/>
      <c r="P57" s="25"/>
      <c r="Q57" s="21"/>
      <c r="R57" s="21"/>
      <c r="S57" s="21" t="s">
        <v>601</v>
      </c>
      <c r="T57" s="21" t="s">
        <v>669</v>
      </c>
      <c r="U57" s="21"/>
      <c r="V57" s="21"/>
      <c r="W57" s="21"/>
      <c r="X57" s="21"/>
      <c r="Y57" s="21" t="s">
        <v>668</v>
      </c>
    </row>
    <row r="58" spans="1:25" ht="51" x14ac:dyDescent="0.25">
      <c r="A58" s="34" t="s">
        <v>765</v>
      </c>
      <c r="B58" s="13" t="s">
        <v>542</v>
      </c>
      <c r="C58" s="13" t="s">
        <v>565</v>
      </c>
      <c r="D58" s="14" t="s">
        <v>188</v>
      </c>
      <c r="E58" s="13" t="s">
        <v>558</v>
      </c>
      <c r="F58" s="13" t="s">
        <v>560</v>
      </c>
      <c r="G58" s="14" t="s">
        <v>187</v>
      </c>
      <c r="H58" s="14" t="s">
        <v>189</v>
      </c>
      <c r="I58" s="14" t="s">
        <v>190</v>
      </c>
      <c r="J58" s="13" t="s">
        <v>11</v>
      </c>
      <c r="K58" s="14" t="s">
        <v>6</v>
      </c>
      <c r="L58" s="13">
        <v>20</v>
      </c>
      <c r="M58" s="14" t="s">
        <v>186</v>
      </c>
      <c r="N58" s="15">
        <v>43962</v>
      </c>
      <c r="O58" s="16">
        <v>20203100001851</v>
      </c>
      <c r="P58" s="17">
        <v>43984</v>
      </c>
      <c r="Q58" s="13">
        <v>16</v>
      </c>
      <c r="R58" s="13">
        <v>16</v>
      </c>
      <c r="S58" s="13" t="s">
        <v>567</v>
      </c>
      <c r="T58" s="13" t="s">
        <v>670</v>
      </c>
      <c r="U58" s="18">
        <v>43984</v>
      </c>
      <c r="V58" s="13" t="s">
        <v>580</v>
      </c>
      <c r="W58" s="13" t="s">
        <v>581</v>
      </c>
      <c r="X58" s="13" t="s">
        <v>562</v>
      </c>
      <c r="Y58" s="13" t="s">
        <v>562</v>
      </c>
    </row>
    <row r="59" spans="1:25" s="32" customFormat="1" ht="38.25" x14ac:dyDescent="0.25">
      <c r="A59" s="34" t="s">
        <v>765</v>
      </c>
      <c r="B59" s="27" t="s">
        <v>542</v>
      </c>
      <c r="C59" s="27" t="s">
        <v>617</v>
      </c>
      <c r="D59" s="28" t="s">
        <v>193</v>
      </c>
      <c r="E59" s="27" t="s">
        <v>575</v>
      </c>
      <c r="F59" s="27" t="s">
        <v>560</v>
      </c>
      <c r="G59" s="28" t="s">
        <v>192</v>
      </c>
      <c r="H59" s="28" t="s">
        <v>57</v>
      </c>
      <c r="I59" s="28" t="s">
        <v>58</v>
      </c>
      <c r="J59" s="27" t="s">
        <v>30</v>
      </c>
      <c r="K59" s="28" t="s">
        <v>551</v>
      </c>
      <c r="L59" s="27">
        <v>30</v>
      </c>
      <c r="M59" s="28" t="s">
        <v>191</v>
      </c>
      <c r="N59" s="29">
        <v>43962</v>
      </c>
      <c r="O59" s="30">
        <v>20202100002141</v>
      </c>
      <c r="P59" s="31">
        <v>43986</v>
      </c>
      <c r="Q59" s="27">
        <v>36</v>
      </c>
      <c r="R59" s="27">
        <v>36</v>
      </c>
      <c r="S59" s="27" t="s">
        <v>660</v>
      </c>
      <c r="T59" s="27" t="s">
        <v>671</v>
      </c>
      <c r="U59" s="27" t="s">
        <v>562</v>
      </c>
      <c r="V59" s="27" t="s">
        <v>573</v>
      </c>
      <c r="W59" s="27" t="s">
        <v>562</v>
      </c>
      <c r="X59" s="27" t="s">
        <v>562</v>
      </c>
      <c r="Y59" s="27" t="s">
        <v>672</v>
      </c>
    </row>
    <row r="60" spans="1:25" ht="38.25" x14ac:dyDescent="0.25">
      <c r="A60" s="34" t="s">
        <v>765</v>
      </c>
      <c r="B60" s="13" t="s">
        <v>542</v>
      </c>
      <c r="C60" s="13" t="s">
        <v>673</v>
      </c>
      <c r="D60" s="14" t="s">
        <v>196</v>
      </c>
      <c r="E60" s="13" t="s">
        <v>575</v>
      </c>
      <c r="F60" s="13" t="s">
        <v>640</v>
      </c>
      <c r="G60" s="14" t="s">
        <v>195</v>
      </c>
      <c r="H60" s="14" t="s">
        <v>38</v>
      </c>
      <c r="I60" s="14" t="s">
        <v>16</v>
      </c>
      <c r="J60" s="13" t="s">
        <v>30</v>
      </c>
      <c r="K60" s="14" t="s">
        <v>36</v>
      </c>
      <c r="L60" s="13">
        <v>35</v>
      </c>
      <c r="M60" s="14" t="s">
        <v>194</v>
      </c>
      <c r="N60" s="15">
        <v>43962</v>
      </c>
      <c r="O60" s="16">
        <v>20202050067411</v>
      </c>
      <c r="P60" s="17">
        <v>43978</v>
      </c>
      <c r="Q60" s="13">
        <v>12</v>
      </c>
      <c r="R60" s="13">
        <v>12</v>
      </c>
      <c r="S60" s="13" t="s">
        <v>567</v>
      </c>
      <c r="T60" s="13" t="s">
        <v>639</v>
      </c>
      <c r="U60" s="13" t="s">
        <v>562</v>
      </c>
      <c r="V60" s="13" t="s">
        <v>573</v>
      </c>
      <c r="W60" s="13" t="s">
        <v>562</v>
      </c>
      <c r="X60" s="13" t="s">
        <v>562</v>
      </c>
      <c r="Y60" s="13" t="s">
        <v>588</v>
      </c>
    </row>
    <row r="61" spans="1:25" ht="51" x14ac:dyDescent="0.25">
      <c r="A61" s="34" t="s">
        <v>765</v>
      </c>
      <c r="B61" s="13" t="s">
        <v>542</v>
      </c>
      <c r="C61" s="13" t="s">
        <v>565</v>
      </c>
      <c r="D61" s="14" t="s">
        <v>92</v>
      </c>
      <c r="E61" s="13" t="s">
        <v>571</v>
      </c>
      <c r="F61" s="13" t="s">
        <v>560</v>
      </c>
      <c r="G61" s="14" t="s">
        <v>198</v>
      </c>
      <c r="H61" s="14" t="s">
        <v>629</v>
      </c>
      <c r="I61" s="13" t="s">
        <v>11</v>
      </c>
      <c r="J61" s="13" t="s">
        <v>11</v>
      </c>
      <c r="K61" s="14" t="s">
        <v>549</v>
      </c>
      <c r="L61" s="13">
        <v>30</v>
      </c>
      <c r="M61" s="20" t="s">
        <v>197</v>
      </c>
      <c r="N61" s="15">
        <v>43963</v>
      </c>
      <c r="O61" s="16" t="s">
        <v>562</v>
      </c>
      <c r="P61" s="17">
        <v>43978</v>
      </c>
      <c r="Q61" s="13">
        <v>25</v>
      </c>
      <c r="R61" s="13">
        <v>25</v>
      </c>
      <c r="S61" s="13" t="s">
        <v>567</v>
      </c>
      <c r="T61" s="13" t="s">
        <v>674</v>
      </c>
      <c r="U61" s="13" t="s">
        <v>562</v>
      </c>
      <c r="V61" s="13" t="s">
        <v>562</v>
      </c>
      <c r="W61" s="13" t="s">
        <v>562</v>
      </c>
      <c r="X61" s="13" t="s">
        <v>562</v>
      </c>
      <c r="Y61" s="13" t="s">
        <v>675</v>
      </c>
    </row>
    <row r="62" spans="1:25" ht="51" x14ac:dyDescent="0.25">
      <c r="A62" s="34" t="s">
        <v>765</v>
      </c>
      <c r="B62" s="13" t="s">
        <v>542</v>
      </c>
      <c r="C62" s="13" t="s">
        <v>676</v>
      </c>
      <c r="D62" s="14" t="s">
        <v>201</v>
      </c>
      <c r="E62" s="13" t="s">
        <v>625</v>
      </c>
      <c r="F62" s="13" t="s">
        <v>609</v>
      </c>
      <c r="G62" s="14" t="s">
        <v>200</v>
      </c>
      <c r="H62" s="14" t="s">
        <v>29</v>
      </c>
      <c r="I62" s="14" t="s">
        <v>30</v>
      </c>
      <c r="J62" s="13" t="s">
        <v>30</v>
      </c>
      <c r="K62" s="14" t="s">
        <v>549</v>
      </c>
      <c r="L62" s="13">
        <v>30</v>
      </c>
      <c r="M62" s="14" t="s">
        <v>199</v>
      </c>
      <c r="N62" s="15">
        <v>43963</v>
      </c>
      <c r="O62" s="16">
        <v>20202000002351</v>
      </c>
      <c r="P62" s="17">
        <v>43990</v>
      </c>
      <c r="Q62" s="13">
        <v>19</v>
      </c>
      <c r="R62" s="13">
        <v>19</v>
      </c>
      <c r="S62" s="13" t="s">
        <v>567</v>
      </c>
      <c r="T62" s="13" t="s">
        <v>639</v>
      </c>
      <c r="U62" s="13" t="s">
        <v>562</v>
      </c>
      <c r="V62" s="13" t="s">
        <v>573</v>
      </c>
      <c r="W62" s="13" t="s">
        <v>562</v>
      </c>
      <c r="X62" s="13" t="s">
        <v>562</v>
      </c>
      <c r="Y62" s="13" t="s">
        <v>588</v>
      </c>
    </row>
    <row r="63" spans="1:25" s="19" customFormat="1" ht="51" x14ac:dyDescent="0.25">
      <c r="A63" s="34" t="s">
        <v>765</v>
      </c>
      <c r="B63" s="13" t="s">
        <v>542</v>
      </c>
      <c r="C63" s="13" t="s">
        <v>578</v>
      </c>
      <c r="D63" s="14" t="s">
        <v>43</v>
      </c>
      <c r="E63" s="13" t="s">
        <v>575</v>
      </c>
      <c r="F63" s="13" t="s">
        <v>609</v>
      </c>
      <c r="G63" s="14" t="s">
        <v>205</v>
      </c>
      <c r="H63" s="14" t="s">
        <v>678</v>
      </c>
      <c r="I63" s="14" t="s">
        <v>30</v>
      </c>
      <c r="J63" s="14" t="s">
        <v>30</v>
      </c>
      <c r="K63" s="14" t="s">
        <v>551</v>
      </c>
      <c r="L63" s="13">
        <v>30</v>
      </c>
      <c r="M63" s="14" t="s">
        <v>204</v>
      </c>
      <c r="N63" s="15">
        <v>43963</v>
      </c>
      <c r="O63" s="16">
        <v>20202000001461</v>
      </c>
      <c r="P63" s="17">
        <v>43972</v>
      </c>
      <c r="Q63" s="13">
        <v>23</v>
      </c>
      <c r="R63" s="13">
        <v>23</v>
      </c>
      <c r="S63" s="13" t="s">
        <v>567</v>
      </c>
      <c r="T63" s="13" t="s">
        <v>677</v>
      </c>
      <c r="U63" s="13" t="s">
        <v>562</v>
      </c>
      <c r="V63" s="13" t="s">
        <v>573</v>
      </c>
      <c r="W63" s="13" t="s">
        <v>562</v>
      </c>
      <c r="X63" s="13" t="s">
        <v>562</v>
      </c>
      <c r="Y63" s="13" t="s">
        <v>668</v>
      </c>
    </row>
    <row r="64" spans="1:25" ht="51" x14ac:dyDescent="0.25">
      <c r="A64" s="34" t="s">
        <v>765</v>
      </c>
      <c r="B64" s="13" t="s">
        <v>542</v>
      </c>
      <c r="C64" s="13" t="s">
        <v>565</v>
      </c>
      <c r="D64" s="14" t="s">
        <v>147</v>
      </c>
      <c r="E64" s="13" t="s">
        <v>558</v>
      </c>
      <c r="F64" s="13" t="s">
        <v>586</v>
      </c>
      <c r="G64" s="14" t="s">
        <v>207</v>
      </c>
      <c r="H64" s="14" t="s">
        <v>678</v>
      </c>
      <c r="I64" s="14" t="s">
        <v>30</v>
      </c>
      <c r="J64" s="14" t="s">
        <v>30</v>
      </c>
      <c r="K64" s="14" t="s">
        <v>549</v>
      </c>
      <c r="L64" s="13">
        <v>30</v>
      </c>
      <c r="M64" s="14" t="s">
        <v>206</v>
      </c>
      <c r="N64" s="15">
        <v>43963</v>
      </c>
      <c r="O64" s="16">
        <v>20202000001461</v>
      </c>
      <c r="P64" s="17">
        <v>43972</v>
      </c>
      <c r="Q64" s="13">
        <v>7</v>
      </c>
      <c r="R64" s="13">
        <v>7</v>
      </c>
      <c r="S64" s="13" t="s">
        <v>567</v>
      </c>
      <c r="T64" s="13" t="s">
        <v>679</v>
      </c>
      <c r="U64" s="13" t="s">
        <v>562</v>
      </c>
      <c r="V64" s="13" t="s">
        <v>573</v>
      </c>
      <c r="W64" s="13" t="s">
        <v>562</v>
      </c>
      <c r="X64" s="13" t="s">
        <v>562</v>
      </c>
      <c r="Y64" s="13" t="s">
        <v>620</v>
      </c>
    </row>
    <row r="65" spans="1:25" s="26" customFormat="1" ht="38.25" x14ac:dyDescent="0.25">
      <c r="A65" s="34" t="s">
        <v>765</v>
      </c>
      <c r="B65" s="21" t="s">
        <v>542</v>
      </c>
      <c r="C65" s="21" t="s">
        <v>681</v>
      </c>
      <c r="D65" s="22" t="s">
        <v>210</v>
      </c>
      <c r="E65" s="21" t="s">
        <v>571</v>
      </c>
      <c r="F65" s="21" t="s">
        <v>579</v>
      </c>
      <c r="G65" s="22" t="s">
        <v>209</v>
      </c>
      <c r="H65" s="22" t="s">
        <v>15</v>
      </c>
      <c r="I65" s="22" t="s">
        <v>16</v>
      </c>
      <c r="J65" s="22" t="s">
        <v>30</v>
      </c>
      <c r="K65" s="22" t="s">
        <v>36</v>
      </c>
      <c r="L65" s="21">
        <v>35</v>
      </c>
      <c r="M65" s="22" t="s">
        <v>208</v>
      </c>
      <c r="N65" s="23">
        <v>43963</v>
      </c>
      <c r="O65" s="24"/>
      <c r="P65" s="25"/>
      <c r="Q65" s="21"/>
      <c r="R65" s="21"/>
      <c r="S65" s="21" t="s">
        <v>601</v>
      </c>
      <c r="T65" s="21" t="s">
        <v>680</v>
      </c>
      <c r="U65" s="21"/>
      <c r="V65" s="21"/>
      <c r="W65" s="21"/>
      <c r="X65" s="21"/>
      <c r="Y65" s="21" t="s">
        <v>672</v>
      </c>
    </row>
    <row r="66" spans="1:25" s="19" customFormat="1" ht="38.25" x14ac:dyDescent="0.25">
      <c r="A66" s="34" t="s">
        <v>765</v>
      </c>
      <c r="B66" s="13" t="s">
        <v>542</v>
      </c>
      <c r="C66" s="13" t="s">
        <v>673</v>
      </c>
      <c r="D66" s="14" t="s">
        <v>213</v>
      </c>
      <c r="E66" s="13" t="s">
        <v>575</v>
      </c>
      <c r="F66" s="13" t="s">
        <v>640</v>
      </c>
      <c r="G66" s="14" t="s">
        <v>212</v>
      </c>
      <c r="H66" s="14" t="s">
        <v>38</v>
      </c>
      <c r="I66" s="14" t="s">
        <v>16</v>
      </c>
      <c r="J66" s="14" t="s">
        <v>30</v>
      </c>
      <c r="K66" s="14" t="s">
        <v>549</v>
      </c>
      <c r="L66" s="13">
        <v>30</v>
      </c>
      <c r="M66" s="14" t="s">
        <v>211</v>
      </c>
      <c r="N66" s="15">
        <v>43963</v>
      </c>
      <c r="O66" s="16">
        <v>20202050067431</v>
      </c>
      <c r="P66" s="17">
        <v>43978</v>
      </c>
      <c r="Q66" s="13">
        <v>11</v>
      </c>
      <c r="R66" s="13">
        <v>11</v>
      </c>
      <c r="S66" s="13" t="s">
        <v>567</v>
      </c>
      <c r="T66" s="13" t="s">
        <v>639</v>
      </c>
      <c r="U66" s="13" t="s">
        <v>562</v>
      </c>
      <c r="V66" s="13" t="s">
        <v>573</v>
      </c>
      <c r="W66" s="13" t="s">
        <v>562</v>
      </c>
      <c r="X66" s="13" t="s">
        <v>562</v>
      </c>
      <c r="Y66" s="13" t="s">
        <v>588</v>
      </c>
    </row>
    <row r="67" spans="1:25" ht="38.25" x14ac:dyDescent="0.25">
      <c r="A67" s="34" t="s">
        <v>765</v>
      </c>
      <c r="B67" s="13" t="s">
        <v>542</v>
      </c>
      <c r="C67" s="13" t="s">
        <v>565</v>
      </c>
      <c r="D67" s="14" t="s">
        <v>161</v>
      </c>
      <c r="E67" s="13" t="s">
        <v>558</v>
      </c>
      <c r="F67" s="13" t="s">
        <v>560</v>
      </c>
      <c r="G67" s="14" t="s">
        <v>215</v>
      </c>
      <c r="H67" s="14" t="s">
        <v>683</v>
      </c>
      <c r="I67" s="14" t="s">
        <v>16</v>
      </c>
      <c r="J67" s="14" t="s">
        <v>30</v>
      </c>
      <c r="K67" s="14" t="s">
        <v>36</v>
      </c>
      <c r="L67" s="13">
        <v>35</v>
      </c>
      <c r="M67" s="14" t="s">
        <v>214</v>
      </c>
      <c r="N67" s="15">
        <v>43963</v>
      </c>
      <c r="O67" s="16">
        <v>20203800007422</v>
      </c>
      <c r="P67" s="17">
        <v>43950</v>
      </c>
      <c r="Q67" s="13">
        <v>13</v>
      </c>
      <c r="R67" s="13">
        <v>13</v>
      </c>
      <c r="S67" s="13" t="s">
        <v>567</v>
      </c>
      <c r="T67" s="13" t="s">
        <v>682</v>
      </c>
      <c r="U67" s="13" t="s">
        <v>562</v>
      </c>
      <c r="V67" s="13" t="s">
        <v>562</v>
      </c>
      <c r="W67" s="13" t="s">
        <v>562</v>
      </c>
      <c r="X67" s="13" t="s">
        <v>562</v>
      </c>
      <c r="Y67" s="13" t="s">
        <v>596</v>
      </c>
    </row>
    <row r="68" spans="1:25" s="12" customFormat="1" ht="38.25" x14ac:dyDescent="0.25">
      <c r="A68" s="34" t="s">
        <v>765</v>
      </c>
      <c r="B68" s="7" t="s">
        <v>542</v>
      </c>
      <c r="C68" s="7" t="s">
        <v>605</v>
      </c>
      <c r="D68" s="8" t="s">
        <v>218</v>
      </c>
      <c r="E68" s="7" t="s">
        <v>571</v>
      </c>
      <c r="F68" s="7" t="s">
        <v>560</v>
      </c>
      <c r="G68" s="8" t="s">
        <v>217</v>
      </c>
      <c r="H68" s="8" t="s">
        <v>4</v>
      </c>
      <c r="I68" s="8" t="s">
        <v>16</v>
      </c>
      <c r="J68" s="8" t="s">
        <v>30</v>
      </c>
      <c r="K68" s="8" t="s">
        <v>549</v>
      </c>
      <c r="L68" s="7">
        <v>30</v>
      </c>
      <c r="M68" s="8" t="s">
        <v>216</v>
      </c>
      <c r="N68" s="9">
        <v>43963</v>
      </c>
      <c r="O68" s="10"/>
      <c r="P68" s="11"/>
      <c r="Q68" s="7"/>
      <c r="R68" s="7"/>
      <c r="S68" s="7" t="s">
        <v>568</v>
      </c>
      <c r="T68" s="7" t="s">
        <v>684</v>
      </c>
      <c r="U68" s="7"/>
      <c r="V68" s="7"/>
      <c r="W68" s="7"/>
      <c r="X68" s="7"/>
      <c r="Y68" s="7"/>
    </row>
    <row r="69" spans="1:25" ht="51" x14ac:dyDescent="0.25">
      <c r="A69" s="34" t="s">
        <v>765</v>
      </c>
      <c r="B69" s="13" t="s">
        <v>542</v>
      </c>
      <c r="C69" s="13" t="s">
        <v>583</v>
      </c>
      <c r="D69" s="14" t="s">
        <v>686</v>
      </c>
      <c r="E69" s="13" t="s">
        <v>575</v>
      </c>
      <c r="F69" s="13" t="s">
        <v>640</v>
      </c>
      <c r="G69" s="14" t="s">
        <v>220</v>
      </c>
      <c r="H69" s="14" t="s">
        <v>683</v>
      </c>
      <c r="I69" s="14" t="s">
        <v>16</v>
      </c>
      <c r="J69" s="14" t="s">
        <v>30</v>
      </c>
      <c r="K69" s="14" t="s">
        <v>549</v>
      </c>
      <c r="L69" s="13">
        <v>30</v>
      </c>
      <c r="M69" s="14" t="s">
        <v>219</v>
      </c>
      <c r="N69" s="15">
        <v>43963</v>
      </c>
      <c r="O69" s="16">
        <v>20202050066841</v>
      </c>
      <c r="P69" s="17">
        <v>43963</v>
      </c>
      <c r="Q69" s="13">
        <v>0</v>
      </c>
      <c r="R69" s="13">
        <v>0</v>
      </c>
      <c r="S69" s="13" t="s">
        <v>567</v>
      </c>
      <c r="T69" s="13" t="s">
        <v>685</v>
      </c>
      <c r="U69" s="18">
        <v>43971</v>
      </c>
      <c r="V69" s="13" t="s">
        <v>580</v>
      </c>
      <c r="W69" s="13" t="s">
        <v>581</v>
      </c>
      <c r="X69" s="13" t="s">
        <v>562</v>
      </c>
      <c r="Y69" s="13" t="s">
        <v>562</v>
      </c>
    </row>
    <row r="70" spans="1:25" s="12" customFormat="1" ht="38.25" x14ac:dyDescent="0.25">
      <c r="A70" s="34" t="s">
        <v>765</v>
      </c>
      <c r="B70" s="7" t="s">
        <v>542</v>
      </c>
      <c r="C70" s="7" t="s">
        <v>565</v>
      </c>
      <c r="D70" s="8" t="s">
        <v>224</v>
      </c>
      <c r="E70" s="7" t="s">
        <v>558</v>
      </c>
      <c r="F70" s="7" t="s">
        <v>586</v>
      </c>
      <c r="G70" s="8" t="s">
        <v>223</v>
      </c>
      <c r="H70" s="8" t="s">
        <v>42</v>
      </c>
      <c r="I70" s="8" t="s">
        <v>16</v>
      </c>
      <c r="J70" s="8" t="s">
        <v>30</v>
      </c>
      <c r="K70" s="8" t="s">
        <v>551</v>
      </c>
      <c r="L70" s="7">
        <v>30</v>
      </c>
      <c r="M70" s="8" t="s">
        <v>222</v>
      </c>
      <c r="N70" s="9">
        <v>43964</v>
      </c>
      <c r="O70" s="10"/>
      <c r="P70" s="11"/>
      <c r="Q70" s="7"/>
      <c r="R70" s="7"/>
      <c r="S70" s="7" t="s">
        <v>568</v>
      </c>
      <c r="T70" s="7" t="s">
        <v>687</v>
      </c>
      <c r="U70" s="7"/>
      <c r="V70" s="7"/>
      <c r="W70" s="7"/>
      <c r="X70" s="7"/>
      <c r="Y70" s="7"/>
    </row>
    <row r="71" spans="1:25" s="12" customFormat="1" ht="51" x14ac:dyDescent="0.25">
      <c r="A71" s="34" t="s">
        <v>765</v>
      </c>
      <c r="B71" s="7" t="s">
        <v>542</v>
      </c>
      <c r="C71" s="7" t="s">
        <v>578</v>
      </c>
      <c r="D71" s="8" t="s">
        <v>228</v>
      </c>
      <c r="E71" s="7" t="s">
        <v>559</v>
      </c>
      <c r="F71" s="7" t="s">
        <v>560</v>
      </c>
      <c r="G71" s="8" t="s">
        <v>169</v>
      </c>
      <c r="H71" s="8" t="s">
        <v>229</v>
      </c>
      <c r="I71" s="8" t="s">
        <v>30</v>
      </c>
      <c r="J71" s="8" t="s">
        <v>30</v>
      </c>
      <c r="K71" s="8" t="s">
        <v>551</v>
      </c>
      <c r="L71" s="7">
        <v>30</v>
      </c>
      <c r="M71" s="8" t="s">
        <v>227</v>
      </c>
      <c r="N71" s="9">
        <v>43964</v>
      </c>
      <c r="O71" s="10"/>
      <c r="P71" s="11"/>
      <c r="Q71" s="7"/>
      <c r="R71" s="7"/>
      <c r="S71" s="7" t="s">
        <v>568</v>
      </c>
      <c r="T71" s="7" t="s">
        <v>687</v>
      </c>
      <c r="U71" s="7"/>
      <c r="V71" s="7"/>
      <c r="W71" s="7"/>
      <c r="X71" s="7"/>
      <c r="Y71" s="7"/>
    </row>
    <row r="72" spans="1:25" ht="51" x14ac:dyDescent="0.25">
      <c r="A72" s="34" t="s">
        <v>765</v>
      </c>
      <c r="B72" s="13" t="s">
        <v>553</v>
      </c>
      <c r="C72" s="13" t="s">
        <v>689</v>
      </c>
      <c r="D72" s="14" t="s">
        <v>232</v>
      </c>
      <c r="E72" s="13" t="s">
        <v>571</v>
      </c>
      <c r="F72" s="13" t="s">
        <v>560</v>
      </c>
      <c r="G72" s="14" t="s">
        <v>231</v>
      </c>
      <c r="H72" s="14" t="s">
        <v>690</v>
      </c>
      <c r="I72" s="14" t="s">
        <v>30</v>
      </c>
      <c r="J72" s="14" t="s">
        <v>30</v>
      </c>
      <c r="K72" s="14" t="s">
        <v>36</v>
      </c>
      <c r="L72" s="13">
        <v>35</v>
      </c>
      <c r="M72" s="14" t="s">
        <v>230</v>
      </c>
      <c r="N72" s="15">
        <v>43964</v>
      </c>
      <c r="O72" s="16">
        <v>20202000001531</v>
      </c>
      <c r="P72" s="17">
        <v>43975</v>
      </c>
      <c r="Q72" s="13">
        <v>8</v>
      </c>
      <c r="R72" s="13">
        <v>8</v>
      </c>
      <c r="S72" s="13" t="s">
        <v>567</v>
      </c>
      <c r="T72" s="13" t="s">
        <v>688</v>
      </c>
      <c r="U72" s="13" t="s">
        <v>562</v>
      </c>
      <c r="V72" s="13" t="s">
        <v>573</v>
      </c>
      <c r="W72" s="13" t="s">
        <v>562</v>
      </c>
      <c r="X72" s="13" t="s">
        <v>562</v>
      </c>
      <c r="Y72" s="13" t="s">
        <v>599</v>
      </c>
    </row>
    <row r="73" spans="1:25" ht="38.25" x14ac:dyDescent="0.25">
      <c r="A73" s="34" t="s">
        <v>765</v>
      </c>
      <c r="B73" s="13" t="s">
        <v>555</v>
      </c>
      <c r="C73" s="13" t="s">
        <v>617</v>
      </c>
      <c r="D73" s="14" t="s">
        <v>235</v>
      </c>
      <c r="E73" s="13" t="s">
        <v>571</v>
      </c>
      <c r="F73" s="13" t="s">
        <v>560</v>
      </c>
      <c r="G73" s="14" t="s">
        <v>234</v>
      </c>
      <c r="H73" s="14" t="s">
        <v>42</v>
      </c>
      <c r="I73" s="14" t="s">
        <v>16</v>
      </c>
      <c r="J73" s="14" t="s">
        <v>30</v>
      </c>
      <c r="K73" s="14" t="s">
        <v>36</v>
      </c>
      <c r="L73" s="13">
        <v>35</v>
      </c>
      <c r="M73" s="14" t="s">
        <v>233</v>
      </c>
      <c r="N73" s="15">
        <v>43964</v>
      </c>
      <c r="O73" s="16">
        <v>20202050067541</v>
      </c>
      <c r="P73" s="17">
        <v>43983</v>
      </c>
      <c r="Q73" s="13">
        <v>13</v>
      </c>
      <c r="R73" s="13">
        <v>13</v>
      </c>
      <c r="S73" s="13" t="s">
        <v>567</v>
      </c>
      <c r="T73" s="13" t="s">
        <v>639</v>
      </c>
      <c r="U73" s="13" t="s">
        <v>562</v>
      </c>
      <c r="V73" s="13" t="s">
        <v>573</v>
      </c>
      <c r="W73" s="13" t="s">
        <v>562</v>
      </c>
      <c r="X73" s="13" t="s">
        <v>562</v>
      </c>
      <c r="Y73" s="13" t="s">
        <v>588</v>
      </c>
    </row>
    <row r="74" spans="1:25" s="26" customFormat="1" ht="38.25" x14ac:dyDescent="0.25">
      <c r="A74" s="34" t="s">
        <v>765</v>
      </c>
      <c r="B74" s="21" t="s">
        <v>542</v>
      </c>
      <c r="C74" s="21" t="s">
        <v>583</v>
      </c>
      <c r="D74" s="22" t="s">
        <v>83</v>
      </c>
      <c r="E74" s="21" t="s">
        <v>571</v>
      </c>
      <c r="F74" s="21" t="s">
        <v>560</v>
      </c>
      <c r="G74" s="22" t="s">
        <v>237</v>
      </c>
      <c r="H74" s="22" t="s">
        <v>15</v>
      </c>
      <c r="I74" s="22" t="s">
        <v>16</v>
      </c>
      <c r="J74" s="22" t="s">
        <v>30</v>
      </c>
      <c r="K74" s="22" t="s">
        <v>6</v>
      </c>
      <c r="L74" s="21">
        <v>20</v>
      </c>
      <c r="M74" s="22" t="s">
        <v>236</v>
      </c>
      <c r="N74" s="23">
        <v>43964</v>
      </c>
      <c r="O74" s="24"/>
      <c r="P74" s="25"/>
      <c r="Q74" s="21"/>
      <c r="R74" s="21"/>
      <c r="S74" s="21" t="s">
        <v>601</v>
      </c>
      <c r="T74" s="21" t="s">
        <v>691</v>
      </c>
      <c r="U74" s="21"/>
      <c r="V74" s="21"/>
      <c r="W74" s="21"/>
      <c r="X74" s="21"/>
      <c r="Y74" s="21"/>
    </row>
    <row r="75" spans="1:25" s="12" customFormat="1" ht="51" x14ac:dyDescent="0.25">
      <c r="A75" s="34" t="s">
        <v>765</v>
      </c>
      <c r="B75" s="7" t="s">
        <v>542</v>
      </c>
      <c r="C75" s="7" t="s">
        <v>565</v>
      </c>
      <c r="D75" s="8" t="s">
        <v>240</v>
      </c>
      <c r="E75" s="7" t="s">
        <v>558</v>
      </c>
      <c r="F75" s="7" t="s">
        <v>652</v>
      </c>
      <c r="G75" s="8" t="s">
        <v>239</v>
      </c>
      <c r="H75" s="8" t="s">
        <v>29</v>
      </c>
      <c r="I75" s="8" t="s">
        <v>30</v>
      </c>
      <c r="J75" s="8" t="s">
        <v>30</v>
      </c>
      <c r="K75" s="8" t="s">
        <v>551</v>
      </c>
      <c r="L75" s="7">
        <v>30</v>
      </c>
      <c r="M75" s="8" t="s">
        <v>238</v>
      </c>
      <c r="N75" s="9">
        <v>43964</v>
      </c>
      <c r="O75" s="10"/>
      <c r="P75" s="11"/>
      <c r="Q75" s="7"/>
      <c r="R75" s="7"/>
      <c r="S75" s="7" t="s">
        <v>568</v>
      </c>
      <c r="T75" s="7" t="s">
        <v>687</v>
      </c>
      <c r="U75" s="7"/>
      <c r="V75" s="7"/>
      <c r="W75" s="7"/>
      <c r="X75" s="7"/>
      <c r="Y75" s="7"/>
    </row>
    <row r="76" spans="1:25" ht="51" x14ac:dyDescent="0.25">
      <c r="A76" s="34" t="s">
        <v>765</v>
      </c>
      <c r="B76" s="13" t="s">
        <v>542</v>
      </c>
      <c r="C76" s="13" t="s">
        <v>617</v>
      </c>
      <c r="D76" s="14" t="s">
        <v>243</v>
      </c>
      <c r="E76" s="13" t="s">
        <v>571</v>
      </c>
      <c r="F76" s="13" t="s">
        <v>586</v>
      </c>
      <c r="G76" s="14" t="s">
        <v>242</v>
      </c>
      <c r="H76" s="14" t="s">
        <v>42</v>
      </c>
      <c r="I76" s="14" t="s">
        <v>16</v>
      </c>
      <c r="J76" s="14" t="s">
        <v>30</v>
      </c>
      <c r="K76" s="14" t="s">
        <v>549</v>
      </c>
      <c r="L76" s="13">
        <v>30</v>
      </c>
      <c r="M76" s="20" t="s">
        <v>241</v>
      </c>
      <c r="N76" s="15">
        <v>43965</v>
      </c>
      <c r="O76" s="16">
        <v>20202050067371</v>
      </c>
      <c r="P76" s="17">
        <v>43978</v>
      </c>
      <c r="Q76" s="13">
        <v>9</v>
      </c>
      <c r="R76" s="13">
        <v>9</v>
      </c>
      <c r="S76" s="13" t="s">
        <v>567</v>
      </c>
      <c r="T76" s="13" t="s">
        <v>639</v>
      </c>
      <c r="U76" s="13" t="s">
        <v>562</v>
      </c>
      <c r="V76" s="13" t="s">
        <v>573</v>
      </c>
      <c r="W76" s="13" t="s">
        <v>562</v>
      </c>
      <c r="X76" s="13" t="s">
        <v>562</v>
      </c>
      <c r="Y76" s="13" t="s">
        <v>588</v>
      </c>
    </row>
    <row r="77" spans="1:25" s="19" customFormat="1" ht="42" customHeight="1" x14ac:dyDescent="0.25">
      <c r="A77" s="34" t="s">
        <v>765</v>
      </c>
      <c r="B77" s="13" t="s">
        <v>542</v>
      </c>
      <c r="C77" s="13" t="s">
        <v>565</v>
      </c>
      <c r="D77" s="14" t="s">
        <v>246</v>
      </c>
      <c r="E77" s="13" t="s">
        <v>571</v>
      </c>
      <c r="F77" s="13" t="s">
        <v>560</v>
      </c>
      <c r="G77" s="14" t="s">
        <v>245</v>
      </c>
      <c r="H77" s="14" t="s">
        <v>694</v>
      </c>
      <c r="I77" s="14" t="s">
        <v>16</v>
      </c>
      <c r="J77" s="14" t="s">
        <v>30</v>
      </c>
      <c r="K77" s="14" t="s">
        <v>549</v>
      </c>
      <c r="L77" s="13">
        <v>30</v>
      </c>
      <c r="M77" s="14" t="s">
        <v>244</v>
      </c>
      <c r="N77" s="15">
        <v>43965</v>
      </c>
      <c r="O77" s="16" t="s">
        <v>562</v>
      </c>
      <c r="P77" s="17">
        <v>43972</v>
      </c>
      <c r="Q77" s="13">
        <v>5</v>
      </c>
      <c r="R77" s="13">
        <v>5</v>
      </c>
      <c r="S77" s="13" t="s">
        <v>567</v>
      </c>
      <c r="T77" s="13" t="s">
        <v>693</v>
      </c>
      <c r="U77" s="13" t="s">
        <v>562</v>
      </c>
      <c r="V77" s="13" t="s">
        <v>573</v>
      </c>
      <c r="W77" s="13" t="s">
        <v>581</v>
      </c>
      <c r="X77" s="13" t="s">
        <v>562</v>
      </c>
      <c r="Y77" s="13" t="s">
        <v>695</v>
      </c>
    </row>
    <row r="78" spans="1:25" ht="38.25" x14ac:dyDescent="0.25">
      <c r="A78" s="34" t="s">
        <v>765</v>
      </c>
      <c r="B78" s="13" t="s">
        <v>542</v>
      </c>
      <c r="C78" s="13" t="s">
        <v>617</v>
      </c>
      <c r="D78" s="14" t="s">
        <v>243</v>
      </c>
      <c r="E78" s="13" t="s">
        <v>559</v>
      </c>
      <c r="F78" s="13" t="s">
        <v>586</v>
      </c>
      <c r="G78" s="14" t="s">
        <v>248</v>
      </c>
      <c r="H78" s="14" t="s">
        <v>683</v>
      </c>
      <c r="I78" s="14" t="s">
        <v>16</v>
      </c>
      <c r="J78" s="14" t="s">
        <v>30</v>
      </c>
      <c r="K78" s="14" t="s">
        <v>549</v>
      </c>
      <c r="L78" s="13">
        <v>30</v>
      </c>
      <c r="M78" s="20" t="s">
        <v>247</v>
      </c>
      <c r="N78" s="15">
        <v>43965</v>
      </c>
      <c r="O78" s="16">
        <v>20202050067371</v>
      </c>
      <c r="P78" s="17">
        <v>43978</v>
      </c>
      <c r="Q78" s="13">
        <v>9</v>
      </c>
      <c r="R78" s="13">
        <v>9</v>
      </c>
      <c r="S78" s="13" t="s">
        <v>567</v>
      </c>
      <c r="T78" s="13" t="s">
        <v>552</v>
      </c>
      <c r="U78" s="13" t="s">
        <v>562</v>
      </c>
      <c r="V78" s="13" t="s">
        <v>573</v>
      </c>
      <c r="W78" s="13" t="s">
        <v>562</v>
      </c>
      <c r="X78" s="13" t="s">
        <v>562</v>
      </c>
      <c r="Y78" s="13" t="s">
        <v>599</v>
      </c>
    </row>
    <row r="79" spans="1:25" ht="38.25" x14ac:dyDescent="0.25">
      <c r="A79" s="34" t="s">
        <v>765</v>
      </c>
      <c r="B79" s="13" t="s">
        <v>542</v>
      </c>
      <c r="C79" s="13" t="s">
        <v>578</v>
      </c>
      <c r="D79" s="14" t="s">
        <v>252</v>
      </c>
      <c r="E79" s="13" t="s">
        <v>559</v>
      </c>
      <c r="F79" s="13" t="s">
        <v>560</v>
      </c>
      <c r="G79" s="14" t="s">
        <v>251</v>
      </c>
      <c r="H79" s="14" t="s">
        <v>65</v>
      </c>
      <c r="I79" s="14" t="s">
        <v>16</v>
      </c>
      <c r="J79" s="14" t="s">
        <v>30</v>
      </c>
      <c r="K79" s="14" t="s">
        <v>551</v>
      </c>
      <c r="L79" s="13">
        <v>30</v>
      </c>
      <c r="M79" s="20" t="s">
        <v>250</v>
      </c>
      <c r="N79" s="15">
        <v>43965</v>
      </c>
      <c r="O79" s="16">
        <v>20202050067321</v>
      </c>
      <c r="P79" s="17">
        <v>43983</v>
      </c>
      <c r="Q79" s="13">
        <v>12</v>
      </c>
      <c r="R79" s="13">
        <v>12</v>
      </c>
      <c r="S79" s="13" t="s">
        <v>567</v>
      </c>
      <c r="T79" s="13" t="s">
        <v>696</v>
      </c>
      <c r="U79" s="13" t="s">
        <v>562</v>
      </c>
      <c r="V79" s="13" t="s">
        <v>573</v>
      </c>
      <c r="W79" s="13" t="s">
        <v>562</v>
      </c>
      <c r="X79" s="13" t="s">
        <v>562</v>
      </c>
      <c r="Y79" s="13" t="s">
        <v>599</v>
      </c>
    </row>
    <row r="80" spans="1:25" s="12" customFormat="1" ht="38.25" x14ac:dyDescent="0.25">
      <c r="A80" s="34" t="s">
        <v>765</v>
      </c>
      <c r="B80" s="7" t="s">
        <v>542</v>
      </c>
      <c r="C80" s="7" t="s">
        <v>565</v>
      </c>
      <c r="D80" s="8" t="s">
        <v>255</v>
      </c>
      <c r="E80" s="7" t="s">
        <v>571</v>
      </c>
      <c r="F80" s="7" t="s">
        <v>560</v>
      </c>
      <c r="G80" s="8" t="s">
        <v>254</v>
      </c>
      <c r="H80" s="8" t="s">
        <v>226</v>
      </c>
      <c r="I80" s="8" t="s">
        <v>88</v>
      </c>
      <c r="J80" s="7" t="s">
        <v>11</v>
      </c>
      <c r="K80" s="8" t="s">
        <v>6</v>
      </c>
      <c r="L80" s="7">
        <v>20</v>
      </c>
      <c r="M80" s="8" t="s">
        <v>253</v>
      </c>
      <c r="N80" s="9">
        <v>43965</v>
      </c>
      <c r="O80" s="10"/>
      <c r="P80" s="11"/>
      <c r="Q80" s="7"/>
      <c r="R80" s="7"/>
      <c r="S80" s="7" t="s">
        <v>568</v>
      </c>
      <c r="T80" s="7" t="s">
        <v>698</v>
      </c>
      <c r="U80" s="7"/>
      <c r="V80" s="7"/>
      <c r="W80" s="7"/>
      <c r="X80" s="7"/>
      <c r="Y80" s="7"/>
    </row>
    <row r="81" spans="1:25" s="12" customFormat="1" ht="38.25" x14ac:dyDescent="0.25">
      <c r="A81" s="34" t="s">
        <v>765</v>
      </c>
      <c r="B81" s="7" t="s">
        <v>542</v>
      </c>
      <c r="C81" s="7" t="s">
        <v>565</v>
      </c>
      <c r="D81" s="8" t="s">
        <v>258</v>
      </c>
      <c r="E81" s="7" t="s">
        <v>571</v>
      </c>
      <c r="F81" s="7" t="s">
        <v>560</v>
      </c>
      <c r="G81" s="8" t="s">
        <v>257</v>
      </c>
      <c r="H81" s="8" t="s">
        <v>57</v>
      </c>
      <c r="I81" s="8" t="s">
        <v>58</v>
      </c>
      <c r="J81" s="8" t="s">
        <v>30</v>
      </c>
      <c r="K81" s="8" t="s">
        <v>36</v>
      </c>
      <c r="L81" s="7">
        <v>35</v>
      </c>
      <c r="M81" s="8" t="s">
        <v>256</v>
      </c>
      <c r="N81" s="9">
        <v>43965</v>
      </c>
      <c r="O81" s="10"/>
      <c r="P81" s="11"/>
      <c r="Q81" s="7"/>
      <c r="R81" s="7"/>
      <c r="S81" s="7" t="s">
        <v>568</v>
      </c>
      <c r="T81" s="7" t="s">
        <v>699</v>
      </c>
      <c r="U81" s="7"/>
      <c r="V81" s="7"/>
      <c r="W81" s="7"/>
      <c r="X81" s="7"/>
      <c r="Y81" s="7"/>
    </row>
    <row r="82" spans="1:25" s="12" customFormat="1" ht="51" x14ac:dyDescent="0.25">
      <c r="A82" s="34" t="s">
        <v>765</v>
      </c>
      <c r="B82" s="7" t="s">
        <v>542</v>
      </c>
      <c r="C82" s="7" t="s">
        <v>565</v>
      </c>
      <c r="D82" s="8" t="s">
        <v>261</v>
      </c>
      <c r="E82" s="7" t="s">
        <v>558</v>
      </c>
      <c r="F82" s="7" t="s">
        <v>652</v>
      </c>
      <c r="G82" s="8" t="s">
        <v>260</v>
      </c>
      <c r="H82" s="8" t="s">
        <v>29</v>
      </c>
      <c r="I82" s="8" t="s">
        <v>30</v>
      </c>
      <c r="J82" s="8" t="s">
        <v>30</v>
      </c>
      <c r="K82" s="8" t="s">
        <v>551</v>
      </c>
      <c r="L82" s="7">
        <v>30</v>
      </c>
      <c r="M82" s="8" t="s">
        <v>259</v>
      </c>
      <c r="N82" s="9">
        <v>43966</v>
      </c>
      <c r="O82" s="10"/>
      <c r="P82" s="11"/>
      <c r="Q82" s="7"/>
      <c r="R82" s="7"/>
      <c r="S82" s="7" t="s">
        <v>568</v>
      </c>
      <c r="T82" s="7" t="s">
        <v>692</v>
      </c>
      <c r="U82" s="7"/>
      <c r="V82" s="7"/>
      <c r="W82" s="7"/>
      <c r="X82" s="7"/>
      <c r="Y82" s="7"/>
    </row>
    <row r="83" spans="1:25" s="19" customFormat="1" ht="51" x14ac:dyDescent="0.25">
      <c r="A83" s="34" t="s">
        <v>765</v>
      </c>
      <c r="B83" s="13" t="s">
        <v>542</v>
      </c>
      <c r="C83" s="13" t="s">
        <v>565</v>
      </c>
      <c r="D83" s="14" t="s">
        <v>264</v>
      </c>
      <c r="E83" s="13" t="s">
        <v>571</v>
      </c>
      <c r="F83" s="13" t="s">
        <v>592</v>
      </c>
      <c r="G83" s="14" t="s">
        <v>263</v>
      </c>
      <c r="H83" s="14" t="s">
        <v>700</v>
      </c>
      <c r="I83" s="14" t="s">
        <v>30</v>
      </c>
      <c r="J83" s="14" t="s">
        <v>30</v>
      </c>
      <c r="K83" s="14" t="s">
        <v>91</v>
      </c>
      <c r="L83" s="13">
        <v>30</v>
      </c>
      <c r="M83" s="20" t="s">
        <v>262</v>
      </c>
      <c r="N83" s="15">
        <v>43966</v>
      </c>
      <c r="O83" s="16">
        <v>20202000001771</v>
      </c>
      <c r="P83" s="17">
        <v>43980</v>
      </c>
      <c r="Q83" s="13">
        <v>10</v>
      </c>
      <c r="R83" s="13">
        <v>10</v>
      </c>
      <c r="S83" s="13" t="s">
        <v>567</v>
      </c>
      <c r="T83" s="13" t="s">
        <v>550</v>
      </c>
      <c r="U83" s="13" t="s">
        <v>562</v>
      </c>
      <c r="V83" s="13" t="s">
        <v>573</v>
      </c>
      <c r="W83" s="13" t="s">
        <v>562</v>
      </c>
      <c r="X83" s="13" t="s">
        <v>562</v>
      </c>
      <c r="Y83" s="13" t="s">
        <v>599</v>
      </c>
    </row>
    <row r="84" spans="1:25" s="19" customFormat="1" ht="38.25" x14ac:dyDescent="0.25">
      <c r="A84" s="34" t="s">
        <v>765</v>
      </c>
      <c r="B84" s="13" t="s">
        <v>542</v>
      </c>
      <c r="C84" s="13" t="s">
        <v>689</v>
      </c>
      <c r="D84" s="14" t="s">
        <v>267</v>
      </c>
      <c r="E84" s="13" t="s">
        <v>625</v>
      </c>
      <c r="F84" s="13" t="s">
        <v>560</v>
      </c>
      <c r="G84" s="14" t="s">
        <v>266</v>
      </c>
      <c r="H84" s="14" t="s">
        <v>42</v>
      </c>
      <c r="I84" s="14" t="s">
        <v>16</v>
      </c>
      <c r="J84" s="14" t="s">
        <v>30</v>
      </c>
      <c r="K84" s="14" t="s">
        <v>549</v>
      </c>
      <c r="L84" s="13">
        <v>30</v>
      </c>
      <c r="M84" s="14" t="s">
        <v>265</v>
      </c>
      <c r="N84" s="15">
        <v>43966</v>
      </c>
      <c r="O84" s="16">
        <v>20202050067641</v>
      </c>
      <c r="P84" s="17">
        <v>43985</v>
      </c>
      <c r="Q84" s="13">
        <v>13</v>
      </c>
      <c r="R84" s="13">
        <v>13</v>
      </c>
      <c r="S84" s="13" t="s">
        <v>567</v>
      </c>
      <c r="T84" s="13" t="s">
        <v>639</v>
      </c>
      <c r="U84" s="13" t="s">
        <v>562</v>
      </c>
      <c r="V84" s="13" t="s">
        <v>573</v>
      </c>
      <c r="W84" s="13" t="s">
        <v>562</v>
      </c>
      <c r="X84" s="13" t="s">
        <v>562</v>
      </c>
      <c r="Y84" s="13" t="s">
        <v>588</v>
      </c>
    </row>
    <row r="85" spans="1:25" s="19" customFormat="1" ht="38.25" x14ac:dyDescent="0.25">
      <c r="A85" s="34" t="s">
        <v>765</v>
      </c>
      <c r="B85" s="13" t="s">
        <v>542</v>
      </c>
      <c r="C85" s="13" t="s">
        <v>578</v>
      </c>
      <c r="D85" s="14" t="s">
        <v>47</v>
      </c>
      <c r="E85" s="13" t="s">
        <v>575</v>
      </c>
      <c r="F85" s="13" t="s">
        <v>592</v>
      </c>
      <c r="G85" s="14" t="s">
        <v>269</v>
      </c>
      <c r="H85" s="14" t="s">
        <v>623</v>
      </c>
      <c r="I85" s="14" t="s">
        <v>58</v>
      </c>
      <c r="J85" s="14" t="s">
        <v>30</v>
      </c>
      <c r="K85" s="14" t="s">
        <v>551</v>
      </c>
      <c r="L85" s="13">
        <v>30</v>
      </c>
      <c r="M85" s="14" t="s">
        <v>268</v>
      </c>
      <c r="N85" s="15">
        <v>43966</v>
      </c>
      <c r="O85" s="16" t="s">
        <v>562</v>
      </c>
      <c r="P85" s="17">
        <v>43969</v>
      </c>
      <c r="Q85" s="13">
        <v>1</v>
      </c>
      <c r="R85" s="13">
        <v>1</v>
      </c>
      <c r="S85" s="13" t="s">
        <v>567</v>
      </c>
      <c r="T85" s="13" t="s">
        <v>701</v>
      </c>
      <c r="U85" s="13" t="s">
        <v>562</v>
      </c>
      <c r="V85" s="13" t="s">
        <v>562</v>
      </c>
      <c r="W85" s="13" t="s">
        <v>562</v>
      </c>
      <c r="X85" s="13" t="s">
        <v>562</v>
      </c>
      <c r="Y85" s="13" t="s">
        <v>596</v>
      </c>
    </row>
    <row r="86" spans="1:25" s="19" customFormat="1" ht="38.25" x14ac:dyDescent="0.25">
      <c r="A86" s="34" t="s">
        <v>765</v>
      </c>
      <c r="B86" s="13" t="s">
        <v>542</v>
      </c>
      <c r="C86" s="13" t="s">
        <v>617</v>
      </c>
      <c r="D86" s="14" t="s">
        <v>272</v>
      </c>
      <c r="E86" s="13" t="s">
        <v>571</v>
      </c>
      <c r="F86" s="13" t="s">
        <v>579</v>
      </c>
      <c r="G86" s="14" t="s">
        <v>271</v>
      </c>
      <c r="H86" s="14" t="s">
        <v>42</v>
      </c>
      <c r="I86" s="14" t="s">
        <v>16</v>
      </c>
      <c r="J86" s="14" t="s">
        <v>30</v>
      </c>
      <c r="K86" s="14" t="s">
        <v>549</v>
      </c>
      <c r="L86" s="13">
        <v>30</v>
      </c>
      <c r="M86" s="14" t="s">
        <v>270</v>
      </c>
      <c r="N86" s="15">
        <v>43966</v>
      </c>
      <c r="O86" s="16" t="s">
        <v>702</v>
      </c>
      <c r="P86" s="17">
        <v>43984</v>
      </c>
      <c r="Q86" s="13">
        <v>12</v>
      </c>
      <c r="R86" s="13">
        <v>12</v>
      </c>
      <c r="S86" s="13" t="s">
        <v>567</v>
      </c>
      <c r="T86" s="13" t="s">
        <v>639</v>
      </c>
      <c r="U86" s="13" t="s">
        <v>562</v>
      </c>
      <c r="V86" s="13" t="s">
        <v>573</v>
      </c>
      <c r="W86" s="13" t="s">
        <v>562</v>
      </c>
      <c r="X86" s="13" t="s">
        <v>562</v>
      </c>
      <c r="Y86" s="13" t="s">
        <v>588</v>
      </c>
    </row>
    <row r="87" spans="1:25" s="19" customFormat="1" ht="62.25" customHeight="1" x14ac:dyDescent="0.25">
      <c r="A87" s="34" t="s">
        <v>765</v>
      </c>
      <c r="B87" s="13" t="s">
        <v>542</v>
      </c>
      <c r="C87" s="13" t="s">
        <v>704</v>
      </c>
      <c r="D87" s="14" t="s">
        <v>275</v>
      </c>
      <c r="E87" s="13" t="s">
        <v>575</v>
      </c>
      <c r="F87" s="13" t="s">
        <v>640</v>
      </c>
      <c r="G87" s="14" t="s">
        <v>274</v>
      </c>
      <c r="H87" s="14" t="s">
        <v>642</v>
      </c>
      <c r="I87" s="14" t="s">
        <v>16</v>
      </c>
      <c r="J87" s="14" t="s">
        <v>30</v>
      </c>
      <c r="K87" s="14" t="s">
        <v>551</v>
      </c>
      <c r="L87" s="13">
        <v>30</v>
      </c>
      <c r="M87" s="14" t="s">
        <v>273</v>
      </c>
      <c r="N87" s="15">
        <v>43966</v>
      </c>
      <c r="O87" s="16">
        <v>20202050067001</v>
      </c>
      <c r="P87" s="17">
        <v>43966</v>
      </c>
      <c r="Q87" s="13">
        <v>0</v>
      </c>
      <c r="R87" s="13">
        <v>0</v>
      </c>
      <c r="S87" s="13" t="s">
        <v>567</v>
      </c>
      <c r="T87" s="13" t="s">
        <v>703</v>
      </c>
      <c r="U87" s="13" t="s">
        <v>562</v>
      </c>
      <c r="V87" s="13" t="s">
        <v>573</v>
      </c>
      <c r="W87" s="13" t="s">
        <v>562</v>
      </c>
      <c r="X87" s="13" t="s">
        <v>562</v>
      </c>
      <c r="Y87" s="13" t="s">
        <v>599</v>
      </c>
    </row>
    <row r="88" spans="1:25" s="12" customFormat="1" ht="51" x14ac:dyDescent="0.25">
      <c r="A88" s="34" t="s">
        <v>765</v>
      </c>
      <c r="B88" s="7" t="s">
        <v>542</v>
      </c>
      <c r="C88" s="7" t="s">
        <v>617</v>
      </c>
      <c r="D88" s="8" t="s">
        <v>278</v>
      </c>
      <c r="E88" s="7" t="s">
        <v>575</v>
      </c>
      <c r="F88" s="7" t="s">
        <v>560</v>
      </c>
      <c r="G88" s="8" t="s">
        <v>277</v>
      </c>
      <c r="H88" s="8" t="s">
        <v>279</v>
      </c>
      <c r="I88" s="8" t="s">
        <v>280</v>
      </c>
      <c r="J88" s="7" t="s">
        <v>11</v>
      </c>
      <c r="K88" s="8" t="s">
        <v>6</v>
      </c>
      <c r="L88" s="7">
        <v>20</v>
      </c>
      <c r="M88" s="8" t="s">
        <v>276</v>
      </c>
      <c r="N88" s="9">
        <v>43966</v>
      </c>
      <c r="O88" s="10"/>
      <c r="P88" s="11"/>
      <c r="Q88" s="7"/>
      <c r="R88" s="7"/>
      <c r="S88" s="7" t="s">
        <v>568</v>
      </c>
      <c r="T88" s="7" t="s">
        <v>697</v>
      </c>
      <c r="U88" s="7"/>
      <c r="V88" s="7"/>
      <c r="W88" s="7"/>
      <c r="X88" s="7"/>
      <c r="Y88" s="7"/>
    </row>
    <row r="89" spans="1:25" s="12" customFormat="1" ht="38.25" x14ac:dyDescent="0.25">
      <c r="A89" s="34" t="s">
        <v>765</v>
      </c>
      <c r="B89" s="7" t="s">
        <v>542</v>
      </c>
      <c r="C89" s="7" t="s">
        <v>583</v>
      </c>
      <c r="D89" s="8" t="s">
        <v>283</v>
      </c>
      <c r="E89" s="7" t="s">
        <v>571</v>
      </c>
      <c r="F89" s="7" t="s">
        <v>560</v>
      </c>
      <c r="G89" s="8" t="s">
        <v>282</v>
      </c>
      <c r="H89" s="8" t="s">
        <v>65</v>
      </c>
      <c r="I89" s="8" t="s">
        <v>16</v>
      </c>
      <c r="J89" s="8" t="s">
        <v>30</v>
      </c>
      <c r="K89" s="8" t="s">
        <v>549</v>
      </c>
      <c r="L89" s="7">
        <v>30</v>
      </c>
      <c r="M89" s="33" t="s">
        <v>281</v>
      </c>
      <c r="N89" s="9">
        <v>43969</v>
      </c>
      <c r="O89" s="10"/>
      <c r="P89" s="11"/>
      <c r="Q89" s="7"/>
      <c r="R89" s="7"/>
      <c r="S89" s="7" t="s">
        <v>568</v>
      </c>
      <c r="T89" s="7" t="s">
        <v>705</v>
      </c>
      <c r="U89" s="7"/>
      <c r="V89" s="7"/>
      <c r="W89" s="7"/>
      <c r="X89" s="7"/>
      <c r="Y89" s="7"/>
    </row>
    <row r="90" spans="1:25" s="12" customFormat="1" ht="51" x14ac:dyDescent="0.25">
      <c r="A90" s="34" t="s">
        <v>765</v>
      </c>
      <c r="B90" s="7" t="s">
        <v>542</v>
      </c>
      <c r="C90" s="7" t="s">
        <v>565</v>
      </c>
      <c r="D90" s="8" t="s">
        <v>286</v>
      </c>
      <c r="E90" s="7" t="s">
        <v>571</v>
      </c>
      <c r="F90" s="7" t="s">
        <v>560</v>
      </c>
      <c r="G90" s="8" t="s">
        <v>285</v>
      </c>
      <c r="H90" s="8" t="s">
        <v>29</v>
      </c>
      <c r="I90" s="8" t="s">
        <v>30</v>
      </c>
      <c r="J90" s="8" t="s">
        <v>30</v>
      </c>
      <c r="K90" s="8" t="s">
        <v>549</v>
      </c>
      <c r="L90" s="7">
        <v>30</v>
      </c>
      <c r="M90" s="8" t="s">
        <v>284</v>
      </c>
      <c r="N90" s="9">
        <v>43969</v>
      </c>
      <c r="O90" s="10"/>
      <c r="P90" s="11"/>
      <c r="Q90" s="7"/>
      <c r="R90" s="7"/>
      <c r="S90" s="7" t="s">
        <v>568</v>
      </c>
      <c r="T90" s="7" t="s">
        <v>705</v>
      </c>
      <c r="U90" s="7"/>
      <c r="V90" s="7"/>
      <c r="W90" s="7"/>
      <c r="X90" s="7"/>
      <c r="Y90" s="7"/>
    </row>
    <row r="91" spans="1:25" s="19" customFormat="1" ht="51" x14ac:dyDescent="0.25">
      <c r="A91" s="34" t="s">
        <v>765</v>
      </c>
      <c r="B91" s="13" t="s">
        <v>542</v>
      </c>
      <c r="C91" s="13" t="s">
        <v>673</v>
      </c>
      <c r="D91" s="14" t="s">
        <v>289</v>
      </c>
      <c r="E91" s="13" t="s">
        <v>575</v>
      </c>
      <c r="F91" s="13" t="s">
        <v>560</v>
      </c>
      <c r="G91" s="14" t="s">
        <v>288</v>
      </c>
      <c r="H91" s="14" t="s">
        <v>642</v>
      </c>
      <c r="I91" s="14" t="s">
        <v>16</v>
      </c>
      <c r="J91" s="14" t="s">
        <v>30</v>
      </c>
      <c r="K91" s="14" t="s">
        <v>551</v>
      </c>
      <c r="L91" s="13">
        <v>30</v>
      </c>
      <c r="M91" s="20" t="s">
        <v>287</v>
      </c>
      <c r="N91" s="15">
        <v>43969</v>
      </c>
      <c r="O91" s="16">
        <v>20202050067411</v>
      </c>
      <c r="P91" s="17">
        <v>43978</v>
      </c>
      <c r="Q91" s="13">
        <v>7</v>
      </c>
      <c r="R91" s="13">
        <v>7</v>
      </c>
      <c r="S91" s="13" t="s">
        <v>567</v>
      </c>
      <c r="T91" s="13" t="s">
        <v>548</v>
      </c>
      <c r="U91" s="13" t="s">
        <v>562</v>
      </c>
      <c r="V91" s="13" t="s">
        <v>573</v>
      </c>
      <c r="W91" s="13" t="s">
        <v>562</v>
      </c>
      <c r="X91" s="13" t="s">
        <v>562</v>
      </c>
      <c r="Y91" s="13" t="s">
        <v>599</v>
      </c>
    </row>
    <row r="92" spans="1:25" s="12" customFormat="1" ht="51" x14ac:dyDescent="0.25">
      <c r="A92" s="34" t="s">
        <v>765</v>
      </c>
      <c r="B92" s="7" t="s">
        <v>542</v>
      </c>
      <c r="C92" s="7" t="s">
        <v>565</v>
      </c>
      <c r="D92" s="8" t="s">
        <v>292</v>
      </c>
      <c r="E92" s="7" t="s">
        <v>625</v>
      </c>
      <c r="F92" s="7" t="s">
        <v>560</v>
      </c>
      <c r="G92" s="8" t="s">
        <v>291</v>
      </c>
      <c r="H92" s="8" t="s">
        <v>87</v>
      </c>
      <c r="I92" s="8" t="s">
        <v>88</v>
      </c>
      <c r="J92" s="7" t="s">
        <v>11</v>
      </c>
      <c r="K92" s="8" t="s">
        <v>6</v>
      </c>
      <c r="L92" s="7">
        <v>20</v>
      </c>
      <c r="M92" s="8" t="s">
        <v>290</v>
      </c>
      <c r="N92" s="9">
        <v>43969</v>
      </c>
      <c r="O92" s="10"/>
      <c r="P92" s="11"/>
      <c r="Q92" s="7"/>
      <c r="R92" s="7"/>
      <c r="S92" s="7" t="s">
        <v>568</v>
      </c>
      <c r="T92" s="7" t="s">
        <v>706</v>
      </c>
      <c r="U92" s="7"/>
      <c r="V92" s="7"/>
      <c r="W92" s="7"/>
      <c r="X92" s="7"/>
      <c r="Y92" s="7"/>
    </row>
    <row r="93" spans="1:25" s="12" customFormat="1" ht="38.25" x14ac:dyDescent="0.25">
      <c r="A93" s="34" t="s">
        <v>765</v>
      </c>
      <c r="B93" s="7" t="s">
        <v>542</v>
      </c>
      <c r="C93" s="7" t="s">
        <v>578</v>
      </c>
      <c r="D93" s="8" t="s">
        <v>295</v>
      </c>
      <c r="E93" s="7" t="s">
        <v>559</v>
      </c>
      <c r="F93" s="7" t="s">
        <v>640</v>
      </c>
      <c r="G93" s="8" t="s">
        <v>294</v>
      </c>
      <c r="H93" s="8" t="s">
        <v>65</v>
      </c>
      <c r="I93" s="8" t="s">
        <v>16</v>
      </c>
      <c r="J93" s="8" t="s">
        <v>30</v>
      </c>
      <c r="K93" s="8" t="s">
        <v>551</v>
      </c>
      <c r="L93" s="7">
        <v>30</v>
      </c>
      <c r="M93" s="8" t="s">
        <v>293</v>
      </c>
      <c r="N93" s="9">
        <v>43969</v>
      </c>
      <c r="O93" s="10"/>
      <c r="P93" s="11"/>
      <c r="Q93" s="7"/>
      <c r="R93" s="7"/>
      <c r="S93" s="7" t="s">
        <v>568</v>
      </c>
      <c r="T93" s="7" t="s">
        <v>707</v>
      </c>
      <c r="U93" s="7"/>
      <c r="V93" s="7"/>
      <c r="W93" s="7"/>
      <c r="X93" s="7"/>
      <c r="Y93" s="7"/>
    </row>
    <row r="94" spans="1:25" ht="25.5" x14ac:dyDescent="0.25">
      <c r="A94" s="34" t="s">
        <v>765</v>
      </c>
      <c r="B94" s="13" t="s">
        <v>542</v>
      </c>
      <c r="C94" s="13" t="s">
        <v>565</v>
      </c>
      <c r="D94" s="14" t="s">
        <v>298</v>
      </c>
      <c r="E94" s="13" t="s">
        <v>625</v>
      </c>
      <c r="F94" s="13" t="s">
        <v>560</v>
      </c>
      <c r="G94" s="14" t="s">
        <v>297</v>
      </c>
      <c r="H94" s="14" t="s">
        <v>299</v>
      </c>
      <c r="I94" s="14" t="s">
        <v>300</v>
      </c>
      <c r="J94" s="13" t="s">
        <v>595</v>
      </c>
      <c r="K94" s="14" t="s">
        <v>549</v>
      </c>
      <c r="L94" s="13">
        <v>30</v>
      </c>
      <c r="M94" s="14" t="s">
        <v>296</v>
      </c>
      <c r="N94" s="15">
        <v>43969</v>
      </c>
      <c r="O94" s="16">
        <v>20201200000143</v>
      </c>
      <c r="P94" s="17">
        <v>43983</v>
      </c>
      <c r="Q94" s="13">
        <v>10</v>
      </c>
      <c r="R94" s="13">
        <v>10</v>
      </c>
      <c r="S94" s="13" t="s">
        <v>567</v>
      </c>
      <c r="T94" s="13" t="s">
        <v>708</v>
      </c>
      <c r="U94" s="13" t="s">
        <v>562</v>
      </c>
      <c r="V94" s="13" t="s">
        <v>573</v>
      </c>
      <c r="W94" s="13" t="s">
        <v>562</v>
      </c>
      <c r="X94" s="13" t="s">
        <v>562</v>
      </c>
      <c r="Y94" s="13" t="s">
        <v>599</v>
      </c>
    </row>
    <row r="95" spans="1:25" s="12" customFormat="1" ht="38.25" x14ac:dyDescent="0.25">
      <c r="A95" s="34" t="s">
        <v>765</v>
      </c>
      <c r="B95" s="7" t="s">
        <v>542</v>
      </c>
      <c r="C95" s="7" t="s">
        <v>565</v>
      </c>
      <c r="D95" s="8" t="s">
        <v>303</v>
      </c>
      <c r="E95" s="7" t="s">
        <v>625</v>
      </c>
      <c r="F95" s="7" t="s">
        <v>560</v>
      </c>
      <c r="G95" s="8" t="s">
        <v>302</v>
      </c>
      <c r="H95" s="8" t="s">
        <v>202</v>
      </c>
      <c r="I95" s="8" t="s">
        <v>203</v>
      </c>
      <c r="J95" s="7" t="s">
        <v>11</v>
      </c>
      <c r="K95" s="8" t="s">
        <v>6</v>
      </c>
      <c r="L95" s="7">
        <v>20</v>
      </c>
      <c r="M95" s="8" t="s">
        <v>301</v>
      </c>
      <c r="N95" s="9">
        <v>43969</v>
      </c>
      <c r="O95" s="10"/>
      <c r="P95" s="11"/>
      <c r="Q95" s="7"/>
      <c r="R95" s="7"/>
      <c r="S95" s="7" t="s">
        <v>568</v>
      </c>
      <c r="T95" s="7" t="s">
        <v>706</v>
      </c>
      <c r="U95" s="7"/>
      <c r="V95" s="7"/>
      <c r="W95" s="7"/>
      <c r="X95" s="7"/>
      <c r="Y95" s="7"/>
    </row>
    <row r="96" spans="1:25" s="12" customFormat="1" ht="51" x14ac:dyDescent="0.25">
      <c r="A96" s="34" t="s">
        <v>765</v>
      </c>
      <c r="B96" s="7" t="s">
        <v>542</v>
      </c>
      <c r="C96" s="7" t="s">
        <v>578</v>
      </c>
      <c r="D96" s="8" t="s">
        <v>306</v>
      </c>
      <c r="E96" s="7" t="s">
        <v>575</v>
      </c>
      <c r="F96" s="7" t="s">
        <v>560</v>
      </c>
      <c r="G96" s="8" t="s">
        <v>305</v>
      </c>
      <c r="H96" s="8" t="s">
        <v>226</v>
      </c>
      <c r="I96" s="8" t="s">
        <v>88</v>
      </c>
      <c r="J96" s="7" t="s">
        <v>11</v>
      </c>
      <c r="K96" s="8" t="s">
        <v>6</v>
      </c>
      <c r="L96" s="7">
        <v>20</v>
      </c>
      <c r="M96" s="8" t="s">
        <v>304</v>
      </c>
      <c r="N96" s="9">
        <v>43969</v>
      </c>
      <c r="O96" s="10"/>
      <c r="P96" s="11"/>
      <c r="Q96" s="7"/>
      <c r="R96" s="7"/>
      <c r="S96" s="7" t="s">
        <v>568</v>
      </c>
      <c r="T96" s="7" t="s">
        <v>706</v>
      </c>
      <c r="U96" s="7"/>
      <c r="V96" s="7"/>
      <c r="W96" s="7"/>
      <c r="X96" s="7"/>
      <c r="Y96" s="7"/>
    </row>
    <row r="97" spans="1:25" ht="38.25" x14ac:dyDescent="0.25">
      <c r="A97" s="34" t="s">
        <v>765</v>
      </c>
      <c r="B97" s="13" t="s">
        <v>542</v>
      </c>
      <c r="C97" s="13" t="s">
        <v>617</v>
      </c>
      <c r="D97" s="14" t="s">
        <v>309</v>
      </c>
      <c r="E97" s="13" t="s">
        <v>575</v>
      </c>
      <c r="F97" s="13" t="s">
        <v>640</v>
      </c>
      <c r="G97" s="14" t="s">
        <v>308</v>
      </c>
      <c r="H97" s="14" t="s">
        <v>65</v>
      </c>
      <c r="I97" s="14" t="s">
        <v>16</v>
      </c>
      <c r="J97" s="14" t="s">
        <v>30</v>
      </c>
      <c r="K97" s="14" t="s">
        <v>551</v>
      </c>
      <c r="L97" s="13">
        <v>30</v>
      </c>
      <c r="M97" s="14" t="s">
        <v>307</v>
      </c>
      <c r="N97" s="15">
        <v>43969</v>
      </c>
      <c r="O97" s="16">
        <v>202020500671</v>
      </c>
      <c r="P97" s="17">
        <v>43977</v>
      </c>
      <c r="Q97" s="13">
        <v>6</v>
      </c>
      <c r="R97" s="13">
        <v>6</v>
      </c>
      <c r="S97" s="13" t="s">
        <v>567</v>
      </c>
      <c r="T97" s="13" t="s">
        <v>709</v>
      </c>
      <c r="U97" s="13" t="s">
        <v>562</v>
      </c>
      <c r="V97" s="13" t="s">
        <v>573</v>
      </c>
      <c r="W97" s="13" t="s">
        <v>562</v>
      </c>
      <c r="X97" s="13" t="s">
        <v>562</v>
      </c>
      <c r="Y97" s="13" t="s">
        <v>599</v>
      </c>
    </row>
    <row r="98" spans="1:25" s="12" customFormat="1" ht="38.25" x14ac:dyDescent="0.25">
      <c r="A98" s="34" t="s">
        <v>765</v>
      </c>
      <c r="B98" s="7" t="s">
        <v>542</v>
      </c>
      <c r="C98" s="7" t="s">
        <v>610</v>
      </c>
      <c r="D98" s="8" t="s">
        <v>311</v>
      </c>
      <c r="E98" s="7" t="s">
        <v>559</v>
      </c>
      <c r="F98" s="7" t="s">
        <v>560</v>
      </c>
      <c r="G98" s="8" t="s">
        <v>221</v>
      </c>
      <c r="H98" s="8" t="s">
        <v>65</v>
      </c>
      <c r="I98" s="8" t="s">
        <v>16</v>
      </c>
      <c r="J98" s="8" t="s">
        <v>30</v>
      </c>
      <c r="K98" s="8" t="s">
        <v>551</v>
      </c>
      <c r="L98" s="7">
        <v>30</v>
      </c>
      <c r="M98" s="8" t="s">
        <v>310</v>
      </c>
      <c r="N98" s="9">
        <v>43970</v>
      </c>
      <c r="O98" s="10"/>
      <c r="P98" s="11"/>
      <c r="Q98" s="7"/>
      <c r="R98" s="7"/>
      <c r="S98" s="7" t="s">
        <v>568</v>
      </c>
      <c r="T98" s="7" t="s">
        <v>707</v>
      </c>
      <c r="U98" s="7"/>
      <c r="V98" s="7"/>
      <c r="W98" s="7"/>
      <c r="X98" s="7"/>
      <c r="Y98" s="7"/>
    </row>
    <row r="99" spans="1:25" s="19" customFormat="1" ht="51" x14ac:dyDescent="0.25">
      <c r="A99" s="34" t="s">
        <v>765</v>
      </c>
      <c r="B99" s="13" t="s">
        <v>542</v>
      </c>
      <c r="C99" s="13" t="s">
        <v>578</v>
      </c>
      <c r="D99" s="14" t="s">
        <v>314</v>
      </c>
      <c r="E99" s="13" t="s">
        <v>575</v>
      </c>
      <c r="F99" s="13" t="s">
        <v>592</v>
      </c>
      <c r="G99" s="14" t="s">
        <v>313</v>
      </c>
      <c r="H99" s="14" t="s">
        <v>642</v>
      </c>
      <c r="I99" s="14" t="s">
        <v>16</v>
      </c>
      <c r="J99" s="14" t="s">
        <v>30</v>
      </c>
      <c r="K99" s="14" t="s">
        <v>551</v>
      </c>
      <c r="L99" s="13">
        <v>30</v>
      </c>
      <c r="M99" s="14" t="s">
        <v>312</v>
      </c>
      <c r="N99" s="15">
        <v>43970</v>
      </c>
      <c r="O99" s="16" t="s">
        <v>562</v>
      </c>
      <c r="P99" s="17">
        <v>43978</v>
      </c>
      <c r="Q99" s="13">
        <v>3</v>
      </c>
      <c r="R99" s="13">
        <v>3</v>
      </c>
      <c r="S99" s="13" t="s">
        <v>567</v>
      </c>
      <c r="T99" s="13" t="s">
        <v>710</v>
      </c>
      <c r="U99" s="13" t="s">
        <v>562</v>
      </c>
      <c r="V99" s="13" t="s">
        <v>562</v>
      </c>
      <c r="W99" s="13" t="s">
        <v>562</v>
      </c>
      <c r="X99" s="13" t="s">
        <v>562</v>
      </c>
      <c r="Y99" s="13" t="s">
        <v>711</v>
      </c>
    </row>
    <row r="100" spans="1:25" s="19" customFormat="1" ht="51" x14ac:dyDescent="0.25">
      <c r="A100" s="34" t="s">
        <v>765</v>
      </c>
      <c r="B100" s="13" t="s">
        <v>542</v>
      </c>
      <c r="C100" s="13" t="s">
        <v>605</v>
      </c>
      <c r="D100" s="14" t="s">
        <v>249</v>
      </c>
      <c r="E100" s="13" t="s">
        <v>575</v>
      </c>
      <c r="F100" s="13" t="s">
        <v>592</v>
      </c>
      <c r="G100" s="14" t="s">
        <v>316</v>
      </c>
      <c r="H100" s="14" t="s">
        <v>642</v>
      </c>
      <c r="I100" s="14" t="s">
        <v>16</v>
      </c>
      <c r="J100" s="14" t="s">
        <v>30</v>
      </c>
      <c r="K100" s="14" t="s">
        <v>545</v>
      </c>
      <c r="L100" s="13">
        <v>30</v>
      </c>
      <c r="M100" s="20" t="s">
        <v>315</v>
      </c>
      <c r="N100" s="15">
        <v>43970</v>
      </c>
      <c r="O100" s="16">
        <v>20202050067261</v>
      </c>
      <c r="P100" s="17">
        <v>43971</v>
      </c>
      <c r="Q100" s="13">
        <v>1</v>
      </c>
      <c r="R100" s="13">
        <v>1</v>
      </c>
      <c r="S100" s="13" t="s">
        <v>567</v>
      </c>
      <c r="T100" s="13" t="s">
        <v>547</v>
      </c>
      <c r="U100" s="13" t="s">
        <v>562</v>
      </c>
      <c r="V100" s="13" t="s">
        <v>573</v>
      </c>
      <c r="W100" s="13" t="s">
        <v>562</v>
      </c>
      <c r="X100" s="13" t="s">
        <v>562</v>
      </c>
      <c r="Y100" s="13" t="s">
        <v>599</v>
      </c>
    </row>
    <row r="101" spans="1:25" s="19" customFormat="1" ht="38.25" x14ac:dyDescent="0.25">
      <c r="A101" s="34" t="s">
        <v>765</v>
      </c>
      <c r="B101" s="13" t="s">
        <v>542</v>
      </c>
      <c r="C101" s="13" t="s">
        <v>712</v>
      </c>
      <c r="D101" s="14" t="s">
        <v>319</v>
      </c>
      <c r="E101" s="13" t="s">
        <v>575</v>
      </c>
      <c r="F101" s="13" t="s">
        <v>560</v>
      </c>
      <c r="G101" s="14" t="s">
        <v>318</v>
      </c>
      <c r="H101" s="14" t="s">
        <v>279</v>
      </c>
      <c r="I101" s="14" t="s">
        <v>280</v>
      </c>
      <c r="J101" s="13" t="s">
        <v>11</v>
      </c>
      <c r="K101" s="14" t="s">
        <v>6</v>
      </c>
      <c r="L101" s="13">
        <v>20</v>
      </c>
      <c r="M101" s="14" t="s">
        <v>317</v>
      </c>
      <c r="N101" s="15">
        <v>43970</v>
      </c>
      <c r="O101" s="16" t="s">
        <v>562</v>
      </c>
      <c r="P101" s="17">
        <v>43993</v>
      </c>
      <c r="Q101" s="13">
        <v>17</v>
      </c>
      <c r="R101" s="13">
        <v>17</v>
      </c>
      <c r="S101" s="13" t="s">
        <v>567</v>
      </c>
      <c r="T101" s="13" t="s">
        <v>639</v>
      </c>
      <c r="U101" s="13" t="s">
        <v>562</v>
      </c>
      <c r="V101" s="13" t="s">
        <v>562</v>
      </c>
      <c r="W101" s="13" t="s">
        <v>562</v>
      </c>
      <c r="X101" s="13" t="s">
        <v>562</v>
      </c>
      <c r="Y101" s="13" t="s">
        <v>713</v>
      </c>
    </row>
    <row r="102" spans="1:25" s="19" customFormat="1" ht="38.25" x14ac:dyDescent="0.25">
      <c r="A102" s="34" t="s">
        <v>765</v>
      </c>
      <c r="B102" s="13" t="s">
        <v>542</v>
      </c>
      <c r="C102" s="13" t="s">
        <v>570</v>
      </c>
      <c r="D102" s="14" t="s">
        <v>322</v>
      </c>
      <c r="E102" s="13" t="s">
        <v>575</v>
      </c>
      <c r="F102" s="13" t="s">
        <v>560</v>
      </c>
      <c r="G102" s="14" t="s">
        <v>321</v>
      </c>
      <c r="H102" s="14" t="s">
        <v>323</v>
      </c>
      <c r="I102" s="14" t="s">
        <v>280</v>
      </c>
      <c r="J102" s="13" t="s">
        <v>11</v>
      </c>
      <c r="K102" s="14" t="s">
        <v>6</v>
      </c>
      <c r="L102" s="13">
        <v>20</v>
      </c>
      <c r="M102" s="14" t="s">
        <v>320</v>
      </c>
      <c r="N102" s="15">
        <v>43970</v>
      </c>
      <c r="O102" s="16" t="s">
        <v>562</v>
      </c>
      <c r="P102" s="17">
        <v>43993</v>
      </c>
      <c r="Q102" s="13">
        <v>17</v>
      </c>
      <c r="R102" s="13">
        <v>17</v>
      </c>
      <c r="S102" s="13" t="s">
        <v>567</v>
      </c>
      <c r="T102" s="13" t="s">
        <v>639</v>
      </c>
      <c r="U102" s="13" t="s">
        <v>562</v>
      </c>
      <c r="V102" s="13" t="s">
        <v>562</v>
      </c>
      <c r="W102" s="13" t="s">
        <v>562</v>
      </c>
      <c r="X102" s="13" t="s">
        <v>562</v>
      </c>
      <c r="Y102" s="13" t="s">
        <v>713</v>
      </c>
    </row>
    <row r="103" spans="1:25" s="12" customFormat="1" ht="38.25" x14ac:dyDescent="0.25">
      <c r="A103" s="34" t="s">
        <v>765</v>
      </c>
      <c r="B103" s="7" t="s">
        <v>542</v>
      </c>
      <c r="C103" s="7" t="s">
        <v>578</v>
      </c>
      <c r="D103" s="8" t="s">
        <v>325</v>
      </c>
      <c r="E103" s="7" t="s">
        <v>571</v>
      </c>
      <c r="F103" s="7" t="s">
        <v>560</v>
      </c>
      <c r="G103" s="8" t="s">
        <v>169</v>
      </c>
      <c r="H103" s="8" t="s">
        <v>4</v>
      </c>
      <c r="I103" s="8" t="s">
        <v>5</v>
      </c>
      <c r="J103" s="8" t="s">
        <v>30</v>
      </c>
      <c r="K103" s="8" t="s">
        <v>549</v>
      </c>
      <c r="L103" s="7">
        <v>30</v>
      </c>
      <c r="M103" s="8" t="s">
        <v>324</v>
      </c>
      <c r="N103" s="9">
        <v>43970</v>
      </c>
      <c r="O103" s="10"/>
      <c r="P103" s="11"/>
      <c r="Q103" s="7"/>
      <c r="R103" s="7"/>
      <c r="S103" s="7" t="s">
        <v>568</v>
      </c>
      <c r="T103" s="7" t="s">
        <v>714</v>
      </c>
      <c r="U103" s="7"/>
      <c r="V103" s="7"/>
      <c r="W103" s="7"/>
      <c r="X103" s="7"/>
      <c r="Y103" s="7"/>
    </row>
    <row r="104" spans="1:25" s="19" customFormat="1" ht="38.25" x14ac:dyDescent="0.25">
      <c r="A104" s="34" t="s">
        <v>765</v>
      </c>
      <c r="B104" s="13" t="s">
        <v>542</v>
      </c>
      <c r="C104" s="13" t="s">
        <v>578</v>
      </c>
      <c r="D104" s="14" t="s">
        <v>328</v>
      </c>
      <c r="E104" s="13" t="s">
        <v>571</v>
      </c>
      <c r="F104" s="13" t="s">
        <v>560</v>
      </c>
      <c r="G104" s="14" t="s">
        <v>327</v>
      </c>
      <c r="H104" s="14" t="s">
        <v>623</v>
      </c>
      <c r="I104" s="14" t="s">
        <v>58</v>
      </c>
      <c r="J104" s="14" t="s">
        <v>30</v>
      </c>
      <c r="K104" s="14" t="s">
        <v>549</v>
      </c>
      <c r="L104" s="13">
        <v>30</v>
      </c>
      <c r="M104" s="14" t="s">
        <v>326</v>
      </c>
      <c r="N104" s="15">
        <v>43970</v>
      </c>
      <c r="O104" s="16">
        <v>20202100001841</v>
      </c>
      <c r="P104" s="17">
        <v>43983</v>
      </c>
      <c r="Q104" s="13">
        <v>9</v>
      </c>
      <c r="R104" s="13">
        <v>9</v>
      </c>
      <c r="S104" s="13" t="s">
        <v>567</v>
      </c>
      <c r="T104" s="13" t="s">
        <v>715</v>
      </c>
      <c r="U104" s="13" t="s">
        <v>562</v>
      </c>
      <c r="V104" s="13" t="s">
        <v>573</v>
      </c>
      <c r="W104" s="13" t="s">
        <v>562</v>
      </c>
      <c r="X104" s="13" t="s">
        <v>562</v>
      </c>
      <c r="Y104" s="13" t="s">
        <v>599</v>
      </c>
    </row>
    <row r="105" spans="1:25" s="12" customFormat="1" ht="38.25" x14ac:dyDescent="0.25">
      <c r="A105" s="34" t="s">
        <v>765</v>
      </c>
      <c r="B105" s="7" t="s">
        <v>542</v>
      </c>
      <c r="C105" s="7" t="s">
        <v>603</v>
      </c>
      <c r="D105" s="8" t="s">
        <v>331</v>
      </c>
      <c r="E105" s="7" t="s">
        <v>571</v>
      </c>
      <c r="F105" s="7" t="s">
        <v>579</v>
      </c>
      <c r="G105" s="8" t="s">
        <v>330</v>
      </c>
      <c r="H105" s="8" t="s">
        <v>65</v>
      </c>
      <c r="I105" s="8" t="s">
        <v>16</v>
      </c>
      <c r="J105" s="8" t="s">
        <v>30</v>
      </c>
      <c r="K105" s="8" t="s">
        <v>36</v>
      </c>
      <c r="L105" s="7">
        <v>35</v>
      </c>
      <c r="M105" s="8" t="s">
        <v>329</v>
      </c>
      <c r="N105" s="9">
        <v>43970</v>
      </c>
      <c r="O105" s="10"/>
      <c r="P105" s="11"/>
      <c r="Q105" s="7"/>
      <c r="R105" s="7"/>
      <c r="S105" s="7" t="s">
        <v>568</v>
      </c>
      <c r="T105" s="7" t="s">
        <v>716</v>
      </c>
      <c r="U105" s="7"/>
      <c r="V105" s="7"/>
      <c r="W105" s="7"/>
      <c r="X105" s="7"/>
      <c r="Y105" s="7"/>
    </row>
    <row r="106" spans="1:25" s="19" customFormat="1" ht="51" x14ac:dyDescent="0.25">
      <c r="A106" s="34" t="s">
        <v>765</v>
      </c>
      <c r="B106" s="13" t="s">
        <v>542</v>
      </c>
      <c r="C106" s="13" t="s">
        <v>617</v>
      </c>
      <c r="D106" s="14" t="s">
        <v>334</v>
      </c>
      <c r="E106" s="13" t="s">
        <v>559</v>
      </c>
      <c r="F106" s="13" t="s">
        <v>586</v>
      </c>
      <c r="G106" s="14" t="s">
        <v>333</v>
      </c>
      <c r="H106" s="14" t="s">
        <v>335</v>
      </c>
      <c r="I106" s="14" t="s">
        <v>30</v>
      </c>
      <c r="J106" s="14" t="s">
        <v>30</v>
      </c>
      <c r="K106" s="14" t="s">
        <v>549</v>
      </c>
      <c r="L106" s="13">
        <v>30</v>
      </c>
      <c r="M106" s="14" t="s">
        <v>332</v>
      </c>
      <c r="N106" s="15">
        <v>43970</v>
      </c>
      <c r="O106" s="16" t="s">
        <v>717</v>
      </c>
      <c r="P106" s="17">
        <v>43991</v>
      </c>
      <c r="Q106" s="13">
        <v>15</v>
      </c>
      <c r="R106" s="13">
        <v>15</v>
      </c>
      <c r="S106" s="13" t="s">
        <v>567</v>
      </c>
      <c r="T106" s="13" t="s">
        <v>639</v>
      </c>
      <c r="U106" s="13" t="s">
        <v>562</v>
      </c>
      <c r="V106" s="13" t="s">
        <v>573</v>
      </c>
      <c r="W106" s="13" t="s">
        <v>562</v>
      </c>
      <c r="X106" s="13" t="s">
        <v>562</v>
      </c>
      <c r="Y106" s="13" t="s">
        <v>599</v>
      </c>
    </row>
    <row r="107" spans="1:25" s="19" customFormat="1" ht="38.25" x14ac:dyDescent="0.25">
      <c r="A107" s="34" t="s">
        <v>765</v>
      </c>
      <c r="B107" s="13" t="s">
        <v>542</v>
      </c>
      <c r="C107" s="13" t="s">
        <v>704</v>
      </c>
      <c r="D107" s="14" t="s">
        <v>338</v>
      </c>
      <c r="E107" s="13" t="s">
        <v>575</v>
      </c>
      <c r="F107" s="13" t="s">
        <v>560</v>
      </c>
      <c r="G107" s="14" t="s">
        <v>337</v>
      </c>
      <c r="H107" s="14" t="s">
        <v>279</v>
      </c>
      <c r="I107" s="14" t="s">
        <v>280</v>
      </c>
      <c r="J107" s="13" t="s">
        <v>11</v>
      </c>
      <c r="K107" s="14" t="s">
        <v>6</v>
      </c>
      <c r="L107" s="13">
        <v>20</v>
      </c>
      <c r="M107" s="14" t="s">
        <v>336</v>
      </c>
      <c r="N107" s="15">
        <v>43970</v>
      </c>
      <c r="O107" s="16" t="s">
        <v>562</v>
      </c>
      <c r="P107" s="17">
        <v>43993</v>
      </c>
      <c r="Q107" s="13">
        <v>17</v>
      </c>
      <c r="R107" s="13">
        <v>17</v>
      </c>
      <c r="S107" s="13" t="s">
        <v>567</v>
      </c>
      <c r="T107" s="13" t="s">
        <v>639</v>
      </c>
      <c r="U107" s="13" t="s">
        <v>562</v>
      </c>
      <c r="V107" s="13" t="s">
        <v>562</v>
      </c>
      <c r="W107" s="13" t="s">
        <v>562</v>
      </c>
      <c r="X107" s="13" t="s">
        <v>562</v>
      </c>
      <c r="Y107" s="13" t="s">
        <v>713</v>
      </c>
    </row>
    <row r="108" spans="1:25" s="12" customFormat="1" ht="38.25" x14ac:dyDescent="0.25">
      <c r="A108" s="34" t="s">
        <v>765</v>
      </c>
      <c r="B108" s="7" t="s">
        <v>542</v>
      </c>
      <c r="C108" s="7" t="s">
        <v>583</v>
      </c>
      <c r="D108" s="8" t="s">
        <v>341</v>
      </c>
      <c r="E108" s="7" t="s">
        <v>575</v>
      </c>
      <c r="F108" s="7" t="s">
        <v>560</v>
      </c>
      <c r="G108" s="8" t="s">
        <v>340</v>
      </c>
      <c r="H108" s="8" t="s">
        <v>226</v>
      </c>
      <c r="I108" s="8" t="s">
        <v>88</v>
      </c>
      <c r="J108" s="7" t="s">
        <v>11</v>
      </c>
      <c r="K108" s="8" t="s">
        <v>6</v>
      </c>
      <c r="L108" s="7">
        <v>20</v>
      </c>
      <c r="M108" s="8" t="s">
        <v>339</v>
      </c>
      <c r="N108" s="9">
        <v>43970</v>
      </c>
      <c r="O108" s="10"/>
      <c r="P108" s="11"/>
      <c r="Q108" s="7"/>
      <c r="R108" s="7"/>
      <c r="S108" s="7" t="s">
        <v>568</v>
      </c>
      <c r="T108" s="7" t="s">
        <v>718</v>
      </c>
      <c r="U108" s="7"/>
      <c r="V108" s="7"/>
      <c r="W108" s="7"/>
      <c r="X108" s="7"/>
      <c r="Y108" s="7"/>
    </row>
    <row r="109" spans="1:25" s="12" customFormat="1" ht="38.25" x14ac:dyDescent="0.25">
      <c r="A109" s="34" t="s">
        <v>765</v>
      </c>
      <c r="B109" s="7" t="s">
        <v>542</v>
      </c>
      <c r="C109" s="7" t="s">
        <v>583</v>
      </c>
      <c r="D109" s="8" t="s">
        <v>344</v>
      </c>
      <c r="E109" s="7" t="s">
        <v>559</v>
      </c>
      <c r="F109" s="7" t="s">
        <v>560</v>
      </c>
      <c r="G109" s="8" t="s">
        <v>343</v>
      </c>
      <c r="H109" s="8" t="s">
        <v>4</v>
      </c>
      <c r="I109" s="8" t="s">
        <v>16</v>
      </c>
      <c r="J109" s="8" t="s">
        <v>30</v>
      </c>
      <c r="K109" s="8" t="s">
        <v>549</v>
      </c>
      <c r="L109" s="7">
        <v>30</v>
      </c>
      <c r="M109" s="8" t="s">
        <v>342</v>
      </c>
      <c r="N109" s="9">
        <v>43970</v>
      </c>
      <c r="O109" s="10"/>
      <c r="P109" s="11"/>
      <c r="Q109" s="7"/>
      <c r="R109" s="7"/>
      <c r="S109" s="7" t="s">
        <v>568</v>
      </c>
      <c r="T109" s="7" t="s">
        <v>714</v>
      </c>
      <c r="U109" s="7"/>
      <c r="V109" s="7"/>
      <c r="W109" s="7"/>
      <c r="X109" s="7"/>
      <c r="Y109" s="7"/>
    </row>
    <row r="110" spans="1:25" s="12" customFormat="1" ht="38.25" x14ac:dyDescent="0.25">
      <c r="A110" s="34" t="s">
        <v>765</v>
      </c>
      <c r="B110" s="7" t="s">
        <v>542</v>
      </c>
      <c r="C110" s="7" t="s">
        <v>557</v>
      </c>
      <c r="D110" s="8" t="s">
        <v>347</v>
      </c>
      <c r="E110" s="7" t="s">
        <v>575</v>
      </c>
      <c r="F110" s="7" t="s">
        <v>640</v>
      </c>
      <c r="G110" s="8" t="s">
        <v>346</v>
      </c>
      <c r="H110" s="8" t="s">
        <v>65</v>
      </c>
      <c r="I110" s="8" t="s">
        <v>16</v>
      </c>
      <c r="J110" s="8" t="s">
        <v>30</v>
      </c>
      <c r="K110" s="8" t="s">
        <v>551</v>
      </c>
      <c r="L110" s="7">
        <v>30</v>
      </c>
      <c r="M110" s="8" t="s">
        <v>345</v>
      </c>
      <c r="N110" s="9">
        <v>43971</v>
      </c>
      <c r="O110" s="10"/>
      <c r="P110" s="11"/>
      <c r="Q110" s="7"/>
      <c r="R110" s="7"/>
      <c r="S110" s="7" t="s">
        <v>568</v>
      </c>
      <c r="T110" s="7" t="s">
        <v>720</v>
      </c>
      <c r="U110" s="7"/>
      <c r="V110" s="7"/>
      <c r="W110" s="7"/>
      <c r="X110" s="7"/>
      <c r="Y110" s="7"/>
    </row>
    <row r="111" spans="1:25" s="19" customFormat="1" ht="38.25" x14ac:dyDescent="0.25">
      <c r="A111" s="34" t="s">
        <v>766</v>
      </c>
      <c r="B111" s="13" t="s">
        <v>554</v>
      </c>
      <c r="C111" s="13" t="s">
        <v>565</v>
      </c>
      <c r="D111" s="14" t="s">
        <v>350</v>
      </c>
      <c r="E111" s="13" t="s">
        <v>625</v>
      </c>
      <c r="F111" s="13" t="s">
        <v>560</v>
      </c>
      <c r="G111" s="14" t="s">
        <v>349</v>
      </c>
      <c r="H111" s="14" t="s">
        <v>299</v>
      </c>
      <c r="I111" s="14" t="s">
        <v>300</v>
      </c>
      <c r="J111" s="14" t="s">
        <v>595</v>
      </c>
      <c r="K111" s="14" t="s">
        <v>6</v>
      </c>
      <c r="L111" s="13">
        <v>20</v>
      </c>
      <c r="M111" s="14" t="s">
        <v>348</v>
      </c>
      <c r="N111" s="15">
        <v>43971</v>
      </c>
      <c r="O111" s="16">
        <v>20201200000173</v>
      </c>
      <c r="P111" s="17">
        <v>43986</v>
      </c>
      <c r="Q111" s="13">
        <v>11</v>
      </c>
      <c r="R111" s="13">
        <v>11</v>
      </c>
      <c r="S111" s="13" t="s">
        <v>567</v>
      </c>
      <c r="T111" s="13" t="s">
        <v>719</v>
      </c>
      <c r="U111" s="13" t="s">
        <v>562</v>
      </c>
      <c r="V111" s="13" t="s">
        <v>573</v>
      </c>
      <c r="W111" s="13" t="s">
        <v>562</v>
      </c>
      <c r="X111" s="13" t="s">
        <v>562</v>
      </c>
      <c r="Y111" s="13" t="s">
        <v>646</v>
      </c>
    </row>
    <row r="112" spans="1:25" s="12" customFormat="1" ht="38.25" x14ac:dyDescent="0.25">
      <c r="A112" s="34" t="s">
        <v>765</v>
      </c>
      <c r="B112" s="7" t="s">
        <v>542</v>
      </c>
      <c r="C112" s="7" t="s">
        <v>689</v>
      </c>
      <c r="D112" s="8" t="s">
        <v>353</v>
      </c>
      <c r="E112" s="7" t="s">
        <v>575</v>
      </c>
      <c r="F112" s="7" t="s">
        <v>560</v>
      </c>
      <c r="G112" s="8" t="s">
        <v>352</v>
      </c>
      <c r="H112" s="8" t="s">
        <v>226</v>
      </c>
      <c r="I112" s="8" t="s">
        <v>88</v>
      </c>
      <c r="J112" s="7" t="s">
        <v>11</v>
      </c>
      <c r="K112" s="8" t="s">
        <v>6</v>
      </c>
      <c r="L112" s="7">
        <v>20</v>
      </c>
      <c r="M112" s="8" t="s">
        <v>351</v>
      </c>
      <c r="N112" s="9">
        <v>43971</v>
      </c>
      <c r="O112" s="10"/>
      <c r="P112" s="11"/>
      <c r="Q112" s="7"/>
      <c r="R112" s="7"/>
      <c r="S112" s="7" t="s">
        <v>568</v>
      </c>
      <c r="T112" s="7" t="s">
        <v>721</v>
      </c>
      <c r="U112" s="7"/>
      <c r="V112" s="7"/>
      <c r="W112" s="7"/>
      <c r="X112" s="7"/>
      <c r="Y112" s="7"/>
    </row>
    <row r="113" spans="1:25" s="19" customFormat="1" ht="38.25" x14ac:dyDescent="0.25">
      <c r="A113" s="34" t="s">
        <v>765</v>
      </c>
      <c r="B113" s="13" t="s">
        <v>542</v>
      </c>
      <c r="C113" s="13" t="s">
        <v>565</v>
      </c>
      <c r="D113" s="14" t="s">
        <v>356</v>
      </c>
      <c r="E113" s="13" t="s">
        <v>571</v>
      </c>
      <c r="F113" s="13" t="s">
        <v>560</v>
      </c>
      <c r="G113" s="14" t="s">
        <v>355</v>
      </c>
      <c r="H113" s="14" t="s">
        <v>42</v>
      </c>
      <c r="I113" s="14" t="s">
        <v>16</v>
      </c>
      <c r="J113" s="14" t="s">
        <v>30</v>
      </c>
      <c r="K113" s="14" t="s">
        <v>549</v>
      </c>
      <c r="L113" s="13">
        <v>30</v>
      </c>
      <c r="M113" s="14" t="s">
        <v>354</v>
      </c>
      <c r="N113" s="15">
        <v>43971</v>
      </c>
      <c r="O113" s="16">
        <v>20202050067591</v>
      </c>
      <c r="P113" s="17">
        <v>43984</v>
      </c>
      <c r="Q113" s="13">
        <v>9</v>
      </c>
      <c r="R113" s="13">
        <v>9</v>
      </c>
      <c r="S113" s="13" t="s">
        <v>567</v>
      </c>
      <c r="T113" s="13" t="s">
        <v>639</v>
      </c>
      <c r="U113" s="13" t="s">
        <v>562</v>
      </c>
      <c r="V113" s="13" t="s">
        <v>573</v>
      </c>
      <c r="W113" s="13" t="s">
        <v>562</v>
      </c>
      <c r="X113" s="13" t="s">
        <v>562</v>
      </c>
      <c r="Y113" s="13" t="s">
        <v>588</v>
      </c>
    </row>
    <row r="114" spans="1:25" ht="25.5" x14ac:dyDescent="0.25">
      <c r="A114" s="34" t="s">
        <v>765</v>
      </c>
      <c r="B114" s="13" t="s">
        <v>542</v>
      </c>
      <c r="C114" s="13" t="s">
        <v>565</v>
      </c>
      <c r="D114" s="14" t="s">
        <v>359</v>
      </c>
      <c r="E114" s="13" t="s">
        <v>558</v>
      </c>
      <c r="F114" s="13" t="s">
        <v>560</v>
      </c>
      <c r="G114" s="14" t="s">
        <v>358</v>
      </c>
      <c r="H114" s="14" t="s">
        <v>299</v>
      </c>
      <c r="I114" s="14" t="s">
        <v>300</v>
      </c>
      <c r="J114" s="13" t="s">
        <v>595</v>
      </c>
      <c r="K114" s="14" t="s">
        <v>549</v>
      </c>
      <c r="L114" s="13">
        <v>30</v>
      </c>
      <c r="M114" s="14" t="s">
        <v>357</v>
      </c>
      <c r="N114" s="15">
        <v>43972</v>
      </c>
      <c r="O114" s="16">
        <v>20201200000163</v>
      </c>
      <c r="P114" s="17">
        <v>43986</v>
      </c>
      <c r="Q114" s="13">
        <v>10</v>
      </c>
      <c r="R114" s="13">
        <v>10</v>
      </c>
      <c r="S114" s="13" t="s">
        <v>567</v>
      </c>
      <c r="T114" s="13" t="s">
        <v>722</v>
      </c>
      <c r="U114" s="13" t="s">
        <v>562</v>
      </c>
      <c r="V114" s="13" t="s">
        <v>573</v>
      </c>
      <c r="W114" s="13" t="s">
        <v>562</v>
      </c>
      <c r="X114" s="13" t="s">
        <v>562</v>
      </c>
      <c r="Y114" s="13" t="s">
        <v>646</v>
      </c>
    </row>
    <row r="115" spans="1:25" s="12" customFormat="1" ht="51" x14ac:dyDescent="0.25">
      <c r="A115" s="34" t="s">
        <v>765</v>
      </c>
      <c r="B115" s="7" t="s">
        <v>542</v>
      </c>
      <c r="C115" s="7" t="s">
        <v>617</v>
      </c>
      <c r="D115" s="8" t="s">
        <v>362</v>
      </c>
      <c r="E115" s="7" t="s">
        <v>625</v>
      </c>
      <c r="F115" s="7" t="s">
        <v>592</v>
      </c>
      <c r="G115" s="8" t="s">
        <v>361</v>
      </c>
      <c r="H115" s="8" t="s">
        <v>29</v>
      </c>
      <c r="I115" s="8" t="s">
        <v>30</v>
      </c>
      <c r="J115" s="8" t="s">
        <v>30</v>
      </c>
      <c r="K115" s="8" t="s">
        <v>91</v>
      </c>
      <c r="L115" s="7">
        <v>30</v>
      </c>
      <c r="M115" s="8" t="s">
        <v>360</v>
      </c>
      <c r="N115" s="9">
        <v>43972</v>
      </c>
      <c r="O115" s="10"/>
      <c r="P115" s="11"/>
      <c r="Q115" s="7"/>
      <c r="R115" s="7"/>
      <c r="S115" s="7" t="s">
        <v>568</v>
      </c>
      <c r="T115" s="7" t="s">
        <v>723</v>
      </c>
      <c r="U115" s="7"/>
      <c r="V115" s="7"/>
      <c r="W115" s="7"/>
      <c r="X115" s="7"/>
      <c r="Y115" s="7"/>
    </row>
    <row r="116" spans="1:25" s="12" customFormat="1" ht="51" x14ac:dyDescent="0.25">
      <c r="A116" s="34" t="s">
        <v>765</v>
      </c>
      <c r="B116" s="7" t="s">
        <v>542</v>
      </c>
      <c r="C116" s="7" t="s">
        <v>565</v>
      </c>
      <c r="D116" s="8" t="s">
        <v>225</v>
      </c>
      <c r="E116" s="7" t="s">
        <v>558</v>
      </c>
      <c r="F116" s="7" t="s">
        <v>560</v>
      </c>
      <c r="G116" s="8" t="s">
        <v>364</v>
      </c>
      <c r="H116" s="8" t="s">
        <v>226</v>
      </c>
      <c r="I116" s="8" t="s">
        <v>88</v>
      </c>
      <c r="J116" s="7" t="s">
        <v>11</v>
      </c>
      <c r="K116" s="8" t="s">
        <v>6</v>
      </c>
      <c r="L116" s="7">
        <v>20</v>
      </c>
      <c r="M116" s="8" t="s">
        <v>363</v>
      </c>
      <c r="N116" s="9">
        <v>43972</v>
      </c>
      <c r="O116" s="10"/>
      <c r="P116" s="11"/>
      <c r="Q116" s="7"/>
      <c r="R116" s="7"/>
      <c r="S116" s="7" t="s">
        <v>568</v>
      </c>
      <c r="T116" s="7" t="s">
        <v>724</v>
      </c>
      <c r="U116" s="7"/>
      <c r="V116" s="7"/>
      <c r="W116" s="7"/>
      <c r="X116" s="7"/>
      <c r="Y116" s="7"/>
    </row>
    <row r="117" spans="1:25" s="12" customFormat="1" ht="38.25" x14ac:dyDescent="0.25">
      <c r="A117" s="34" t="s">
        <v>765</v>
      </c>
      <c r="B117" s="7" t="s">
        <v>542</v>
      </c>
      <c r="C117" s="7" t="s">
        <v>617</v>
      </c>
      <c r="D117" s="8" t="s">
        <v>367</v>
      </c>
      <c r="E117" s="7" t="s">
        <v>571</v>
      </c>
      <c r="F117" s="7" t="s">
        <v>560</v>
      </c>
      <c r="G117" s="8" t="s">
        <v>366</v>
      </c>
      <c r="H117" s="8" t="s">
        <v>4</v>
      </c>
      <c r="I117" s="8" t="s">
        <v>5</v>
      </c>
      <c r="J117" s="8" t="s">
        <v>30</v>
      </c>
      <c r="K117" s="8" t="s">
        <v>549</v>
      </c>
      <c r="L117" s="7">
        <v>30</v>
      </c>
      <c r="M117" s="8" t="s">
        <v>365</v>
      </c>
      <c r="N117" s="9">
        <v>43972</v>
      </c>
      <c r="O117" s="10"/>
      <c r="P117" s="11"/>
      <c r="Q117" s="7"/>
      <c r="R117" s="7"/>
      <c r="S117" s="7" t="s">
        <v>568</v>
      </c>
      <c r="T117" s="7" t="s">
        <v>723</v>
      </c>
      <c r="U117" s="7"/>
      <c r="V117" s="7"/>
      <c r="W117" s="7"/>
      <c r="X117" s="7"/>
      <c r="Y117" s="7"/>
    </row>
    <row r="118" spans="1:25" s="12" customFormat="1" ht="38.25" x14ac:dyDescent="0.25">
      <c r="A118" s="34" t="s">
        <v>765</v>
      </c>
      <c r="B118" s="7" t="s">
        <v>553</v>
      </c>
      <c r="C118" s="7" t="s">
        <v>565</v>
      </c>
      <c r="D118" s="8" t="s">
        <v>370</v>
      </c>
      <c r="E118" s="7" t="s">
        <v>558</v>
      </c>
      <c r="F118" s="7" t="s">
        <v>560</v>
      </c>
      <c r="G118" s="8" t="s">
        <v>369</v>
      </c>
      <c r="H118" s="8" t="s">
        <v>202</v>
      </c>
      <c r="I118" s="8" t="s">
        <v>203</v>
      </c>
      <c r="J118" s="7" t="s">
        <v>11</v>
      </c>
      <c r="K118" s="8" t="s">
        <v>6</v>
      </c>
      <c r="L118" s="7">
        <v>20</v>
      </c>
      <c r="M118" s="8" t="s">
        <v>368</v>
      </c>
      <c r="N118" s="9">
        <v>43972</v>
      </c>
      <c r="O118" s="10"/>
      <c r="P118" s="11"/>
      <c r="Q118" s="7"/>
      <c r="R118" s="7"/>
      <c r="S118" s="7" t="s">
        <v>568</v>
      </c>
      <c r="T118" s="7" t="s">
        <v>724</v>
      </c>
      <c r="U118" s="7"/>
      <c r="V118" s="7"/>
      <c r="W118" s="7"/>
      <c r="X118" s="7"/>
      <c r="Y118" s="7"/>
    </row>
    <row r="119" spans="1:25" s="12" customFormat="1" ht="38.25" x14ac:dyDescent="0.25">
      <c r="A119" s="34" t="s">
        <v>765</v>
      </c>
      <c r="B119" s="7" t="s">
        <v>542</v>
      </c>
      <c r="C119" s="7" t="s">
        <v>557</v>
      </c>
      <c r="D119" s="8" t="s">
        <v>373</v>
      </c>
      <c r="E119" s="7" t="s">
        <v>575</v>
      </c>
      <c r="F119" s="7" t="s">
        <v>640</v>
      </c>
      <c r="G119" s="8" t="s">
        <v>372</v>
      </c>
      <c r="H119" s="8" t="s">
        <v>374</v>
      </c>
      <c r="I119" s="8" t="s">
        <v>16</v>
      </c>
      <c r="J119" s="8" t="s">
        <v>30</v>
      </c>
      <c r="K119" s="8" t="s">
        <v>551</v>
      </c>
      <c r="L119" s="7">
        <v>30</v>
      </c>
      <c r="M119" s="8" t="s">
        <v>371</v>
      </c>
      <c r="N119" s="9">
        <v>43972</v>
      </c>
      <c r="O119" s="10"/>
      <c r="P119" s="11"/>
      <c r="Q119" s="7"/>
      <c r="R119" s="7"/>
      <c r="S119" s="7" t="s">
        <v>568</v>
      </c>
      <c r="T119" s="7" t="s">
        <v>723</v>
      </c>
      <c r="U119" s="7"/>
      <c r="V119" s="7"/>
      <c r="W119" s="7"/>
      <c r="X119" s="7"/>
      <c r="Y119" s="7"/>
    </row>
    <row r="120" spans="1:25" s="19" customFormat="1" ht="51" x14ac:dyDescent="0.25">
      <c r="A120" s="34" t="s">
        <v>765</v>
      </c>
      <c r="B120" s="13" t="s">
        <v>542</v>
      </c>
      <c r="C120" s="13" t="s">
        <v>565</v>
      </c>
      <c r="D120" s="14" t="s">
        <v>377</v>
      </c>
      <c r="E120" s="13" t="s">
        <v>558</v>
      </c>
      <c r="F120" s="13" t="s">
        <v>560</v>
      </c>
      <c r="G120" s="14" t="s">
        <v>376</v>
      </c>
      <c r="H120" s="14" t="s">
        <v>378</v>
      </c>
      <c r="I120" s="14" t="s">
        <v>11</v>
      </c>
      <c r="J120" s="13" t="s">
        <v>11</v>
      </c>
      <c r="K120" s="14" t="s">
        <v>6</v>
      </c>
      <c r="L120" s="13">
        <v>20</v>
      </c>
      <c r="M120" s="14" t="s">
        <v>375</v>
      </c>
      <c r="N120" s="15">
        <v>43972</v>
      </c>
      <c r="O120" s="16" t="s">
        <v>562</v>
      </c>
      <c r="P120" s="17">
        <v>43990</v>
      </c>
      <c r="Q120" s="13">
        <v>12</v>
      </c>
      <c r="R120" s="13">
        <v>12</v>
      </c>
      <c r="S120" s="13" t="s">
        <v>567</v>
      </c>
      <c r="T120" s="13" t="s">
        <v>725</v>
      </c>
      <c r="U120" s="13" t="s">
        <v>562</v>
      </c>
      <c r="V120" s="13" t="s">
        <v>562</v>
      </c>
      <c r="W120" s="13" t="s">
        <v>581</v>
      </c>
      <c r="X120" s="13" t="s">
        <v>562</v>
      </c>
      <c r="Y120" s="13" t="s">
        <v>726</v>
      </c>
    </row>
    <row r="121" spans="1:25" ht="51" x14ac:dyDescent="0.25">
      <c r="A121" s="34" t="s">
        <v>765</v>
      </c>
      <c r="B121" s="13" t="s">
        <v>542</v>
      </c>
      <c r="C121" s="13" t="s">
        <v>578</v>
      </c>
      <c r="D121" s="14" t="s">
        <v>47</v>
      </c>
      <c r="E121" s="13" t="s">
        <v>575</v>
      </c>
      <c r="F121" s="13" t="s">
        <v>592</v>
      </c>
      <c r="G121" s="14" t="s">
        <v>380</v>
      </c>
      <c r="H121" s="14" t="s">
        <v>678</v>
      </c>
      <c r="I121" s="14" t="s">
        <v>30</v>
      </c>
      <c r="J121" s="14" t="s">
        <v>30</v>
      </c>
      <c r="K121" s="14" t="s">
        <v>91</v>
      </c>
      <c r="L121" s="13">
        <v>30</v>
      </c>
      <c r="M121" s="20" t="s">
        <v>379</v>
      </c>
      <c r="N121" s="15">
        <v>43972</v>
      </c>
      <c r="O121" s="16">
        <v>20202000001511</v>
      </c>
      <c r="P121" s="17">
        <v>43972</v>
      </c>
      <c r="Q121" s="13">
        <v>0</v>
      </c>
      <c r="R121" s="13">
        <v>0</v>
      </c>
      <c r="S121" s="13" t="s">
        <v>567</v>
      </c>
      <c r="T121" s="13" t="s">
        <v>727</v>
      </c>
      <c r="U121" s="13" t="s">
        <v>562</v>
      </c>
      <c r="V121" s="13" t="s">
        <v>573</v>
      </c>
      <c r="W121" s="13" t="s">
        <v>581</v>
      </c>
      <c r="X121" s="13" t="s">
        <v>562</v>
      </c>
      <c r="Y121" s="13"/>
    </row>
    <row r="122" spans="1:25" ht="51" x14ac:dyDescent="0.25">
      <c r="A122" s="34" t="s">
        <v>765</v>
      </c>
      <c r="B122" s="13" t="s">
        <v>542</v>
      </c>
      <c r="C122" s="13" t="s">
        <v>565</v>
      </c>
      <c r="D122" s="14" t="s">
        <v>383</v>
      </c>
      <c r="E122" s="13" t="s">
        <v>558</v>
      </c>
      <c r="F122" s="13" t="s">
        <v>592</v>
      </c>
      <c r="G122" s="14" t="s">
        <v>382</v>
      </c>
      <c r="H122" s="14" t="s">
        <v>189</v>
      </c>
      <c r="I122" s="14" t="s">
        <v>190</v>
      </c>
      <c r="J122" s="13" t="s">
        <v>11</v>
      </c>
      <c r="K122" s="14" t="s">
        <v>6</v>
      </c>
      <c r="L122" s="13">
        <v>20</v>
      </c>
      <c r="M122" s="14" t="s">
        <v>381</v>
      </c>
      <c r="N122" s="15">
        <v>43973</v>
      </c>
      <c r="O122" s="16">
        <v>20203100002051</v>
      </c>
      <c r="P122" s="17">
        <v>43985</v>
      </c>
      <c r="Q122" s="13">
        <v>8</v>
      </c>
      <c r="R122" s="13">
        <v>8</v>
      </c>
      <c r="S122" s="13" t="s">
        <v>567</v>
      </c>
      <c r="T122" s="13" t="s">
        <v>728</v>
      </c>
      <c r="U122" s="18">
        <v>43985</v>
      </c>
      <c r="V122" s="13" t="s">
        <v>580</v>
      </c>
      <c r="W122" s="13" t="s">
        <v>581</v>
      </c>
      <c r="X122" s="13" t="s">
        <v>562</v>
      </c>
      <c r="Y122" s="13" t="s">
        <v>562</v>
      </c>
    </row>
    <row r="123" spans="1:25" s="19" customFormat="1" ht="38.25" x14ac:dyDescent="0.25">
      <c r="A123" s="34" t="s">
        <v>765</v>
      </c>
      <c r="B123" s="13" t="s">
        <v>542</v>
      </c>
      <c r="C123" s="13" t="s">
        <v>583</v>
      </c>
      <c r="D123" s="14" t="s">
        <v>386</v>
      </c>
      <c r="E123" s="13" t="s">
        <v>559</v>
      </c>
      <c r="F123" s="13" t="s">
        <v>640</v>
      </c>
      <c r="G123" s="14" t="s">
        <v>385</v>
      </c>
      <c r="H123" s="14" t="s">
        <v>38</v>
      </c>
      <c r="I123" s="14" t="s">
        <v>16</v>
      </c>
      <c r="J123" s="14" t="s">
        <v>30</v>
      </c>
      <c r="K123" s="14" t="s">
        <v>551</v>
      </c>
      <c r="L123" s="13">
        <v>30</v>
      </c>
      <c r="M123" s="14" t="s">
        <v>384</v>
      </c>
      <c r="N123" s="15">
        <v>43977</v>
      </c>
      <c r="O123" s="16">
        <v>20202050067881</v>
      </c>
      <c r="P123" s="17">
        <v>43991</v>
      </c>
      <c r="Q123" s="13">
        <v>10</v>
      </c>
      <c r="R123" s="13">
        <v>10</v>
      </c>
      <c r="S123" s="13" t="s">
        <v>567</v>
      </c>
      <c r="T123" s="13" t="s">
        <v>639</v>
      </c>
      <c r="U123" s="13" t="s">
        <v>562</v>
      </c>
      <c r="V123" s="13" t="s">
        <v>573</v>
      </c>
      <c r="W123" s="13" t="s">
        <v>562</v>
      </c>
      <c r="X123" s="13" t="s">
        <v>562</v>
      </c>
      <c r="Y123" s="13" t="s">
        <v>588</v>
      </c>
    </row>
    <row r="124" spans="1:25" s="12" customFormat="1" ht="38.25" x14ac:dyDescent="0.25">
      <c r="A124" s="34" t="s">
        <v>765</v>
      </c>
      <c r="B124" s="7" t="s">
        <v>542</v>
      </c>
      <c r="C124" s="7" t="s">
        <v>712</v>
      </c>
      <c r="D124" s="8" t="s">
        <v>389</v>
      </c>
      <c r="E124" s="7" t="s">
        <v>575</v>
      </c>
      <c r="F124" s="7" t="s">
        <v>560</v>
      </c>
      <c r="G124" s="8" t="s">
        <v>388</v>
      </c>
      <c r="H124" s="8" t="s">
        <v>226</v>
      </c>
      <c r="I124" s="8" t="s">
        <v>88</v>
      </c>
      <c r="J124" s="7" t="s">
        <v>11</v>
      </c>
      <c r="K124" s="8" t="s">
        <v>6</v>
      </c>
      <c r="L124" s="7">
        <v>20</v>
      </c>
      <c r="M124" s="8" t="s">
        <v>387</v>
      </c>
      <c r="N124" s="9">
        <v>43977</v>
      </c>
      <c r="O124" s="10"/>
      <c r="P124" s="11"/>
      <c r="Q124" s="7"/>
      <c r="R124" s="7"/>
      <c r="S124" s="7" t="s">
        <v>568</v>
      </c>
      <c r="T124" s="7" t="s">
        <v>729</v>
      </c>
      <c r="U124" s="7"/>
      <c r="V124" s="7"/>
      <c r="W124" s="7"/>
      <c r="X124" s="7"/>
      <c r="Y124" s="7"/>
    </row>
    <row r="125" spans="1:25" s="12" customFormat="1" ht="38.25" x14ac:dyDescent="0.25">
      <c r="A125" s="34" t="s">
        <v>765</v>
      </c>
      <c r="B125" s="7" t="s">
        <v>542</v>
      </c>
      <c r="C125" s="7" t="s">
        <v>557</v>
      </c>
      <c r="D125" s="8" t="s">
        <v>392</v>
      </c>
      <c r="E125" s="7" t="s">
        <v>571</v>
      </c>
      <c r="F125" s="7" t="s">
        <v>579</v>
      </c>
      <c r="G125" s="8" t="s">
        <v>391</v>
      </c>
      <c r="H125" s="8" t="s">
        <v>65</v>
      </c>
      <c r="I125" s="8" t="s">
        <v>16</v>
      </c>
      <c r="J125" s="8" t="s">
        <v>30</v>
      </c>
      <c r="K125" s="8" t="s">
        <v>549</v>
      </c>
      <c r="L125" s="7">
        <v>30</v>
      </c>
      <c r="M125" s="8" t="s">
        <v>390</v>
      </c>
      <c r="N125" s="9">
        <v>43977</v>
      </c>
      <c r="O125" s="10"/>
      <c r="P125" s="11"/>
      <c r="Q125" s="7"/>
      <c r="R125" s="7"/>
      <c r="S125" s="7" t="s">
        <v>568</v>
      </c>
      <c r="T125" s="7" t="s">
        <v>730</v>
      </c>
      <c r="U125" s="7"/>
      <c r="V125" s="7"/>
      <c r="W125" s="7"/>
      <c r="X125" s="7"/>
      <c r="Y125" s="7"/>
    </row>
    <row r="126" spans="1:25" s="12" customFormat="1" ht="38.25" x14ac:dyDescent="0.25">
      <c r="A126" s="34" t="s">
        <v>765</v>
      </c>
      <c r="B126" s="7" t="s">
        <v>542</v>
      </c>
      <c r="C126" s="7" t="s">
        <v>617</v>
      </c>
      <c r="D126" s="8" t="s">
        <v>395</v>
      </c>
      <c r="E126" s="7" t="s">
        <v>571</v>
      </c>
      <c r="F126" s="7" t="s">
        <v>579</v>
      </c>
      <c r="G126" s="8" t="s">
        <v>394</v>
      </c>
      <c r="H126" s="8" t="s">
        <v>15</v>
      </c>
      <c r="I126" s="8" t="s">
        <v>16</v>
      </c>
      <c r="J126" s="8" t="s">
        <v>30</v>
      </c>
      <c r="K126" s="8" t="s">
        <v>549</v>
      </c>
      <c r="L126" s="7">
        <v>30</v>
      </c>
      <c r="M126" s="8" t="s">
        <v>393</v>
      </c>
      <c r="N126" s="9">
        <v>43977</v>
      </c>
      <c r="O126" s="10"/>
      <c r="P126" s="11"/>
      <c r="Q126" s="7"/>
      <c r="R126" s="7"/>
      <c r="S126" s="7" t="s">
        <v>568</v>
      </c>
      <c r="T126" s="7" t="s">
        <v>730</v>
      </c>
      <c r="U126" s="7"/>
      <c r="V126" s="7"/>
      <c r="W126" s="7"/>
      <c r="X126" s="7"/>
      <c r="Y126" s="7"/>
    </row>
    <row r="127" spans="1:25" ht="51" x14ac:dyDescent="0.25">
      <c r="A127" s="34" t="s">
        <v>765</v>
      </c>
      <c r="B127" s="13" t="s">
        <v>542</v>
      </c>
      <c r="C127" s="13" t="s">
        <v>610</v>
      </c>
      <c r="D127" s="14" t="s">
        <v>398</v>
      </c>
      <c r="E127" s="13" t="s">
        <v>575</v>
      </c>
      <c r="F127" s="13" t="s">
        <v>652</v>
      </c>
      <c r="G127" s="14" t="s">
        <v>397</v>
      </c>
      <c r="H127" s="14" t="s">
        <v>678</v>
      </c>
      <c r="I127" s="14" t="s">
        <v>30</v>
      </c>
      <c r="J127" s="14" t="s">
        <v>30</v>
      </c>
      <c r="K127" s="14" t="s">
        <v>551</v>
      </c>
      <c r="L127" s="13">
        <v>30</v>
      </c>
      <c r="M127" s="14" t="s">
        <v>396</v>
      </c>
      <c r="N127" s="15">
        <v>43977</v>
      </c>
      <c r="O127" s="16">
        <v>20202000001621</v>
      </c>
      <c r="P127" s="17">
        <v>43978</v>
      </c>
      <c r="Q127" s="13">
        <v>1</v>
      </c>
      <c r="R127" s="13">
        <v>1</v>
      </c>
      <c r="S127" s="13" t="s">
        <v>567</v>
      </c>
      <c r="T127" s="13" t="s">
        <v>731</v>
      </c>
      <c r="U127" s="13" t="s">
        <v>562</v>
      </c>
      <c r="V127" s="13" t="s">
        <v>573</v>
      </c>
      <c r="W127" s="13" t="s">
        <v>581</v>
      </c>
      <c r="X127" s="13" t="s">
        <v>562</v>
      </c>
      <c r="Y127" s="13" t="s">
        <v>562</v>
      </c>
    </row>
    <row r="128" spans="1:25" s="19" customFormat="1" ht="38.25" x14ac:dyDescent="0.25">
      <c r="A128" s="34" t="s">
        <v>765</v>
      </c>
      <c r="B128" s="13" t="s">
        <v>542</v>
      </c>
      <c r="C128" s="13" t="s">
        <v>617</v>
      </c>
      <c r="D128" s="14" t="s">
        <v>401</v>
      </c>
      <c r="E128" s="13" t="s">
        <v>575</v>
      </c>
      <c r="F128" s="13" t="s">
        <v>560</v>
      </c>
      <c r="G128" s="14" t="s">
        <v>400</v>
      </c>
      <c r="H128" s="14" t="s">
        <v>57</v>
      </c>
      <c r="I128" s="14" t="s">
        <v>58</v>
      </c>
      <c r="J128" s="14" t="s">
        <v>30</v>
      </c>
      <c r="K128" s="14" t="s">
        <v>6</v>
      </c>
      <c r="L128" s="13">
        <v>20</v>
      </c>
      <c r="M128" s="14" t="s">
        <v>399</v>
      </c>
      <c r="N128" s="15">
        <v>43977</v>
      </c>
      <c r="O128" s="16">
        <v>20202000011932</v>
      </c>
      <c r="P128" s="17">
        <v>43983</v>
      </c>
      <c r="Q128" s="13">
        <v>4</v>
      </c>
      <c r="R128" s="13">
        <v>4</v>
      </c>
      <c r="S128" s="13" t="s">
        <v>567</v>
      </c>
      <c r="T128" s="13" t="s">
        <v>732</v>
      </c>
      <c r="U128" s="13" t="s">
        <v>562</v>
      </c>
      <c r="V128" s="13" t="s">
        <v>573</v>
      </c>
      <c r="W128" s="13" t="s">
        <v>562</v>
      </c>
      <c r="X128" s="13" t="s">
        <v>562</v>
      </c>
      <c r="Y128" s="13" t="s">
        <v>733</v>
      </c>
    </row>
    <row r="129" spans="1:25" s="12" customFormat="1" ht="38.25" x14ac:dyDescent="0.25">
      <c r="A129" s="34" t="s">
        <v>765</v>
      </c>
      <c r="B129" s="7" t="s">
        <v>542</v>
      </c>
      <c r="C129" s="7" t="s">
        <v>578</v>
      </c>
      <c r="D129" s="8" t="s">
        <v>404</v>
      </c>
      <c r="E129" s="7" t="s">
        <v>559</v>
      </c>
      <c r="F129" s="7" t="s">
        <v>640</v>
      </c>
      <c r="G129" s="8" t="s">
        <v>403</v>
      </c>
      <c r="H129" s="8" t="s">
        <v>38</v>
      </c>
      <c r="I129" s="8" t="s">
        <v>16</v>
      </c>
      <c r="J129" s="8" t="s">
        <v>30</v>
      </c>
      <c r="K129" s="8" t="s">
        <v>551</v>
      </c>
      <c r="L129" s="7">
        <v>30</v>
      </c>
      <c r="M129" s="8" t="s">
        <v>402</v>
      </c>
      <c r="N129" s="9">
        <v>43977</v>
      </c>
      <c r="O129" s="10"/>
      <c r="P129" s="11"/>
      <c r="Q129" s="7"/>
      <c r="R129" s="7"/>
      <c r="S129" s="7" t="s">
        <v>568</v>
      </c>
      <c r="T129" s="7" t="s">
        <v>730</v>
      </c>
      <c r="U129" s="7"/>
      <c r="V129" s="7"/>
      <c r="W129" s="7"/>
      <c r="X129" s="7"/>
      <c r="Y129" s="7"/>
    </row>
    <row r="130" spans="1:25" s="12" customFormat="1" ht="38.25" x14ac:dyDescent="0.25">
      <c r="A130" s="34" t="s">
        <v>766</v>
      </c>
      <c r="B130" s="7" t="s">
        <v>543</v>
      </c>
      <c r="C130" s="7" t="s">
        <v>565</v>
      </c>
      <c r="D130" s="8" t="s">
        <v>407</v>
      </c>
      <c r="E130" s="7" t="s">
        <v>571</v>
      </c>
      <c r="F130" s="7" t="s">
        <v>579</v>
      </c>
      <c r="G130" s="8" t="s">
        <v>406</v>
      </c>
      <c r="H130" s="8" t="s">
        <v>38</v>
      </c>
      <c r="I130" s="8" t="s">
        <v>16</v>
      </c>
      <c r="J130" s="8" t="s">
        <v>30</v>
      </c>
      <c r="K130" s="8" t="s">
        <v>36</v>
      </c>
      <c r="L130" s="7">
        <v>35</v>
      </c>
      <c r="M130" s="8" t="s">
        <v>405</v>
      </c>
      <c r="N130" s="9">
        <v>43977</v>
      </c>
      <c r="O130" s="10"/>
      <c r="P130" s="11"/>
      <c r="Q130" s="7"/>
      <c r="R130" s="7"/>
      <c r="S130" s="7" t="s">
        <v>568</v>
      </c>
      <c r="T130" s="7" t="s">
        <v>730</v>
      </c>
      <c r="U130" s="7"/>
      <c r="V130" s="7"/>
      <c r="W130" s="7"/>
      <c r="X130" s="7"/>
      <c r="Y130" s="7"/>
    </row>
    <row r="131" spans="1:25" s="19" customFormat="1" ht="63.75" x14ac:dyDescent="0.25">
      <c r="A131" s="34" t="s">
        <v>765</v>
      </c>
      <c r="B131" s="13" t="s">
        <v>542</v>
      </c>
      <c r="C131" s="13" t="s">
        <v>583</v>
      </c>
      <c r="D131" s="14" t="s">
        <v>410</v>
      </c>
      <c r="E131" s="13" t="s">
        <v>559</v>
      </c>
      <c r="F131" s="13" t="s">
        <v>560</v>
      </c>
      <c r="G131" s="14" t="s">
        <v>409</v>
      </c>
      <c r="H131" s="14" t="s">
        <v>374</v>
      </c>
      <c r="I131" s="14" t="s">
        <v>16</v>
      </c>
      <c r="J131" s="14" t="s">
        <v>30</v>
      </c>
      <c r="K131" s="14" t="s">
        <v>551</v>
      </c>
      <c r="L131" s="13">
        <v>30</v>
      </c>
      <c r="M131" s="14" t="s">
        <v>408</v>
      </c>
      <c r="N131" s="15">
        <v>43977</v>
      </c>
      <c r="O131" s="16">
        <v>20202050065931</v>
      </c>
      <c r="P131" s="17">
        <v>43942</v>
      </c>
      <c r="Q131" s="13">
        <v>0</v>
      </c>
      <c r="R131" s="13">
        <v>0</v>
      </c>
      <c r="S131" s="13" t="s">
        <v>567</v>
      </c>
      <c r="T131" s="13" t="s">
        <v>734</v>
      </c>
      <c r="U131" s="13" t="s">
        <v>562</v>
      </c>
      <c r="V131" s="13" t="s">
        <v>573</v>
      </c>
      <c r="W131" s="13" t="s">
        <v>581</v>
      </c>
      <c r="X131" s="13" t="s">
        <v>562</v>
      </c>
      <c r="Y131" s="13" t="s">
        <v>735</v>
      </c>
    </row>
    <row r="132" spans="1:25" ht="45.75" customHeight="1" x14ac:dyDescent="0.25">
      <c r="A132" s="34" t="s">
        <v>765</v>
      </c>
      <c r="B132" s="13" t="s">
        <v>542</v>
      </c>
      <c r="C132" s="13" t="s">
        <v>565</v>
      </c>
      <c r="D132" s="14" t="s">
        <v>413</v>
      </c>
      <c r="E132" s="13" t="s">
        <v>571</v>
      </c>
      <c r="F132" s="13" t="s">
        <v>560</v>
      </c>
      <c r="G132" s="14" t="s">
        <v>412</v>
      </c>
      <c r="H132" s="14" t="s">
        <v>15</v>
      </c>
      <c r="I132" s="14" t="s">
        <v>16</v>
      </c>
      <c r="J132" s="14" t="s">
        <v>30</v>
      </c>
      <c r="K132" s="14" t="s">
        <v>549</v>
      </c>
      <c r="L132" s="13">
        <v>30</v>
      </c>
      <c r="M132" s="14" t="s">
        <v>411</v>
      </c>
      <c r="N132" s="15">
        <v>43977</v>
      </c>
      <c r="O132" s="16" t="s">
        <v>562</v>
      </c>
      <c r="P132" s="17">
        <v>43978</v>
      </c>
      <c r="Q132" s="13">
        <v>1</v>
      </c>
      <c r="R132" s="13">
        <v>1</v>
      </c>
      <c r="S132" s="13" t="s">
        <v>567</v>
      </c>
      <c r="T132" s="13" t="s">
        <v>736</v>
      </c>
      <c r="U132" s="13" t="s">
        <v>562</v>
      </c>
      <c r="V132" s="13" t="s">
        <v>562</v>
      </c>
      <c r="W132" s="13" t="s">
        <v>581</v>
      </c>
      <c r="X132" s="13" t="s">
        <v>562</v>
      </c>
      <c r="Y132" s="13" t="s">
        <v>562</v>
      </c>
    </row>
    <row r="133" spans="1:25" s="19" customFormat="1" ht="51" x14ac:dyDescent="0.25">
      <c r="A133" s="34" t="s">
        <v>765</v>
      </c>
      <c r="B133" s="13" t="s">
        <v>542</v>
      </c>
      <c r="C133" s="13" t="s">
        <v>610</v>
      </c>
      <c r="D133" s="14" t="s">
        <v>416</v>
      </c>
      <c r="E133" s="13" t="s">
        <v>625</v>
      </c>
      <c r="F133" s="13" t="s">
        <v>579</v>
      </c>
      <c r="G133" s="14" t="s">
        <v>415</v>
      </c>
      <c r="H133" s="14" t="s">
        <v>38</v>
      </c>
      <c r="I133" s="14" t="s">
        <v>16</v>
      </c>
      <c r="J133" s="14" t="s">
        <v>30</v>
      </c>
      <c r="K133" s="14" t="s">
        <v>549</v>
      </c>
      <c r="L133" s="13">
        <v>30</v>
      </c>
      <c r="M133" s="14" t="s">
        <v>414</v>
      </c>
      <c r="N133" s="15">
        <v>43977</v>
      </c>
      <c r="O133" s="16" t="s">
        <v>737</v>
      </c>
      <c r="P133" s="17">
        <v>43992</v>
      </c>
      <c r="Q133" s="13">
        <v>12</v>
      </c>
      <c r="R133" s="13">
        <v>12</v>
      </c>
      <c r="S133" s="13" t="s">
        <v>567</v>
      </c>
      <c r="T133" s="13" t="s">
        <v>639</v>
      </c>
      <c r="U133" s="13" t="s">
        <v>562</v>
      </c>
      <c r="V133" s="13" t="s">
        <v>573</v>
      </c>
      <c r="W133" s="13" t="s">
        <v>562</v>
      </c>
      <c r="X133" s="13" t="s">
        <v>562</v>
      </c>
      <c r="Y133" s="13" t="s">
        <v>588</v>
      </c>
    </row>
    <row r="134" spans="1:25" s="12" customFormat="1" ht="38.25" x14ac:dyDescent="0.25">
      <c r="A134" s="34" t="s">
        <v>765</v>
      </c>
      <c r="B134" s="7" t="s">
        <v>542</v>
      </c>
      <c r="C134" s="7" t="s">
        <v>617</v>
      </c>
      <c r="D134" s="8" t="s">
        <v>419</v>
      </c>
      <c r="E134" s="7" t="s">
        <v>571</v>
      </c>
      <c r="F134" s="7" t="s">
        <v>560</v>
      </c>
      <c r="G134" s="8" t="s">
        <v>418</v>
      </c>
      <c r="H134" s="8" t="s">
        <v>4</v>
      </c>
      <c r="I134" s="8" t="s">
        <v>16</v>
      </c>
      <c r="J134" s="8" t="s">
        <v>30</v>
      </c>
      <c r="K134" s="8" t="s">
        <v>6</v>
      </c>
      <c r="L134" s="7">
        <v>20</v>
      </c>
      <c r="M134" s="8" t="s">
        <v>417</v>
      </c>
      <c r="N134" s="9">
        <v>43977</v>
      </c>
      <c r="O134" s="10"/>
      <c r="P134" s="11"/>
      <c r="Q134" s="7"/>
      <c r="R134" s="7"/>
      <c r="S134" s="7" t="s">
        <v>568</v>
      </c>
      <c r="T134" s="7" t="s">
        <v>729</v>
      </c>
      <c r="U134" s="7"/>
      <c r="V134" s="7"/>
      <c r="W134" s="7"/>
      <c r="X134" s="7"/>
      <c r="Y134" s="7"/>
    </row>
    <row r="135" spans="1:25" s="19" customFormat="1" ht="51" x14ac:dyDescent="0.25">
      <c r="A135" s="34" t="s">
        <v>765</v>
      </c>
      <c r="B135" s="13" t="s">
        <v>542</v>
      </c>
      <c r="C135" s="13" t="s">
        <v>617</v>
      </c>
      <c r="D135" s="14" t="s">
        <v>422</v>
      </c>
      <c r="E135" s="13" t="s">
        <v>575</v>
      </c>
      <c r="F135" s="13" t="s">
        <v>560</v>
      </c>
      <c r="G135" s="14" t="s">
        <v>421</v>
      </c>
      <c r="H135" s="14" t="s">
        <v>740</v>
      </c>
      <c r="I135" s="14" t="s">
        <v>30</v>
      </c>
      <c r="J135" s="14" t="s">
        <v>30</v>
      </c>
      <c r="K135" s="14" t="s">
        <v>549</v>
      </c>
      <c r="L135" s="13">
        <v>30</v>
      </c>
      <c r="M135" s="14" t="s">
        <v>420</v>
      </c>
      <c r="N135" s="15">
        <v>43977</v>
      </c>
      <c r="O135" s="16">
        <v>20201000001761</v>
      </c>
      <c r="P135" s="17">
        <v>43980</v>
      </c>
      <c r="Q135" s="13">
        <v>1</v>
      </c>
      <c r="R135" s="13">
        <v>1</v>
      </c>
      <c r="S135" s="13" t="s">
        <v>567</v>
      </c>
      <c r="T135" s="13" t="s">
        <v>738</v>
      </c>
      <c r="U135" s="13" t="s">
        <v>562</v>
      </c>
      <c r="V135" s="13" t="s">
        <v>573</v>
      </c>
      <c r="W135" s="13" t="s">
        <v>562</v>
      </c>
      <c r="X135" s="13" t="s">
        <v>562</v>
      </c>
      <c r="Y135" s="13" t="s">
        <v>599</v>
      </c>
    </row>
    <row r="136" spans="1:25" s="19" customFormat="1" ht="51" x14ac:dyDescent="0.25">
      <c r="A136" s="34" t="s">
        <v>765</v>
      </c>
      <c r="B136" s="13" t="s">
        <v>542</v>
      </c>
      <c r="C136" s="13" t="s">
        <v>605</v>
      </c>
      <c r="D136" s="14" t="s">
        <v>249</v>
      </c>
      <c r="E136" s="13" t="s">
        <v>575</v>
      </c>
      <c r="F136" s="13" t="s">
        <v>640</v>
      </c>
      <c r="G136" s="14" t="s">
        <v>424</v>
      </c>
      <c r="H136" s="14" t="s">
        <v>374</v>
      </c>
      <c r="I136" s="14" t="s">
        <v>16</v>
      </c>
      <c r="J136" s="14" t="s">
        <v>30</v>
      </c>
      <c r="K136" s="14" t="s">
        <v>551</v>
      </c>
      <c r="L136" s="13">
        <v>30</v>
      </c>
      <c r="M136" s="20" t="s">
        <v>423</v>
      </c>
      <c r="N136" s="15">
        <v>43977</v>
      </c>
      <c r="O136" s="16">
        <v>20202050067261</v>
      </c>
      <c r="P136" s="17">
        <v>43971</v>
      </c>
      <c r="Q136" s="13">
        <v>0</v>
      </c>
      <c r="R136" s="13">
        <v>0</v>
      </c>
      <c r="S136" s="13" t="s">
        <v>567</v>
      </c>
      <c r="T136" s="13" t="s">
        <v>546</v>
      </c>
      <c r="U136" s="13" t="s">
        <v>562</v>
      </c>
      <c r="V136" s="13" t="s">
        <v>573</v>
      </c>
      <c r="W136" s="13" t="s">
        <v>562</v>
      </c>
      <c r="X136" s="13" t="s">
        <v>562</v>
      </c>
      <c r="Y136" s="13" t="s">
        <v>599</v>
      </c>
    </row>
    <row r="137" spans="1:25" s="19" customFormat="1" ht="51" x14ac:dyDescent="0.25">
      <c r="A137" s="34" t="s">
        <v>765</v>
      </c>
      <c r="B137" s="13" t="s">
        <v>542</v>
      </c>
      <c r="C137" s="13" t="s">
        <v>617</v>
      </c>
      <c r="D137" s="14" t="s">
        <v>427</v>
      </c>
      <c r="E137" s="13" t="s">
        <v>559</v>
      </c>
      <c r="F137" s="13" t="s">
        <v>586</v>
      </c>
      <c r="G137" s="14" t="s">
        <v>426</v>
      </c>
      <c r="H137" s="14" t="s">
        <v>374</v>
      </c>
      <c r="I137" s="14" t="s">
        <v>16</v>
      </c>
      <c r="J137" s="14" t="s">
        <v>30</v>
      </c>
      <c r="K137" s="14" t="s">
        <v>551</v>
      </c>
      <c r="L137" s="13">
        <v>30</v>
      </c>
      <c r="M137" s="14" t="s">
        <v>425</v>
      </c>
      <c r="N137" s="15">
        <v>43977</v>
      </c>
      <c r="O137" s="16">
        <v>20202050067371</v>
      </c>
      <c r="P137" s="17">
        <v>43978</v>
      </c>
      <c r="Q137" s="13">
        <v>1</v>
      </c>
      <c r="R137" s="13">
        <v>1</v>
      </c>
      <c r="S137" s="13" t="s">
        <v>567</v>
      </c>
      <c r="T137" s="13" t="s">
        <v>741</v>
      </c>
      <c r="U137" s="13" t="s">
        <v>562</v>
      </c>
      <c r="V137" s="13" t="s">
        <v>573</v>
      </c>
      <c r="W137" s="13" t="s">
        <v>562</v>
      </c>
      <c r="X137" s="13" t="s">
        <v>562</v>
      </c>
      <c r="Y137" s="13" t="s">
        <v>599</v>
      </c>
    </row>
    <row r="138" spans="1:25" s="12" customFormat="1" ht="38.25" x14ac:dyDescent="0.25">
      <c r="A138" s="34" t="s">
        <v>765</v>
      </c>
      <c r="B138" s="7" t="s">
        <v>542</v>
      </c>
      <c r="C138" s="7" t="s">
        <v>578</v>
      </c>
      <c r="D138" s="8" t="s">
        <v>430</v>
      </c>
      <c r="E138" s="7" t="s">
        <v>571</v>
      </c>
      <c r="F138" s="7" t="s">
        <v>579</v>
      </c>
      <c r="G138" s="8" t="s">
        <v>429</v>
      </c>
      <c r="H138" s="8" t="s">
        <v>38</v>
      </c>
      <c r="I138" s="8" t="s">
        <v>16</v>
      </c>
      <c r="J138" s="8" t="s">
        <v>30</v>
      </c>
      <c r="K138" s="8" t="s">
        <v>549</v>
      </c>
      <c r="L138" s="7">
        <v>30</v>
      </c>
      <c r="M138" s="8" t="s">
        <v>428</v>
      </c>
      <c r="N138" s="9">
        <v>43977</v>
      </c>
      <c r="O138" s="10"/>
      <c r="P138" s="11"/>
      <c r="Q138" s="7"/>
      <c r="R138" s="7"/>
      <c r="S138" s="7" t="s">
        <v>568</v>
      </c>
      <c r="T138" s="7" t="s">
        <v>730</v>
      </c>
      <c r="U138" s="7"/>
      <c r="V138" s="7"/>
      <c r="W138" s="7"/>
      <c r="X138" s="7"/>
      <c r="Y138" s="7"/>
    </row>
    <row r="139" spans="1:25" s="12" customFormat="1" ht="38.25" x14ac:dyDescent="0.25">
      <c r="A139" s="34" t="s">
        <v>765</v>
      </c>
      <c r="B139" s="7" t="s">
        <v>542</v>
      </c>
      <c r="C139" s="7" t="s">
        <v>681</v>
      </c>
      <c r="D139" s="8" t="s">
        <v>433</v>
      </c>
      <c r="E139" s="7" t="s">
        <v>625</v>
      </c>
      <c r="F139" s="7" t="s">
        <v>592</v>
      </c>
      <c r="G139" s="8" t="s">
        <v>432</v>
      </c>
      <c r="H139" s="8" t="s">
        <v>65</v>
      </c>
      <c r="I139" s="8" t="s">
        <v>16</v>
      </c>
      <c r="J139" s="8" t="s">
        <v>30</v>
      </c>
      <c r="K139" s="8" t="s">
        <v>549</v>
      </c>
      <c r="L139" s="7">
        <v>30</v>
      </c>
      <c r="M139" s="8" t="s">
        <v>431</v>
      </c>
      <c r="N139" s="9">
        <v>43977</v>
      </c>
      <c r="O139" s="10"/>
      <c r="P139" s="11"/>
      <c r="Q139" s="7"/>
      <c r="R139" s="7"/>
      <c r="S139" s="7" t="s">
        <v>568</v>
      </c>
      <c r="T139" s="7" t="s">
        <v>730</v>
      </c>
      <c r="U139" s="7"/>
      <c r="V139" s="7"/>
      <c r="W139" s="7"/>
      <c r="X139" s="7"/>
      <c r="Y139" s="7"/>
    </row>
    <row r="140" spans="1:25" s="12" customFormat="1" ht="38.25" x14ac:dyDescent="0.25">
      <c r="A140" s="34" t="s">
        <v>765</v>
      </c>
      <c r="B140" s="7" t="s">
        <v>542</v>
      </c>
      <c r="C140" s="7" t="s">
        <v>739</v>
      </c>
      <c r="D140" s="8" t="s">
        <v>436</v>
      </c>
      <c r="E140" s="7" t="s">
        <v>575</v>
      </c>
      <c r="F140" s="7" t="s">
        <v>560</v>
      </c>
      <c r="G140" s="8" t="s">
        <v>435</v>
      </c>
      <c r="H140" s="8" t="s">
        <v>226</v>
      </c>
      <c r="I140" s="8" t="s">
        <v>88</v>
      </c>
      <c r="J140" s="7" t="s">
        <v>11</v>
      </c>
      <c r="K140" s="8" t="s">
        <v>6</v>
      </c>
      <c r="L140" s="7">
        <v>20</v>
      </c>
      <c r="M140" s="8" t="s">
        <v>434</v>
      </c>
      <c r="N140" s="9">
        <v>43977</v>
      </c>
      <c r="O140" s="10"/>
      <c r="P140" s="11"/>
      <c r="Q140" s="7"/>
      <c r="R140" s="7"/>
      <c r="S140" s="7" t="s">
        <v>568</v>
      </c>
      <c r="T140" s="7" t="s">
        <v>729</v>
      </c>
      <c r="U140" s="7"/>
      <c r="V140" s="7"/>
      <c r="W140" s="7"/>
      <c r="X140" s="7"/>
      <c r="Y140" s="7"/>
    </row>
    <row r="141" spans="1:25" s="12" customFormat="1" ht="51" x14ac:dyDescent="0.25">
      <c r="A141" s="34" t="s">
        <v>765</v>
      </c>
      <c r="B141" s="7" t="s">
        <v>542</v>
      </c>
      <c r="C141" s="7" t="s">
        <v>578</v>
      </c>
      <c r="D141" s="8" t="s">
        <v>439</v>
      </c>
      <c r="E141" s="7" t="s">
        <v>559</v>
      </c>
      <c r="F141" s="7" t="s">
        <v>592</v>
      </c>
      <c r="G141" s="8" t="s">
        <v>438</v>
      </c>
      <c r="H141" s="8" t="s">
        <v>38</v>
      </c>
      <c r="I141" s="8" t="s">
        <v>16</v>
      </c>
      <c r="J141" s="8" t="s">
        <v>30</v>
      </c>
      <c r="K141" s="8" t="s">
        <v>551</v>
      </c>
      <c r="L141" s="7">
        <v>30</v>
      </c>
      <c r="M141" s="8" t="s">
        <v>437</v>
      </c>
      <c r="N141" s="9">
        <v>43977</v>
      </c>
      <c r="O141" s="10"/>
      <c r="P141" s="11"/>
      <c r="Q141" s="7"/>
      <c r="R141" s="7"/>
      <c r="S141" s="7" t="s">
        <v>568</v>
      </c>
      <c r="T141" s="7" t="s">
        <v>730</v>
      </c>
      <c r="U141" s="7"/>
      <c r="V141" s="7"/>
      <c r="W141" s="7"/>
      <c r="X141" s="7"/>
      <c r="Y141" s="7"/>
    </row>
    <row r="142" spans="1:25" s="19" customFormat="1" ht="38.25" x14ac:dyDescent="0.25">
      <c r="A142" s="34" t="s">
        <v>765</v>
      </c>
      <c r="B142" s="13" t="s">
        <v>542</v>
      </c>
      <c r="C142" s="13" t="s">
        <v>681</v>
      </c>
      <c r="D142" s="14" t="s">
        <v>442</v>
      </c>
      <c r="E142" s="13" t="s">
        <v>571</v>
      </c>
      <c r="F142" s="13" t="s">
        <v>560</v>
      </c>
      <c r="G142" s="14" t="s">
        <v>441</v>
      </c>
      <c r="H142" s="14" t="s">
        <v>57</v>
      </c>
      <c r="I142" s="14" t="s">
        <v>58</v>
      </c>
      <c r="J142" s="14" t="s">
        <v>30</v>
      </c>
      <c r="K142" s="14" t="s">
        <v>6</v>
      </c>
      <c r="L142" s="13">
        <v>20</v>
      </c>
      <c r="M142" s="14" t="s">
        <v>440</v>
      </c>
      <c r="N142" s="15">
        <v>43977</v>
      </c>
      <c r="O142" s="16">
        <v>20202100001871</v>
      </c>
      <c r="P142" s="17">
        <v>43983</v>
      </c>
      <c r="Q142" s="13">
        <v>4</v>
      </c>
      <c r="R142" s="13">
        <v>4</v>
      </c>
      <c r="S142" s="13" t="s">
        <v>567</v>
      </c>
      <c r="T142" s="13" t="s">
        <v>742</v>
      </c>
      <c r="U142" s="13" t="s">
        <v>562</v>
      </c>
      <c r="V142" s="13" t="s">
        <v>573</v>
      </c>
      <c r="W142" s="13" t="s">
        <v>562</v>
      </c>
      <c r="X142" s="13" t="s">
        <v>562</v>
      </c>
      <c r="Y142" s="13" t="s">
        <v>599</v>
      </c>
    </row>
    <row r="143" spans="1:25" s="12" customFormat="1" ht="38.25" x14ac:dyDescent="0.25">
      <c r="A143" s="34" t="s">
        <v>765</v>
      </c>
      <c r="B143" s="7" t="s">
        <v>542</v>
      </c>
      <c r="C143" s="7" t="s">
        <v>605</v>
      </c>
      <c r="D143" s="8" t="s">
        <v>445</v>
      </c>
      <c r="E143" s="7" t="s">
        <v>571</v>
      </c>
      <c r="F143" s="7" t="s">
        <v>586</v>
      </c>
      <c r="G143" s="8" t="s">
        <v>444</v>
      </c>
      <c r="H143" s="8" t="s">
        <v>38</v>
      </c>
      <c r="I143" s="8" t="s">
        <v>16</v>
      </c>
      <c r="J143" s="8" t="s">
        <v>30</v>
      </c>
      <c r="K143" s="8" t="s">
        <v>549</v>
      </c>
      <c r="L143" s="7">
        <v>30</v>
      </c>
      <c r="M143" s="8" t="s">
        <v>443</v>
      </c>
      <c r="N143" s="9">
        <v>43977</v>
      </c>
      <c r="O143" s="10"/>
      <c r="P143" s="11"/>
      <c r="Q143" s="7"/>
      <c r="R143" s="7"/>
      <c r="S143" s="7" t="s">
        <v>568</v>
      </c>
      <c r="T143" s="7" t="s">
        <v>730</v>
      </c>
      <c r="U143" s="7"/>
      <c r="V143" s="7"/>
      <c r="W143" s="7"/>
      <c r="X143" s="7"/>
      <c r="Y143" s="7"/>
    </row>
    <row r="144" spans="1:25" ht="38.25" x14ac:dyDescent="0.25">
      <c r="A144" s="34" t="s">
        <v>765</v>
      </c>
      <c r="B144" s="13" t="s">
        <v>555</v>
      </c>
      <c r="C144" s="13" t="s">
        <v>744</v>
      </c>
      <c r="D144" s="14" t="s">
        <v>448</v>
      </c>
      <c r="E144" s="13" t="s">
        <v>559</v>
      </c>
      <c r="F144" s="13" t="s">
        <v>640</v>
      </c>
      <c r="G144" s="14" t="s">
        <v>447</v>
      </c>
      <c r="H144" s="14" t="s">
        <v>15</v>
      </c>
      <c r="I144" s="14" t="s">
        <v>16</v>
      </c>
      <c r="J144" s="14" t="s">
        <v>30</v>
      </c>
      <c r="K144" s="14" t="s">
        <v>549</v>
      </c>
      <c r="L144" s="13">
        <v>30</v>
      </c>
      <c r="M144" s="14" t="s">
        <v>446</v>
      </c>
      <c r="N144" s="15">
        <v>43977</v>
      </c>
      <c r="O144" s="16">
        <v>20202000002361</v>
      </c>
      <c r="P144" s="17">
        <v>43994</v>
      </c>
      <c r="Q144" s="13">
        <v>13</v>
      </c>
      <c r="R144" s="13">
        <v>13</v>
      </c>
      <c r="S144" s="13" t="s">
        <v>567</v>
      </c>
      <c r="T144" s="13" t="s">
        <v>743</v>
      </c>
      <c r="U144" s="13" t="s">
        <v>562</v>
      </c>
      <c r="V144" s="13" t="s">
        <v>573</v>
      </c>
      <c r="W144" s="13" t="s">
        <v>562</v>
      </c>
      <c r="X144" s="13" t="s">
        <v>562</v>
      </c>
      <c r="Y144" s="13" t="s">
        <v>599</v>
      </c>
    </row>
    <row r="145" spans="1:25" s="19" customFormat="1" ht="38.25" x14ac:dyDescent="0.25">
      <c r="A145" s="34" t="s">
        <v>765</v>
      </c>
      <c r="B145" s="13" t="s">
        <v>542</v>
      </c>
      <c r="C145" s="13" t="s">
        <v>744</v>
      </c>
      <c r="D145" s="14" t="s">
        <v>451</v>
      </c>
      <c r="E145" s="13" t="s">
        <v>575</v>
      </c>
      <c r="F145" s="13" t="s">
        <v>560</v>
      </c>
      <c r="G145" s="14" t="s">
        <v>450</v>
      </c>
      <c r="H145" s="14" t="s">
        <v>374</v>
      </c>
      <c r="I145" s="14" t="s">
        <v>16</v>
      </c>
      <c r="J145" s="14" t="s">
        <v>30</v>
      </c>
      <c r="K145" s="14" t="s">
        <v>549</v>
      </c>
      <c r="L145" s="13">
        <v>30</v>
      </c>
      <c r="M145" s="14" t="s">
        <v>449</v>
      </c>
      <c r="N145" s="15">
        <v>43977</v>
      </c>
      <c r="O145" s="16">
        <v>20202050067911</v>
      </c>
      <c r="P145" s="17">
        <v>43991</v>
      </c>
      <c r="Q145" s="13">
        <v>10</v>
      </c>
      <c r="R145" s="13">
        <v>10</v>
      </c>
      <c r="S145" s="13" t="s">
        <v>567</v>
      </c>
      <c r="T145" s="13" t="s">
        <v>639</v>
      </c>
      <c r="U145" s="13" t="s">
        <v>562</v>
      </c>
      <c r="V145" s="13" t="s">
        <v>573</v>
      </c>
      <c r="W145" s="13" t="s">
        <v>562</v>
      </c>
      <c r="X145" s="13" t="s">
        <v>562</v>
      </c>
      <c r="Y145" s="13" t="s">
        <v>588</v>
      </c>
    </row>
    <row r="146" spans="1:25" s="19" customFormat="1" ht="38.25" x14ac:dyDescent="0.25">
      <c r="A146" s="34" t="s">
        <v>765</v>
      </c>
      <c r="B146" s="13" t="s">
        <v>542</v>
      </c>
      <c r="C146" s="13" t="s">
        <v>578</v>
      </c>
      <c r="D146" s="14" t="s">
        <v>454</v>
      </c>
      <c r="E146" s="13" t="s">
        <v>575</v>
      </c>
      <c r="F146" s="13" t="s">
        <v>560</v>
      </c>
      <c r="G146" s="14" t="s">
        <v>453</v>
      </c>
      <c r="H146" s="14" t="s">
        <v>623</v>
      </c>
      <c r="I146" s="14" t="s">
        <v>746</v>
      </c>
      <c r="J146" s="14" t="s">
        <v>30</v>
      </c>
      <c r="K146" s="14" t="s">
        <v>549</v>
      </c>
      <c r="L146" s="13">
        <v>30</v>
      </c>
      <c r="M146" s="14" t="s">
        <v>452</v>
      </c>
      <c r="N146" s="15">
        <v>43977</v>
      </c>
      <c r="O146" s="16" t="s">
        <v>562</v>
      </c>
      <c r="P146" s="17">
        <v>43983</v>
      </c>
      <c r="Q146" s="16">
        <v>4</v>
      </c>
      <c r="R146" s="13">
        <v>4</v>
      </c>
      <c r="S146" s="13" t="s">
        <v>567</v>
      </c>
      <c r="T146" s="13" t="s">
        <v>745</v>
      </c>
      <c r="U146" s="13" t="s">
        <v>562</v>
      </c>
      <c r="V146" s="13" t="s">
        <v>562</v>
      </c>
      <c r="W146" s="13" t="s">
        <v>562</v>
      </c>
      <c r="X146" s="13" t="s">
        <v>562</v>
      </c>
      <c r="Y146" s="13" t="s">
        <v>596</v>
      </c>
    </row>
    <row r="147" spans="1:25" s="19" customFormat="1" ht="38.25" x14ac:dyDescent="0.25">
      <c r="A147" s="34" t="s">
        <v>765</v>
      </c>
      <c r="B147" s="13" t="s">
        <v>553</v>
      </c>
      <c r="C147" s="13" t="s">
        <v>633</v>
      </c>
      <c r="D147" s="14" t="s">
        <v>457</v>
      </c>
      <c r="E147" s="13" t="s">
        <v>571</v>
      </c>
      <c r="F147" s="13" t="s">
        <v>579</v>
      </c>
      <c r="G147" s="14" t="s">
        <v>456</v>
      </c>
      <c r="H147" s="14" t="s">
        <v>374</v>
      </c>
      <c r="I147" s="14" t="s">
        <v>16</v>
      </c>
      <c r="J147" s="14" t="s">
        <v>30</v>
      </c>
      <c r="K147" s="14" t="s">
        <v>36</v>
      </c>
      <c r="L147" s="13">
        <v>35</v>
      </c>
      <c r="M147" s="14" t="s">
        <v>455</v>
      </c>
      <c r="N147" s="15">
        <v>43978</v>
      </c>
      <c r="O147" s="16">
        <v>20202050067931</v>
      </c>
      <c r="P147" s="17">
        <v>43991</v>
      </c>
      <c r="Q147" s="13">
        <v>9</v>
      </c>
      <c r="R147" s="13">
        <v>9</v>
      </c>
      <c r="S147" s="13" t="s">
        <v>567</v>
      </c>
      <c r="T147" s="13" t="s">
        <v>639</v>
      </c>
      <c r="U147" s="13" t="s">
        <v>562</v>
      </c>
      <c r="V147" s="13" t="s">
        <v>573</v>
      </c>
      <c r="W147" s="13" t="s">
        <v>562</v>
      </c>
      <c r="X147" s="13" t="s">
        <v>562</v>
      </c>
      <c r="Y147" s="13" t="s">
        <v>588</v>
      </c>
    </row>
    <row r="148" spans="1:25" s="12" customFormat="1" ht="38.25" x14ac:dyDescent="0.25">
      <c r="A148" s="34" t="s">
        <v>765</v>
      </c>
      <c r="B148" s="7" t="s">
        <v>553</v>
      </c>
      <c r="C148" s="7" t="s">
        <v>585</v>
      </c>
      <c r="D148" s="8" t="s">
        <v>460</v>
      </c>
      <c r="E148" s="7" t="s">
        <v>575</v>
      </c>
      <c r="F148" s="7" t="s">
        <v>640</v>
      </c>
      <c r="G148" s="8" t="s">
        <v>459</v>
      </c>
      <c r="H148" s="8" t="s">
        <v>38</v>
      </c>
      <c r="I148" s="8" t="s">
        <v>16</v>
      </c>
      <c r="J148" s="8" t="s">
        <v>30</v>
      </c>
      <c r="K148" s="8" t="s">
        <v>549</v>
      </c>
      <c r="L148" s="7">
        <v>30</v>
      </c>
      <c r="M148" s="8" t="s">
        <v>458</v>
      </c>
      <c r="N148" s="9">
        <v>43978</v>
      </c>
      <c r="O148" s="10"/>
      <c r="P148" s="11"/>
      <c r="Q148" s="7"/>
      <c r="R148" s="7"/>
      <c r="S148" s="7" t="s">
        <v>568</v>
      </c>
      <c r="T148" s="7" t="s">
        <v>747</v>
      </c>
      <c r="U148" s="7"/>
      <c r="V148" s="7"/>
      <c r="W148" s="7"/>
      <c r="X148" s="7"/>
      <c r="Y148" s="7"/>
    </row>
    <row r="149" spans="1:25" s="12" customFormat="1" ht="38.25" x14ac:dyDescent="0.25">
      <c r="A149" s="34" t="s">
        <v>765</v>
      </c>
      <c r="B149" s="7" t="s">
        <v>542</v>
      </c>
      <c r="C149" s="7" t="s">
        <v>610</v>
      </c>
      <c r="D149" s="8" t="s">
        <v>463</v>
      </c>
      <c r="E149" s="7" t="s">
        <v>575</v>
      </c>
      <c r="F149" s="7" t="s">
        <v>560</v>
      </c>
      <c r="G149" s="8" t="s">
        <v>462</v>
      </c>
      <c r="H149" s="8" t="s">
        <v>226</v>
      </c>
      <c r="I149" s="8" t="s">
        <v>88</v>
      </c>
      <c r="J149" s="7" t="s">
        <v>11</v>
      </c>
      <c r="K149" s="8" t="s">
        <v>6</v>
      </c>
      <c r="L149" s="7">
        <v>20</v>
      </c>
      <c r="M149" s="8" t="s">
        <v>461</v>
      </c>
      <c r="N149" s="9">
        <v>43978</v>
      </c>
      <c r="O149" s="10"/>
      <c r="P149" s="11"/>
      <c r="Q149" s="7"/>
      <c r="R149" s="7"/>
      <c r="S149" s="7" t="s">
        <v>568</v>
      </c>
      <c r="T149" s="7" t="s">
        <v>748</v>
      </c>
      <c r="U149" s="7"/>
      <c r="V149" s="7"/>
      <c r="W149" s="7"/>
      <c r="X149" s="7"/>
      <c r="Y149" s="7"/>
    </row>
    <row r="150" spans="1:25" s="19" customFormat="1" ht="51" x14ac:dyDescent="0.25">
      <c r="A150" s="34" t="s">
        <v>766</v>
      </c>
      <c r="B150" s="13" t="s">
        <v>554</v>
      </c>
      <c r="C150" s="13" t="s">
        <v>565</v>
      </c>
      <c r="D150" s="14" t="s">
        <v>466</v>
      </c>
      <c r="E150" s="13" t="s">
        <v>575</v>
      </c>
      <c r="F150" s="13" t="s">
        <v>592</v>
      </c>
      <c r="G150" s="14" t="s">
        <v>465</v>
      </c>
      <c r="H150" s="14" t="s">
        <v>467</v>
      </c>
      <c r="I150" s="14" t="s">
        <v>30</v>
      </c>
      <c r="J150" s="14" t="s">
        <v>30</v>
      </c>
      <c r="K150" s="14" t="s">
        <v>549</v>
      </c>
      <c r="L150" s="13">
        <v>30</v>
      </c>
      <c r="M150" s="14" t="s">
        <v>464</v>
      </c>
      <c r="N150" s="15">
        <v>43978</v>
      </c>
      <c r="O150" s="16">
        <v>20202000001881</v>
      </c>
      <c r="P150" s="17">
        <v>43992</v>
      </c>
      <c r="Q150" s="13">
        <v>10</v>
      </c>
      <c r="R150" s="13">
        <v>10</v>
      </c>
      <c r="S150" s="13" t="s">
        <v>567</v>
      </c>
      <c r="T150" s="13" t="s">
        <v>749</v>
      </c>
      <c r="U150" s="13" t="s">
        <v>562</v>
      </c>
      <c r="V150" s="13" t="s">
        <v>573</v>
      </c>
      <c r="W150" s="13" t="s">
        <v>562</v>
      </c>
      <c r="X150" s="13" t="s">
        <v>562</v>
      </c>
      <c r="Y150" s="13" t="s">
        <v>599</v>
      </c>
    </row>
    <row r="151" spans="1:25" s="12" customFormat="1" ht="38.25" x14ac:dyDescent="0.25">
      <c r="A151" s="34" t="s">
        <v>765</v>
      </c>
      <c r="B151" s="7" t="s">
        <v>542</v>
      </c>
      <c r="C151" s="7" t="s">
        <v>583</v>
      </c>
      <c r="D151" s="8" t="s">
        <v>76</v>
      </c>
      <c r="E151" s="7" t="s">
        <v>571</v>
      </c>
      <c r="F151" s="7" t="s">
        <v>609</v>
      </c>
      <c r="G151" s="8" t="s">
        <v>441</v>
      </c>
      <c r="H151" s="8" t="s">
        <v>38</v>
      </c>
      <c r="I151" s="8" t="s">
        <v>16</v>
      </c>
      <c r="J151" s="8" t="s">
        <v>30</v>
      </c>
      <c r="K151" s="8" t="s">
        <v>549</v>
      </c>
      <c r="L151" s="7">
        <v>30</v>
      </c>
      <c r="M151" s="8" t="s">
        <v>468</v>
      </c>
      <c r="N151" s="9">
        <v>43978</v>
      </c>
      <c r="O151" s="10"/>
      <c r="P151" s="11"/>
      <c r="Q151" s="7"/>
      <c r="R151" s="7"/>
      <c r="S151" s="7" t="s">
        <v>568</v>
      </c>
      <c r="T151" s="7" t="s">
        <v>747</v>
      </c>
      <c r="U151" s="7"/>
      <c r="V151" s="7"/>
      <c r="W151" s="7"/>
      <c r="X151" s="7"/>
      <c r="Y151" s="7"/>
    </row>
    <row r="152" spans="1:25" s="12" customFormat="1" ht="38.25" x14ac:dyDescent="0.25">
      <c r="A152" s="34" t="s">
        <v>765</v>
      </c>
      <c r="B152" s="7" t="s">
        <v>542</v>
      </c>
      <c r="C152" s="7" t="s">
        <v>565</v>
      </c>
      <c r="D152" s="8" t="s">
        <v>471</v>
      </c>
      <c r="E152" s="7" t="s">
        <v>571</v>
      </c>
      <c r="F152" s="7" t="s">
        <v>560</v>
      </c>
      <c r="G152" s="8" t="s">
        <v>470</v>
      </c>
      <c r="H152" s="8" t="s">
        <v>65</v>
      </c>
      <c r="I152" s="8" t="s">
        <v>16</v>
      </c>
      <c r="J152" s="8" t="s">
        <v>30</v>
      </c>
      <c r="K152" s="8" t="s">
        <v>549</v>
      </c>
      <c r="L152" s="7">
        <v>30</v>
      </c>
      <c r="M152" s="33" t="s">
        <v>469</v>
      </c>
      <c r="N152" s="9">
        <v>43978</v>
      </c>
      <c r="O152" s="10"/>
      <c r="P152" s="11"/>
      <c r="Q152" s="7"/>
      <c r="R152" s="7"/>
      <c r="S152" s="7" t="s">
        <v>568</v>
      </c>
      <c r="T152" s="7" t="s">
        <v>747</v>
      </c>
      <c r="U152" s="7"/>
      <c r="V152" s="7"/>
      <c r="W152" s="7"/>
      <c r="X152" s="7"/>
      <c r="Y152" s="7"/>
    </row>
    <row r="153" spans="1:25" s="12" customFormat="1" ht="38.25" x14ac:dyDescent="0.25">
      <c r="A153" s="34" t="s">
        <v>765</v>
      </c>
      <c r="B153" s="7" t="s">
        <v>542</v>
      </c>
      <c r="C153" s="7" t="s">
        <v>622</v>
      </c>
      <c r="D153" s="8" t="s">
        <v>140</v>
      </c>
      <c r="E153" s="7" t="s">
        <v>625</v>
      </c>
      <c r="F153" s="7" t="s">
        <v>560</v>
      </c>
      <c r="G153" s="8" t="s">
        <v>473</v>
      </c>
      <c r="H153" s="8" t="s">
        <v>65</v>
      </c>
      <c r="I153" s="8" t="s">
        <v>16</v>
      </c>
      <c r="J153" s="8" t="s">
        <v>30</v>
      </c>
      <c r="K153" s="8" t="s">
        <v>544</v>
      </c>
      <c r="L153" s="7">
        <v>30</v>
      </c>
      <c r="M153" s="33" t="s">
        <v>472</v>
      </c>
      <c r="N153" s="9">
        <v>43978</v>
      </c>
      <c r="O153" s="10"/>
      <c r="P153" s="11"/>
      <c r="Q153" s="7"/>
      <c r="R153" s="7"/>
      <c r="S153" s="7" t="s">
        <v>568</v>
      </c>
      <c r="T153" s="7" t="s">
        <v>747</v>
      </c>
      <c r="U153" s="7"/>
      <c r="V153" s="7"/>
      <c r="W153" s="7"/>
      <c r="X153" s="7"/>
      <c r="Y153" s="7"/>
    </row>
    <row r="154" spans="1:25" s="12" customFormat="1" ht="38.25" x14ac:dyDescent="0.25">
      <c r="A154" s="34" t="s">
        <v>765</v>
      </c>
      <c r="B154" s="7" t="s">
        <v>542</v>
      </c>
      <c r="C154" s="7" t="s">
        <v>676</v>
      </c>
      <c r="D154" s="8" t="s">
        <v>476</v>
      </c>
      <c r="E154" s="7" t="s">
        <v>575</v>
      </c>
      <c r="F154" s="7" t="s">
        <v>640</v>
      </c>
      <c r="G154" s="8" t="s">
        <v>475</v>
      </c>
      <c r="H154" s="8" t="s">
        <v>65</v>
      </c>
      <c r="I154" s="8" t="s">
        <v>16</v>
      </c>
      <c r="J154" s="8" t="s">
        <v>30</v>
      </c>
      <c r="K154" s="8" t="s">
        <v>551</v>
      </c>
      <c r="L154" s="7">
        <v>30</v>
      </c>
      <c r="M154" s="8" t="s">
        <v>474</v>
      </c>
      <c r="N154" s="9">
        <v>43979</v>
      </c>
      <c r="O154" s="10"/>
      <c r="P154" s="11"/>
      <c r="Q154" s="7"/>
      <c r="R154" s="7"/>
      <c r="S154" s="7" t="s">
        <v>568</v>
      </c>
      <c r="T154" s="7" t="s">
        <v>750</v>
      </c>
      <c r="U154" s="7"/>
      <c r="V154" s="7"/>
      <c r="W154" s="7"/>
      <c r="X154" s="7"/>
      <c r="Y154" s="7"/>
    </row>
    <row r="155" spans="1:25" s="19" customFormat="1" ht="38.25" x14ac:dyDescent="0.25">
      <c r="A155" s="34" t="s">
        <v>765</v>
      </c>
      <c r="B155" s="13" t="s">
        <v>542</v>
      </c>
      <c r="C155" s="13" t="s">
        <v>565</v>
      </c>
      <c r="D155" s="14" t="s">
        <v>479</v>
      </c>
      <c r="E155" s="13" t="s">
        <v>558</v>
      </c>
      <c r="F155" s="13" t="s">
        <v>560</v>
      </c>
      <c r="G155" s="14" t="s">
        <v>478</v>
      </c>
      <c r="H155" s="14" t="s">
        <v>299</v>
      </c>
      <c r="I155" s="14" t="s">
        <v>300</v>
      </c>
      <c r="J155" s="14" t="s">
        <v>30</v>
      </c>
      <c r="K155" s="14" t="s">
        <v>6</v>
      </c>
      <c r="L155" s="13">
        <v>20</v>
      </c>
      <c r="M155" s="14" t="s">
        <v>477</v>
      </c>
      <c r="N155" s="15">
        <v>43979</v>
      </c>
      <c r="O155" s="16">
        <v>20201200000223</v>
      </c>
      <c r="P155" s="17">
        <v>43993</v>
      </c>
      <c r="Q155" s="13">
        <v>10</v>
      </c>
      <c r="R155" s="13">
        <v>10</v>
      </c>
      <c r="S155" s="13" t="s">
        <v>567</v>
      </c>
      <c r="T155" s="13" t="s">
        <v>751</v>
      </c>
      <c r="U155" s="13" t="s">
        <v>562</v>
      </c>
      <c r="V155" s="13" t="s">
        <v>573</v>
      </c>
      <c r="W155" s="13" t="s">
        <v>562</v>
      </c>
      <c r="X155" s="13" t="s">
        <v>562</v>
      </c>
      <c r="Y155" s="13" t="s">
        <v>646</v>
      </c>
    </row>
    <row r="156" spans="1:25" s="12" customFormat="1" ht="38.25" x14ac:dyDescent="0.25">
      <c r="A156" s="34" t="s">
        <v>766</v>
      </c>
      <c r="B156" s="7" t="s">
        <v>543</v>
      </c>
      <c r="C156" s="7" t="s">
        <v>689</v>
      </c>
      <c r="D156" s="8" t="s">
        <v>482</v>
      </c>
      <c r="E156" s="7" t="s">
        <v>625</v>
      </c>
      <c r="F156" s="7" t="s">
        <v>560</v>
      </c>
      <c r="G156" s="8" t="s">
        <v>481</v>
      </c>
      <c r="H156" s="8" t="s">
        <v>202</v>
      </c>
      <c r="I156" s="8" t="s">
        <v>203</v>
      </c>
      <c r="J156" s="7" t="s">
        <v>11</v>
      </c>
      <c r="K156" s="8" t="s">
        <v>549</v>
      </c>
      <c r="L156" s="7">
        <v>30</v>
      </c>
      <c r="M156" s="8" t="s">
        <v>480</v>
      </c>
      <c r="N156" s="9">
        <v>43979</v>
      </c>
      <c r="O156" s="10"/>
      <c r="P156" s="11"/>
      <c r="Q156" s="7"/>
      <c r="R156" s="7"/>
      <c r="S156" s="7" t="s">
        <v>568</v>
      </c>
      <c r="T156" s="7" t="s">
        <v>750</v>
      </c>
      <c r="U156" s="7"/>
      <c r="V156" s="7"/>
      <c r="W156" s="7"/>
      <c r="X156" s="7"/>
      <c r="Y156" s="7"/>
    </row>
    <row r="157" spans="1:25" s="12" customFormat="1" ht="38.25" x14ac:dyDescent="0.25">
      <c r="A157" s="34" t="s">
        <v>765</v>
      </c>
      <c r="B157" s="7" t="s">
        <v>542</v>
      </c>
      <c r="C157" s="7" t="s">
        <v>565</v>
      </c>
      <c r="D157" s="8" t="s">
        <v>485</v>
      </c>
      <c r="E157" s="7" t="s">
        <v>575</v>
      </c>
      <c r="F157" s="7" t="s">
        <v>560</v>
      </c>
      <c r="G157" s="8" t="s">
        <v>484</v>
      </c>
      <c r="H157" s="8" t="s">
        <v>4</v>
      </c>
      <c r="I157" s="8" t="s">
        <v>5</v>
      </c>
      <c r="J157" s="8" t="s">
        <v>30</v>
      </c>
      <c r="K157" s="8" t="s">
        <v>549</v>
      </c>
      <c r="L157" s="7">
        <v>30</v>
      </c>
      <c r="M157" s="8" t="s">
        <v>483</v>
      </c>
      <c r="N157" s="9">
        <v>43979</v>
      </c>
      <c r="O157" s="10"/>
      <c r="P157" s="11"/>
      <c r="Q157" s="7"/>
      <c r="R157" s="7"/>
      <c r="S157" s="7" t="s">
        <v>568</v>
      </c>
      <c r="T157" s="7" t="s">
        <v>750</v>
      </c>
      <c r="U157" s="7"/>
      <c r="V157" s="7"/>
      <c r="W157" s="7"/>
      <c r="X157" s="7"/>
      <c r="Y157" s="7"/>
    </row>
    <row r="158" spans="1:25" s="19" customFormat="1" ht="25.5" x14ac:dyDescent="0.25">
      <c r="A158" s="34" t="s">
        <v>765</v>
      </c>
      <c r="B158" s="13" t="s">
        <v>542</v>
      </c>
      <c r="C158" s="13" t="s">
        <v>565</v>
      </c>
      <c r="D158" s="14" t="s">
        <v>488</v>
      </c>
      <c r="E158" s="13" t="s">
        <v>558</v>
      </c>
      <c r="F158" s="13" t="s">
        <v>560</v>
      </c>
      <c r="G158" s="14" t="s">
        <v>487</v>
      </c>
      <c r="H158" s="14" t="s">
        <v>299</v>
      </c>
      <c r="I158" s="14" t="s">
        <v>300</v>
      </c>
      <c r="J158" s="13" t="s">
        <v>595</v>
      </c>
      <c r="K158" s="14" t="s">
        <v>753</v>
      </c>
      <c r="L158" s="13">
        <v>10</v>
      </c>
      <c r="M158" s="14" t="s">
        <v>486</v>
      </c>
      <c r="N158" s="15">
        <v>43979</v>
      </c>
      <c r="O158" s="16">
        <v>20201200000233</v>
      </c>
      <c r="P158" s="17">
        <v>43993</v>
      </c>
      <c r="Q158" s="13">
        <v>10</v>
      </c>
      <c r="R158" s="13">
        <v>10</v>
      </c>
      <c r="S158" s="13" t="s">
        <v>567</v>
      </c>
      <c r="T158" s="13" t="s">
        <v>752</v>
      </c>
      <c r="U158" s="13" t="s">
        <v>562</v>
      </c>
      <c r="V158" s="13" t="s">
        <v>573</v>
      </c>
      <c r="W158" s="13" t="s">
        <v>562</v>
      </c>
      <c r="X158" s="13" t="s">
        <v>562</v>
      </c>
      <c r="Y158" s="13" t="s">
        <v>646</v>
      </c>
    </row>
    <row r="159" spans="1:25" s="12" customFormat="1" ht="38.25" x14ac:dyDescent="0.25">
      <c r="A159" s="34" t="s">
        <v>765</v>
      </c>
      <c r="B159" s="7" t="s">
        <v>555</v>
      </c>
      <c r="C159" s="7" t="s">
        <v>583</v>
      </c>
      <c r="D159" s="8" t="s">
        <v>491</v>
      </c>
      <c r="E159" s="7" t="s">
        <v>575</v>
      </c>
      <c r="F159" s="7" t="s">
        <v>560</v>
      </c>
      <c r="G159" s="8" t="s">
        <v>490</v>
      </c>
      <c r="H159" s="8" t="s">
        <v>754</v>
      </c>
      <c r="I159" s="8" t="s">
        <v>16</v>
      </c>
      <c r="J159" s="8" t="s">
        <v>30</v>
      </c>
      <c r="K159" s="8" t="s">
        <v>549</v>
      </c>
      <c r="L159" s="7">
        <v>30</v>
      </c>
      <c r="M159" s="8" t="s">
        <v>489</v>
      </c>
      <c r="N159" s="9">
        <v>43979</v>
      </c>
      <c r="O159" s="10"/>
      <c r="P159" s="11"/>
      <c r="Q159" s="7"/>
      <c r="R159" s="7"/>
      <c r="S159" s="7" t="s">
        <v>568</v>
      </c>
      <c r="T159" s="7" t="s">
        <v>750</v>
      </c>
      <c r="U159" s="7"/>
      <c r="V159" s="7"/>
      <c r="W159" s="7"/>
      <c r="X159" s="7"/>
      <c r="Y159" s="7"/>
    </row>
    <row r="160" spans="1:25" s="12" customFormat="1" ht="63.75" x14ac:dyDescent="0.25">
      <c r="A160" s="34" t="s">
        <v>765</v>
      </c>
      <c r="B160" s="7" t="s">
        <v>542</v>
      </c>
      <c r="C160" s="7" t="s">
        <v>583</v>
      </c>
      <c r="D160" s="8" t="s">
        <v>494</v>
      </c>
      <c r="E160" s="7" t="s">
        <v>575</v>
      </c>
      <c r="F160" s="7" t="s">
        <v>579</v>
      </c>
      <c r="G160" s="8" t="s">
        <v>493</v>
      </c>
      <c r="H160" s="8" t="s">
        <v>755</v>
      </c>
      <c r="I160" s="8" t="s">
        <v>16</v>
      </c>
      <c r="J160" s="8" t="s">
        <v>30</v>
      </c>
      <c r="K160" s="8" t="s">
        <v>551</v>
      </c>
      <c r="L160" s="7">
        <v>30</v>
      </c>
      <c r="M160" s="8" t="s">
        <v>492</v>
      </c>
      <c r="N160" s="9">
        <v>43979</v>
      </c>
      <c r="O160" s="10"/>
      <c r="P160" s="11"/>
      <c r="Q160" s="7"/>
      <c r="R160" s="7"/>
      <c r="S160" s="7" t="s">
        <v>568</v>
      </c>
      <c r="T160" s="7" t="s">
        <v>750</v>
      </c>
      <c r="U160" s="7"/>
      <c r="V160" s="7"/>
      <c r="W160" s="7"/>
      <c r="X160" s="7"/>
      <c r="Y160" s="7"/>
    </row>
    <row r="161" spans="1:25" s="19" customFormat="1" ht="38.25" x14ac:dyDescent="0.25">
      <c r="A161" s="34" t="s">
        <v>765</v>
      </c>
      <c r="B161" s="13" t="s">
        <v>542</v>
      </c>
      <c r="C161" s="13" t="s">
        <v>578</v>
      </c>
      <c r="D161" s="14" t="s">
        <v>25</v>
      </c>
      <c r="E161" s="13" t="s">
        <v>575</v>
      </c>
      <c r="F161" s="13" t="s">
        <v>560</v>
      </c>
      <c r="G161" s="14" t="s">
        <v>496</v>
      </c>
      <c r="H161" s="14" t="s">
        <v>757</v>
      </c>
      <c r="I161" s="14" t="s">
        <v>758</v>
      </c>
      <c r="J161" s="13" t="s">
        <v>11</v>
      </c>
      <c r="K161" s="14" t="s">
        <v>6</v>
      </c>
      <c r="L161" s="13">
        <v>20</v>
      </c>
      <c r="M161" s="14" t="s">
        <v>495</v>
      </c>
      <c r="N161" s="15">
        <v>43979</v>
      </c>
      <c r="O161" s="16" t="s">
        <v>562</v>
      </c>
      <c r="P161" s="17">
        <v>43983</v>
      </c>
      <c r="Q161" s="13">
        <v>2</v>
      </c>
      <c r="R161" s="13">
        <v>2</v>
      </c>
      <c r="S161" s="13" t="s">
        <v>567</v>
      </c>
      <c r="T161" s="13" t="s">
        <v>756</v>
      </c>
      <c r="U161" s="13" t="s">
        <v>562</v>
      </c>
      <c r="V161" s="13" t="s">
        <v>562</v>
      </c>
      <c r="W161" s="13" t="s">
        <v>581</v>
      </c>
      <c r="X161" s="13" t="s">
        <v>562</v>
      </c>
      <c r="Y161" s="13" t="s">
        <v>596</v>
      </c>
    </row>
    <row r="162" spans="1:25" s="19" customFormat="1" ht="25.5" x14ac:dyDescent="0.25">
      <c r="A162" s="34" t="s">
        <v>765</v>
      </c>
      <c r="B162" s="13" t="s">
        <v>542</v>
      </c>
      <c r="C162" s="13" t="s">
        <v>689</v>
      </c>
      <c r="D162" s="14" t="s">
        <v>499</v>
      </c>
      <c r="E162" s="13" t="s">
        <v>575</v>
      </c>
      <c r="F162" s="13" t="s">
        <v>640</v>
      </c>
      <c r="G162" s="14" t="s">
        <v>498</v>
      </c>
      <c r="H162" s="14" t="s">
        <v>299</v>
      </c>
      <c r="I162" s="14" t="s">
        <v>300</v>
      </c>
      <c r="J162" s="13" t="s">
        <v>595</v>
      </c>
      <c r="K162" s="14" t="s">
        <v>551</v>
      </c>
      <c r="L162" s="13">
        <v>30</v>
      </c>
      <c r="M162" s="14" t="s">
        <v>497</v>
      </c>
      <c r="N162" s="15">
        <v>43979</v>
      </c>
      <c r="O162" s="16">
        <v>20201200000183</v>
      </c>
      <c r="P162" s="17">
        <v>43991</v>
      </c>
      <c r="Q162" s="13">
        <v>8</v>
      </c>
      <c r="R162" s="13">
        <v>8</v>
      </c>
      <c r="S162" s="13" t="s">
        <v>567</v>
      </c>
      <c r="T162" s="13" t="s">
        <v>759</v>
      </c>
      <c r="U162" s="13" t="s">
        <v>562</v>
      </c>
      <c r="V162" s="13" t="s">
        <v>573</v>
      </c>
      <c r="W162" s="13" t="s">
        <v>562</v>
      </c>
      <c r="X162" s="13" t="s">
        <v>562</v>
      </c>
      <c r="Y162" s="13" t="s">
        <v>646</v>
      </c>
    </row>
    <row r="163" spans="1:25" s="12" customFormat="1" ht="38.25" x14ac:dyDescent="0.25">
      <c r="A163" s="34" t="s">
        <v>765</v>
      </c>
      <c r="B163" s="7" t="s">
        <v>542</v>
      </c>
      <c r="C163" s="7" t="s">
        <v>760</v>
      </c>
      <c r="D163" s="8" t="s">
        <v>502</v>
      </c>
      <c r="E163" s="7" t="s">
        <v>575</v>
      </c>
      <c r="F163" s="7" t="s">
        <v>579</v>
      </c>
      <c r="G163" s="8" t="s">
        <v>501</v>
      </c>
      <c r="H163" s="8" t="s">
        <v>755</v>
      </c>
      <c r="I163" s="8" t="s">
        <v>16</v>
      </c>
      <c r="J163" s="8" t="s">
        <v>30</v>
      </c>
      <c r="K163" s="8" t="s">
        <v>36</v>
      </c>
      <c r="L163" s="7">
        <v>35</v>
      </c>
      <c r="M163" s="8" t="s">
        <v>500</v>
      </c>
      <c r="N163" s="9">
        <v>43980</v>
      </c>
      <c r="O163" s="10"/>
      <c r="P163" s="11"/>
      <c r="Q163" s="7"/>
      <c r="R163" s="7"/>
      <c r="S163" s="7" t="s">
        <v>568</v>
      </c>
      <c r="T163" s="7" t="s">
        <v>763</v>
      </c>
      <c r="U163" s="7"/>
      <c r="V163" s="7"/>
      <c r="W163" s="7"/>
      <c r="X163" s="7"/>
      <c r="Y163" s="7"/>
    </row>
    <row r="164" spans="1:25" s="19" customFormat="1" ht="51" x14ac:dyDescent="0.25">
      <c r="A164" s="34" t="s">
        <v>765</v>
      </c>
      <c r="B164" s="13" t="s">
        <v>553</v>
      </c>
      <c r="C164" s="13" t="s">
        <v>578</v>
      </c>
      <c r="D164" s="14" t="s">
        <v>505</v>
      </c>
      <c r="E164" s="13" t="s">
        <v>559</v>
      </c>
      <c r="F164" s="13" t="s">
        <v>640</v>
      </c>
      <c r="G164" s="14" t="s">
        <v>504</v>
      </c>
      <c r="H164" s="14" t="s">
        <v>65</v>
      </c>
      <c r="I164" s="14" t="s">
        <v>16</v>
      </c>
      <c r="J164" s="14" t="s">
        <v>30</v>
      </c>
      <c r="K164" s="14" t="s">
        <v>549</v>
      </c>
      <c r="L164" s="13">
        <v>30</v>
      </c>
      <c r="M164" s="14" t="s">
        <v>503</v>
      </c>
      <c r="N164" s="15">
        <v>43980</v>
      </c>
      <c r="O164" s="16" t="s">
        <v>562</v>
      </c>
      <c r="P164" s="17">
        <v>43983</v>
      </c>
      <c r="Q164" s="13">
        <v>1</v>
      </c>
      <c r="R164" s="13">
        <v>1</v>
      </c>
      <c r="S164" s="13" t="s">
        <v>567</v>
      </c>
      <c r="T164" s="13" t="s">
        <v>762</v>
      </c>
      <c r="U164" s="13"/>
      <c r="V164" s="13"/>
      <c r="W164" s="13"/>
      <c r="X164" s="13"/>
      <c r="Y164" s="13"/>
    </row>
    <row r="165" spans="1:25" s="12" customFormat="1" ht="38.25" x14ac:dyDescent="0.25">
      <c r="A165" s="34" t="s">
        <v>765</v>
      </c>
      <c r="B165" s="7" t="s">
        <v>555</v>
      </c>
      <c r="C165" s="7" t="s">
        <v>603</v>
      </c>
      <c r="D165" s="8" t="s">
        <v>508</v>
      </c>
      <c r="E165" s="7" t="s">
        <v>571</v>
      </c>
      <c r="F165" s="7" t="s">
        <v>560</v>
      </c>
      <c r="G165" s="8" t="s">
        <v>507</v>
      </c>
      <c r="H165" s="8" t="s">
        <v>15</v>
      </c>
      <c r="I165" s="8" t="s">
        <v>16</v>
      </c>
      <c r="J165" s="8" t="s">
        <v>30</v>
      </c>
      <c r="K165" s="8" t="s">
        <v>549</v>
      </c>
      <c r="L165" s="7">
        <v>30</v>
      </c>
      <c r="M165" s="8" t="s">
        <v>506</v>
      </c>
      <c r="N165" s="9">
        <v>43980</v>
      </c>
      <c r="O165" s="10"/>
      <c r="P165" s="11"/>
      <c r="Q165" s="7"/>
      <c r="R165" s="7"/>
      <c r="S165" s="7" t="s">
        <v>568</v>
      </c>
      <c r="T165" s="7" t="s">
        <v>761</v>
      </c>
      <c r="U165" s="7"/>
      <c r="V165" s="7"/>
      <c r="W165" s="7"/>
      <c r="X165" s="7"/>
      <c r="Y165" s="7"/>
    </row>
    <row r="166" spans="1:25" s="12" customFormat="1" ht="51" x14ac:dyDescent="0.25">
      <c r="A166" s="34" t="s">
        <v>765</v>
      </c>
      <c r="B166" s="7" t="s">
        <v>542</v>
      </c>
      <c r="C166" s="7" t="s">
        <v>603</v>
      </c>
      <c r="D166" s="8" t="s">
        <v>510</v>
      </c>
      <c r="E166" s="7" t="s">
        <v>559</v>
      </c>
      <c r="F166" s="7" t="s">
        <v>652</v>
      </c>
      <c r="G166" s="8" t="s">
        <v>509</v>
      </c>
      <c r="H166" s="8" t="s">
        <v>29</v>
      </c>
      <c r="I166" s="8" t="s">
        <v>30</v>
      </c>
      <c r="J166" s="8" t="s">
        <v>30</v>
      </c>
      <c r="K166" s="8" t="s">
        <v>545</v>
      </c>
      <c r="L166" s="7">
        <v>30</v>
      </c>
      <c r="M166" s="8" t="s">
        <v>511</v>
      </c>
      <c r="N166" s="9">
        <v>43980</v>
      </c>
      <c r="O166" s="10"/>
      <c r="P166" s="11"/>
      <c r="Q166" s="7"/>
      <c r="R166" s="7"/>
      <c r="S166" s="7" t="s">
        <v>568</v>
      </c>
      <c r="T166" s="7" t="s">
        <v>761</v>
      </c>
      <c r="U166" s="7"/>
      <c r="V166" s="7"/>
      <c r="W166" s="7"/>
      <c r="X166" s="7"/>
      <c r="Y166" s="7"/>
    </row>
    <row r="167" spans="1:25" s="12" customFormat="1" ht="38.25" x14ac:dyDescent="0.25">
      <c r="A167" s="34" t="s">
        <v>765</v>
      </c>
      <c r="B167" s="7" t="s">
        <v>542</v>
      </c>
      <c r="C167" s="7" t="s">
        <v>605</v>
      </c>
      <c r="D167" s="8" t="s">
        <v>514</v>
      </c>
      <c r="E167" s="7" t="s">
        <v>571</v>
      </c>
      <c r="F167" s="7" t="s">
        <v>579</v>
      </c>
      <c r="G167" s="8" t="s">
        <v>513</v>
      </c>
      <c r="H167" s="8" t="s">
        <v>764</v>
      </c>
      <c r="I167" s="8" t="s">
        <v>16</v>
      </c>
      <c r="J167" s="8" t="s">
        <v>30</v>
      </c>
      <c r="K167" s="8" t="s">
        <v>549</v>
      </c>
      <c r="L167" s="7">
        <v>30</v>
      </c>
      <c r="M167" s="8" t="s">
        <v>512</v>
      </c>
      <c r="N167" s="9">
        <v>43980</v>
      </c>
      <c r="O167" s="10"/>
      <c r="P167" s="11"/>
      <c r="Q167" s="7"/>
      <c r="R167" s="7"/>
      <c r="S167" s="7" t="s">
        <v>568</v>
      </c>
      <c r="T167" s="7" t="s">
        <v>761</v>
      </c>
      <c r="U167" s="7"/>
      <c r="V167" s="7"/>
      <c r="W167" s="7"/>
      <c r="X167" s="7"/>
      <c r="Y167" s="7"/>
    </row>
    <row r="168" spans="1:25" s="12" customFormat="1" ht="63.75" x14ac:dyDescent="0.25">
      <c r="A168" s="34" t="s">
        <v>765</v>
      </c>
      <c r="B168" s="7" t="s">
        <v>542</v>
      </c>
      <c r="C168" s="7" t="s">
        <v>565</v>
      </c>
      <c r="D168" s="8" t="s">
        <v>517</v>
      </c>
      <c r="E168" s="7" t="s">
        <v>625</v>
      </c>
      <c r="F168" s="7" t="s">
        <v>560</v>
      </c>
      <c r="G168" s="8" t="s">
        <v>516</v>
      </c>
      <c r="H168" s="8" t="s">
        <v>202</v>
      </c>
      <c r="I168" s="8" t="s">
        <v>203</v>
      </c>
      <c r="J168" s="7" t="s">
        <v>11</v>
      </c>
      <c r="K168" s="8" t="s">
        <v>545</v>
      </c>
      <c r="L168" s="7">
        <v>30</v>
      </c>
      <c r="M168" s="8" t="s">
        <v>515</v>
      </c>
      <c r="N168" s="9">
        <v>43980</v>
      </c>
      <c r="O168" s="10"/>
      <c r="P168" s="11"/>
      <c r="Q168" s="7"/>
      <c r="R168" s="7"/>
      <c r="S168" s="7" t="s">
        <v>568</v>
      </c>
      <c r="T168" s="7" t="s">
        <v>761</v>
      </c>
      <c r="U168" s="7"/>
      <c r="V168" s="7"/>
      <c r="W168" s="7"/>
      <c r="X168" s="7"/>
      <c r="Y168" s="7"/>
    </row>
    <row r="169" spans="1:25" hidden="1" x14ac:dyDescent="0.25"/>
    <row r="170" spans="1:25" hidden="1" x14ac:dyDescent="0.25"/>
    <row r="171" spans="1:25" hidden="1" x14ac:dyDescent="0.25"/>
    <row r="172" spans="1:25" hidden="1" x14ac:dyDescent="0.25"/>
    <row r="173" spans="1:25" hidden="1" x14ac:dyDescent="0.25"/>
    <row r="174" spans="1:25" hidden="1" x14ac:dyDescent="0.25"/>
    <row r="175" spans="1:25" hidden="1" x14ac:dyDescent="0.25"/>
    <row r="176" spans="1:25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</sheetData>
  <autoFilter ref="A1:Y168"/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6"/>
  <sheetViews>
    <sheetView tabSelected="1" zoomScale="60" zoomScaleNormal="60" workbookViewId="0">
      <selection activeCell="O190" sqref="O190"/>
    </sheetView>
  </sheetViews>
  <sheetFormatPr baseColWidth="10" defaultRowHeight="15" x14ac:dyDescent="0.25"/>
  <cols>
    <col min="1" max="1" width="35.42578125" style="35" customWidth="1"/>
    <col min="2" max="2" width="25" style="35" customWidth="1"/>
    <col min="3" max="3" width="28.85546875" style="44" customWidth="1"/>
  </cols>
  <sheetData>
    <row r="1" spans="1:4" x14ac:dyDescent="0.25">
      <c r="A1" s="37" t="s">
        <v>767</v>
      </c>
      <c r="B1" s="36" t="s">
        <v>769</v>
      </c>
      <c r="C1" s="42" t="s">
        <v>778</v>
      </c>
    </row>
    <row r="2" spans="1:4" x14ac:dyDescent="0.25">
      <c r="A2" s="36" t="s">
        <v>595</v>
      </c>
      <c r="B2" s="38">
        <v>8</v>
      </c>
      <c r="C2" s="42">
        <f>8/167</f>
        <v>4.790419161676647E-2</v>
      </c>
    </row>
    <row r="3" spans="1:4" ht="30" x14ac:dyDescent="0.25">
      <c r="A3" s="36" t="s">
        <v>11</v>
      </c>
      <c r="B3" s="38">
        <v>29</v>
      </c>
      <c r="C3" s="42">
        <f>29/167</f>
        <v>0.17365269461077845</v>
      </c>
    </row>
    <row r="4" spans="1:4" ht="30" x14ac:dyDescent="0.25">
      <c r="A4" s="36" t="s">
        <v>30</v>
      </c>
      <c r="B4" s="38">
        <v>130</v>
      </c>
      <c r="C4" s="42">
        <f>130/167</f>
        <v>0.77844311377245512</v>
      </c>
    </row>
    <row r="5" spans="1:4" x14ac:dyDescent="0.25">
      <c r="A5" s="36" t="s">
        <v>768</v>
      </c>
      <c r="B5" s="38">
        <v>167</v>
      </c>
      <c r="C5" s="42">
        <f>SUM(C2:C4)</f>
        <v>1</v>
      </c>
    </row>
    <row r="6" spans="1:4" x14ac:dyDescent="0.25">
      <c r="A6"/>
      <c r="B6" s="39"/>
      <c r="C6" s="43"/>
      <c r="D6" s="39"/>
    </row>
    <row r="7" spans="1:4" x14ac:dyDescent="0.25">
      <c r="A7"/>
      <c r="B7" s="39"/>
      <c r="C7" s="43"/>
      <c r="D7" s="39"/>
    </row>
    <row r="8" spans="1:4" x14ac:dyDescent="0.25">
      <c r="A8"/>
      <c r="B8" s="39"/>
      <c r="C8" s="43"/>
      <c r="D8" s="39"/>
    </row>
    <row r="9" spans="1:4" x14ac:dyDescent="0.25">
      <c r="B9" s="40"/>
      <c r="C9" s="43"/>
      <c r="D9" s="39"/>
    </row>
    <row r="19" spans="1:3" x14ac:dyDescent="0.25">
      <c r="A19" s="37" t="s">
        <v>767</v>
      </c>
      <c r="B19" s="36" t="s">
        <v>770</v>
      </c>
      <c r="C19" s="42" t="s">
        <v>778</v>
      </c>
    </row>
    <row r="20" spans="1:3" x14ac:dyDescent="0.25">
      <c r="A20" s="36" t="s">
        <v>567</v>
      </c>
      <c r="B20" s="38">
        <v>87</v>
      </c>
      <c r="C20" s="42">
        <f>87/167</f>
        <v>0.52095808383233533</v>
      </c>
    </row>
    <row r="21" spans="1:3" x14ac:dyDescent="0.25">
      <c r="A21" s="36" t="s">
        <v>568</v>
      </c>
      <c r="B21" s="38">
        <v>69</v>
      </c>
      <c r="C21" s="42">
        <f>69/167</f>
        <v>0.41317365269461076</v>
      </c>
    </row>
    <row r="22" spans="1:3" x14ac:dyDescent="0.25">
      <c r="A22" s="36" t="s">
        <v>660</v>
      </c>
      <c r="B22" s="38">
        <v>4</v>
      </c>
      <c r="C22" s="42">
        <f>4/167</f>
        <v>2.3952095808383235E-2</v>
      </c>
    </row>
    <row r="23" spans="1:3" x14ac:dyDescent="0.25">
      <c r="A23" s="36" t="s">
        <v>601</v>
      </c>
      <c r="B23" s="38">
        <v>7</v>
      </c>
      <c r="C23" s="42">
        <f>7/167</f>
        <v>4.1916167664670656E-2</v>
      </c>
    </row>
    <row r="24" spans="1:3" x14ac:dyDescent="0.25">
      <c r="A24" s="36" t="s">
        <v>768</v>
      </c>
      <c r="B24" s="38">
        <v>167</v>
      </c>
      <c r="C24" s="42">
        <f>SUM(C20:C23)</f>
        <v>1</v>
      </c>
    </row>
    <row r="39" spans="1:2" x14ac:dyDescent="0.25">
      <c r="A39" s="45" t="s">
        <v>771</v>
      </c>
      <c r="B39" s="45"/>
    </row>
    <row r="40" spans="1:2" x14ac:dyDescent="0.25">
      <c r="A40" s="36" t="s">
        <v>779</v>
      </c>
      <c r="B40" s="36">
        <v>85</v>
      </c>
    </row>
    <row r="41" spans="1:2" x14ac:dyDescent="0.25">
      <c r="A41" s="36" t="s">
        <v>780</v>
      </c>
      <c r="B41" s="36">
        <v>138</v>
      </c>
    </row>
    <row r="42" spans="1:2" x14ac:dyDescent="0.25">
      <c r="A42" s="36" t="s">
        <v>781</v>
      </c>
      <c r="B42" s="36">
        <v>167</v>
      </c>
    </row>
    <row r="61" spans="1:3" x14ac:dyDescent="0.25">
      <c r="A61" s="37" t="s">
        <v>767</v>
      </c>
      <c r="B61" s="36" t="s">
        <v>772</v>
      </c>
      <c r="C61" s="42" t="s">
        <v>778</v>
      </c>
    </row>
    <row r="62" spans="1:3" x14ac:dyDescent="0.25">
      <c r="A62" s="36" t="s">
        <v>36</v>
      </c>
      <c r="B62" s="38">
        <v>15</v>
      </c>
      <c r="C62" s="42">
        <f>15/167</f>
        <v>8.9820359281437126E-2</v>
      </c>
    </row>
    <row r="63" spans="1:3" ht="30" x14ac:dyDescent="0.25">
      <c r="A63" s="36" t="s">
        <v>6</v>
      </c>
      <c r="B63" s="38">
        <v>29</v>
      </c>
      <c r="C63" s="42">
        <f>29/167</f>
        <v>0.17365269461077845</v>
      </c>
    </row>
    <row r="64" spans="1:3" x14ac:dyDescent="0.25">
      <c r="A64" s="36" t="s">
        <v>551</v>
      </c>
      <c r="B64" s="38">
        <v>45</v>
      </c>
      <c r="C64" s="42">
        <f>45/167</f>
        <v>0.26946107784431139</v>
      </c>
    </row>
    <row r="65" spans="1:3" x14ac:dyDescent="0.25">
      <c r="A65" s="36" t="s">
        <v>549</v>
      </c>
      <c r="B65" s="38">
        <v>70</v>
      </c>
      <c r="C65" s="42">
        <f>70/167</f>
        <v>0.41916167664670656</v>
      </c>
    </row>
    <row r="66" spans="1:3" x14ac:dyDescent="0.25">
      <c r="A66" s="36" t="s">
        <v>753</v>
      </c>
      <c r="B66" s="38">
        <v>1</v>
      </c>
      <c r="C66" s="42">
        <f>1/167</f>
        <v>5.9880239520958087E-3</v>
      </c>
    </row>
    <row r="67" spans="1:3" x14ac:dyDescent="0.25">
      <c r="A67" s="36" t="s">
        <v>647</v>
      </c>
      <c r="B67" s="38">
        <v>1</v>
      </c>
      <c r="C67" s="42">
        <f>1/167</f>
        <v>5.9880239520958087E-3</v>
      </c>
    </row>
    <row r="68" spans="1:3" x14ac:dyDescent="0.25">
      <c r="A68" s="36" t="s">
        <v>91</v>
      </c>
      <c r="B68" s="38">
        <v>6</v>
      </c>
      <c r="C68" s="42">
        <f>6/167</f>
        <v>3.5928143712574849E-2</v>
      </c>
    </row>
    <row r="69" spans="1:3" x14ac:dyDescent="0.25">
      <c r="A69" s="36" t="s">
        <v>768</v>
      </c>
      <c r="B69" s="38">
        <v>167</v>
      </c>
      <c r="C69" s="42">
        <f>SUM(C62:C68)</f>
        <v>1.0000000000000002</v>
      </c>
    </row>
    <row r="86" spans="1:3" ht="30" x14ac:dyDescent="0.25">
      <c r="A86" s="37" t="s">
        <v>767</v>
      </c>
      <c r="B86" s="36" t="s">
        <v>773</v>
      </c>
      <c r="C86" s="42" t="s">
        <v>778</v>
      </c>
    </row>
    <row r="87" spans="1:3" x14ac:dyDescent="0.25">
      <c r="A87" s="36" t="s">
        <v>766</v>
      </c>
      <c r="B87" s="38">
        <v>5</v>
      </c>
      <c r="C87" s="42">
        <f>5/167</f>
        <v>2.9940119760479042E-2</v>
      </c>
    </row>
    <row r="88" spans="1:3" x14ac:dyDescent="0.25">
      <c r="A88" s="36" t="s">
        <v>765</v>
      </c>
      <c r="B88" s="38">
        <v>162</v>
      </c>
      <c r="C88" s="42">
        <f>162/167</f>
        <v>0.97005988023952094</v>
      </c>
    </row>
    <row r="89" spans="1:3" x14ac:dyDescent="0.25">
      <c r="A89" s="36" t="s">
        <v>768</v>
      </c>
      <c r="B89" s="38">
        <v>167</v>
      </c>
      <c r="C89" s="42">
        <f>SUM(C87:C88)</f>
        <v>1</v>
      </c>
    </row>
    <row r="90" spans="1:3" x14ac:dyDescent="0.25">
      <c r="A90"/>
      <c r="B90"/>
      <c r="C90" s="43"/>
    </row>
    <row r="107" spans="1:3" ht="30" x14ac:dyDescent="0.25">
      <c r="A107" s="37" t="s">
        <v>767</v>
      </c>
      <c r="B107" s="36" t="s">
        <v>774</v>
      </c>
      <c r="C107" s="42" t="s">
        <v>778</v>
      </c>
    </row>
    <row r="108" spans="1:3" x14ac:dyDescent="0.25">
      <c r="A108" s="36" t="s">
        <v>575</v>
      </c>
      <c r="B108" s="38">
        <v>57</v>
      </c>
      <c r="C108" s="42">
        <f>57/167</f>
        <v>0.3413173652694611</v>
      </c>
    </row>
    <row r="109" spans="1:3" x14ac:dyDescent="0.25">
      <c r="A109" s="36" t="s">
        <v>558</v>
      </c>
      <c r="B109" s="38">
        <v>19</v>
      </c>
      <c r="C109" s="42">
        <f>19/167</f>
        <v>0.11377245508982035</v>
      </c>
    </row>
    <row r="110" spans="1:3" x14ac:dyDescent="0.25">
      <c r="A110" s="36" t="s">
        <v>559</v>
      </c>
      <c r="B110" s="38">
        <v>28</v>
      </c>
      <c r="C110" s="42">
        <f>28/167</f>
        <v>0.16766467065868262</v>
      </c>
    </row>
    <row r="111" spans="1:3" x14ac:dyDescent="0.25">
      <c r="A111" s="36" t="s">
        <v>625</v>
      </c>
      <c r="B111" s="38">
        <v>14</v>
      </c>
      <c r="C111" s="42">
        <f>14/167</f>
        <v>8.3832335329341312E-2</v>
      </c>
    </row>
    <row r="112" spans="1:3" x14ac:dyDescent="0.25">
      <c r="A112" s="36" t="s">
        <v>571</v>
      </c>
      <c r="B112" s="38">
        <v>49</v>
      </c>
      <c r="C112" s="42">
        <f>49/167</f>
        <v>0.29341317365269459</v>
      </c>
    </row>
    <row r="113" spans="1:3" x14ac:dyDescent="0.25">
      <c r="A113" s="36" t="s">
        <v>768</v>
      </c>
      <c r="B113" s="38">
        <v>167</v>
      </c>
      <c r="C113" s="42">
        <f>SUM(C108:C112)</f>
        <v>1</v>
      </c>
    </row>
    <row r="128" spans="1:3" x14ac:dyDescent="0.25">
      <c r="A128" s="37" t="s">
        <v>767</v>
      </c>
      <c r="B128" s="36" t="s">
        <v>775</v>
      </c>
      <c r="C128" s="42" t="s">
        <v>778</v>
      </c>
    </row>
    <row r="129" spans="1:3" x14ac:dyDescent="0.25">
      <c r="A129" s="36" t="s">
        <v>617</v>
      </c>
      <c r="B129" s="38">
        <v>17</v>
      </c>
      <c r="C129" s="42">
        <f>17/167</f>
        <v>0.10179640718562874</v>
      </c>
    </row>
    <row r="130" spans="1:3" x14ac:dyDescent="0.25">
      <c r="A130" s="36" t="s">
        <v>704</v>
      </c>
      <c r="B130" s="38">
        <v>2</v>
      </c>
      <c r="C130" s="42">
        <f>2/167</f>
        <v>1.1976047904191617E-2</v>
      </c>
    </row>
    <row r="131" spans="1:3" x14ac:dyDescent="0.25">
      <c r="A131" s="36" t="s">
        <v>739</v>
      </c>
      <c r="B131" s="38">
        <v>1</v>
      </c>
      <c r="C131" s="42">
        <f>1/167</f>
        <v>5.9880239520958087E-3</v>
      </c>
    </row>
    <row r="132" spans="1:3" x14ac:dyDescent="0.25">
      <c r="A132" s="36" t="s">
        <v>565</v>
      </c>
      <c r="B132" s="38">
        <v>43</v>
      </c>
      <c r="C132" s="42">
        <f>43/167</f>
        <v>0.25748502994011974</v>
      </c>
    </row>
    <row r="133" spans="1:3" x14ac:dyDescent="0.25">
      <c r="A133" s="36" t="s">
        <v>603</v>
      </c>
      <c r="B133" s="38">
        <v>5</v>
      </c>
      <c r="C133" s="42">
        <f>5/167</f>
        <v>2.9940119760479042E-2</v>
      </c>
    </row>
    <row r="134" spans="1:3" x14ac:dyDescent="0.25">
      <c r="A134" s="36" t="s">
        <v>583</v>
      </c>
      <c r="B134" s="38">
        <v>14</v>
      </c>
      <c r="C134" s="42">
        <f>14/167</f>
        <v>8.3832335329341312E-2</v>
      </c>
    </row>
    <row r="135" spans="1:3" x14ac:dyDescent="0.25">
      <c r="A135" s="36" t="s">
        <v>681</v>
      </c>
      <c r="B135" s="38">
        <v>3</v>
      </c>
      <c r="C135" s="42">
        <f>3/167</f>
        <v>1.7964071856287425E-2</v>
      </c>
    </row>
    <row r="136" spans="1:3" x14ac:dyDescent="0.25">
      <c r="A136" s="36" t="s">
        <v>673</v>
      </c>
      <c r="B136" s="38">
        <v>3</v>
      </c>
      <c r="C136" s="42">
        <f>3/167</f>
        <v>1.7964071856287425E-2</v>
      </c>
    </row>
    <row r="137" spans="1:3" x14ac:dyDescent="0.25">
      <c r="A137" s="36" t="s">
        <v>633</v>
      </c>
      <c r="B137" s="38">
        <v>2</v>
      </c>
      <c r="C137" s="42">
        <f>2/167</f>
        <v>1.1976047904191617E-2</v>
      </c>
    </row>
    <row r="138" spans="1:3" x14ac:dyDescent="0.25">
      <c r="A138" s="36" t="s">
        <v>598</v>
      </c>
      <c r="B138" s="38">
        <v>2</v>
      </c>
      <c r="C138" s="42">
        <f>2/167</f>
        <v>1.1976047904191617E-2</v>
      </c>
    </row>
    <row r="139" spans="1:3" x14ac:dyDescent="0.25">
      <c r="A139" s="36" t="s">
        <v>624</v>
      </c>
      <c r="B139" s="38">
        <v>1</v>
      </c>
      <c r="C139" s="42">
        <f>1/167</f>
        <v>5.9880239520958087E-3</v>
      </c>
    </row>
    <row r="140" spans="1:3" x14ac:dyDescent="0.25">
      <c r="A140" s="36" t="s">
        <v>578</v>
      </c>
      <c r="B140" s="38">
        <v>24</v>
      </c>
      <c r="C140" s="42">
        <f>24/167</f>
        <v>0.1437125748502994</v>
      </c>
    </row>
    <row r="141" spans="1:3" x14ac:dyDescent="0.25">
      <c r="A141" s="36" t="s">
        <v>622</v>
      </c>
      <c r="B141" s="38">
        <v>4</v>
      </c>
      <c r="C141" s="42">
        <f>4/167</f>
        <v>2.3952095808383235E-2</v>
      </c>
    </row>
    <row r="142" spans="1:3" x14ac:dyDescent="0.25">
      <c r="A142" s="36" t="s">
        <v>651</v>
      </c>
      <c r="B142" s="38">
        <v>1</v>
      </c>
      <c r="C142" s="42">
        <f>1/167</f>
        <v>5.9880239520958087E-3</v>
      </c>
    </row>
    <row r="143" spans="1:3" x14ac:dyDescent="0.25">
      <c r="A143" s="36" t="s">
        <v>712</v>
      </c>
      <c r="B143" s="38">
        <v>2</v>
      </c>
      <c r="C143" s="42">
        <f>2/167</f>
        <v>1.1976047904191617E-2</v>
      </c>
    </row>
    <row r="144" spans="1:3" x14ac:dyDescent="0.25">
      <c r="A144" s="36" t="s">
        <v>570</v>
      </c>
      <c r="B144" s="38">
        <v>8</v>
      </c>
      <c r="C144" s="42">
        <f>8/167</f>
        <v>4.790419161676647E-2</v>
      </c>
    </row>
    <row r="145" spans="1:3" x14ac:dyDescent="0.25">
      <c r="A145" s="36" t="s">
        <v>676</v>
      </c>
      <c r="B145" s="38">
        <v>2</v>
      </c>
      <c r="C145" s="42">
        <f>2/167</f>
        <v>1.1976047904191617E-2</v>
      </c>
    </row>
    <row r="146" spans="1:3" x14ac:dyDescent="0.25">
      <c r="A146" s="36" t="s">
        <v>760</v>
      </c>
      <c r="B146" s="38">
        <v>1</v>
      </c>
      <c r="C146" s="42">
        <f>1/167</f>
        <v>5.9880239520958087E-3</v>
      </c>
    </row>
    <row r="147" spans="1:3" x14ac:dyDescent="0.25">
      <c r="A147" s="36" t="s">
        <v>744</v>
      </c>
      <c r="B147" s="38">
        <v>2</v>
      </c>
      <c r="C147" s="42">
        <f>2/167</f>
        <v>1.1976047904191617E-2</v>
      </c>
    </row>
    <row r="148" spans="1:3" x14ac:dyDescent="0.25">
      <c r="A148" s="36" t="s">
        <v>610</v>
      </c>
      <c r="B148" s="38">
        <v>5</v>
      </c>
      <c r="C148" s="42">
        <f>5/167</f>
        <v>2.9940119760479042E-2</v>
      </c>
    </row>
    <row r="149" spans="1:3" x14ac:dyDescent="0.25">
      <c r="A149" s="36" t="s">
        <v>661</v>
      </c>
      <c r="B149" s="38">
        <v>1</v>
      </c>
      <c r="C149" s="42">
        <f>1/167</f>
        <v>5.9880239520958087E-3</v>
      </c>
    </row>
    <row r="150" spans="1:3" x14ac:dyDescent="0.25">
      <c r="A150" s="36" t="s">
        <v>689</v>
      </c>
      <c r="B150" s="38">
        <v>5</v>
      </c>
      <c r="C150" s="42">
        <f>5/167</f>
        <v>2.9940119760479042E-2</v>
      </c>
    </row>
    <row r="151" spans="1:3" x14ac:dyDescent="0.25">
      <c r="A151" s="36" t="s">
        <v>585</v>
      </c>
      <c r="B151" s="38">
        <v>2</v>
      </c>
      <c r="C151" s="42">
        <f>2/167</f>
        <v>1.1976047904191617E-2</v>
      </c>
    </row>
    <row r="152" spans="1:3" x14ac:dyDescent="0.25">
      <c r="A152" s="36" t="s">
        <v>557</v>
      </c>
      <c r="B152" s="38">
        <v>6</v>
      </c>
      <c r="C152" s="42">
        <f>6/167</f>
        <v>3.5928143712574849E-2</v>
      </c>
    </row>
    <row r="153" spans="1:3" x14ac:dyDescent="0.25">
      <c r="A153" s="36" t="s">
        <v>605</v>
      </c>
      <c r="B153" s="38">
        <v>11</v>
      </c>
      <c r="C153" s="42">
        <f>11/167</f>
        <v>6.5868263473053898E-2</v>
      </c>
    </row>
    <row r="154" spans="1:3" x14ac:dyDescent="0.25">
      <c r="A154" s="36" t="s">
        <v>768</v>
      </c>
      <c r="B154" s="38">
        <v>167</v>
      </c>
      <c r="C154" s="42">
        <f>SUM(C129:C153)</f>
        <v>1.0000000000000002</v>
      </c>
    </row>
    <row r="173" spans="1:3" ht="30" x14ac:dyDescent="0.25">
      <c r="A173" s="37" t="s">
        <v>767</v>
      </c>
      <c r="B173" s="36" t="s">
        <v>776</v>
      </c>
      <c r="C173" s="42" t="s">
        <v>778</v>
      </c>
    </row>
    <row r="174" spans="1:3" x14ac:dyDescent="0.25">
      <c r="A174" s="36" t="s">
        <v>640</v>
      </c>
      <c r="B174" s="38">
        <v>21</v>
      </c>
      <c r="C174" s="42">
        <f>21/167</f>
        <v>0.12574850299401197</v>
      </c>
    </row>
    <row r="175" spans="1:3" x14ac:dyDescent="0.25">
      <c r="A175" s="36" t="s">
        <v>609</v>
      </c>
      <c r="B175" s="38">
        <v>8</v>
      </c>
      <c r="C175" s="42">
        <f>8/167</f>
        <v>4.790419161676647E-2</v>
      </c>
    </row>
    <row r="176" spans="1:3" x14ac:dyDescent="0.25">
      <c r="A176" s="36" t="s">
        <v>579</v>
      </c>
      <c r="B176" s="38">
        <v>22</v>
      </c>
      <c r="C176" s="42">
        <f>22/167</f>
        <v>0.1317365269461078</v>
      </c>
    </row>
    <row r="177" spans="1:3" x14ac:dyDescent="0.25">
      <c r="A177" s="36" t="s">
        <v>592</v>
      </c>
      <c r="B177" s="38">
        <v>14</v>
      </c>
      <c r="C177" s="42">
        <f>14/167</f>
        <v>8.3832335329341312E-2</v>
      </c>
    </row>
    <row r="178" spans="1:3" x14ac:dyDescent="0.25">
      <c r="A178" s="36" t="s">
        <v>586</v>
      </c>
      <c r="B178" s="38">
        <v>12</v>
      </c>
      <c r="C178" s="42">
        <f>12/167</f>
        <v>7.1856287425149698E-2</v>
      </c>
    </row>
    <row r="179" spans="1:3" x14ac:dyDescent="0.25">
      <c r="A179" s="36" t="s">
        <v>560</v>
      </c>
      <c r="B179" s="38">
        <v>85</v>
      </c>
      <c r="C179" s="42">
        <f>85/167</f>
        <v>0.50898203592814373</v>
      </c>
    </row>
    <row r="180" spans="1:3" x14ac:dyDescent="0.25">
      <c r="A180" s="36" t="s">
        <v>652</v>
      </c>
      <c r="B180" s="38">
        <v>5</v>
      </c>
      <c r="C180" s="42">
        <f>5/167</f>
        <v>2.9940119760479042E-2</v>
      </c>
    </row>
    <row r="181" spans="1:3" x14ac:dyDescent="0.25">
      <c r="A181" s="36" t="s">
        <v>768</v>
      </c>
      <c r="B181" s="38">
        <v>167</v>
      </c>
      <c r="C181" s="42">
        <f>SUM(C174:C180)</f>
        <v>1</v>
      </c>
    </row>
    <row r="198" spans="1:2" ht="30" x14ac:dyDescent="0.25">
      <c r="A198" s="37" t="s">
        <v>767</v>
      </c>
      <c r="B198" s="36" t="s">
        <v>777</v>
      </c>
    </row>
    <row r="199" spans="1:2" x14ac:dyDescent="0.25">
      <c r="A199" s="36" t="s">
        <v>36</v>
      </c>
      <c r="B199" s="41">
        <v>15.714285714285714</v>
      </c>
    </row>
    <row r="200" spans="1:2" ht="30" x14ac:dyDescent="0.25">
      <c r="A200" s="36" t="s">
        <v>6</v>
      </c>
      <c r="B200" s="41">
        <v>11.5</v>
      </c>
    </row>
    <row r="201" spans="1:2" x14ac:dyDescent="0.25">
      <c r="A201" s="36" t="s">
        <v>551</v>
      </c>
      <c r="B201" s="41">
        <v>9</v>
      </c>
    </row>
    <row r="202" spans="1:2" x14ac:dyDescent="0.25">
      <c r="A202" s="36" t="s">
        <v>549</v>
      </c>
      <c r="B202" s="41">
        <v>11.121951219512194</v>
      </c>
    </row>
    <row r="203" spans="1:2" x14ac:dyDescent="0.25">
      <c r="A203" s="36" t="s">
        <v>753</v>
      </c>
      <c r="B203" s="41">
        <v>10</v>
      </c>
    </row>
    <row r="204" spans="1:2" x14ac:dyDescent="0.25">
      <c r="A204" s="36" t="s">
        <v>647</v>
      </c>
      <c r="B204" s="41">
        <v>1</v>
      </c>
    </row>
    <row r="205" spans="1:2" x14ac:dyDescent="0.25">
      <c r="A205" s="36" t="s">
        <v>91</v>
      </c>
      <c r="B205" s="41">
        <v>7.8</v>
      </c>
    </row>
    <row r="206" spans="1:2" x14ac:dyDescent="0.25">
      <c r="A206" s="36" t="s">
        <v>768</v>
      </c>
      <c r="B206" s="41">
        <v>10.695652173913043</v>
      </c>
    </row>
  </sheetData>
  <autoFilter ref="A39:B39"/>
  <pageMargins left="0.7" right="0.7" top="0.75" bottom="0.75" header="0.3" footer="0.3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PQRSD Mayo2020</vt:lpstr>
      <vt:lpstr>Dinamicas Mayo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Atención  Ciudadano</dc:creator>
  <cp:lastModifiedBy>MACA</cp:lastModifiedBy>
  <dcterms:created xsi:type="dcterms:W3CDTF">2020-06-01T16:58:43Z</dcterms:created>
  <dcterms:modified xsi:type="dcterms:W3CDTF">2020-07-02T18:13:42Z</dcterms:modified>
</cp:coreProperties>
</file>