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atencionciudadano.DNBC\Desktop\2020\Informes PQRSD 2020\"/>
    </mc:Choice>
  </mc:AlternateContent>
  <bookViews>
    <workbookView xWindow="0" yWindow="0" windowWidth="8655" windowHeight="9150" firstSheet="2" activeTab="2"/>
  </bookViews>
  <sheets>
    <sheet name="Orfeo Octubre" sheetId="1" r:id="rId1"/>
    <sheet name="PQRSD Octubre" sheetId="2" r:id="rId2"/>
    <sheet name="Dinamicas Octubre" sheetId="3" r:id="rId3"/>
  </sheets>
  <definedNames>
    <definedName name="_xlnm._FilterDatabase" localSheetId="2" hidden="1">'Dinamicas Octubre'!$A$35:$B$35</definedName>
    <definedName name="_xlnm._FilterDatabase" localSheetId="1" hidden="1">'PQRSD Octubre'!$A$1:$X$184</definedName>
  </definedNames>
  <calcPr calcId="162913"/>
  <pivotCaches>
    <pivotCache cacheId="5"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3" l="1"/>
  <c r="C21" i="3"/>
  <c r="C20" i="3"/>
  <c r="C19" i="3"/>
  <c r="C39" i="3" l="1"/>
  <c r="C38" i="3"/>
  <c r="C37" i="3"/>
  <c r="C36" i="3"/>
  <c r="B39" i="3"/>
  <c r="C163" i="3" l="1"/>
  <c r="C169" i="3" s="1"/>
  <c r="C164" i="3"/>
  <c r="C165" i="3"/>
  <c r="C166" i="3"/>
  <c r="C167" i="3"/>
  <c r="C168" i="3"/>
  <c r="C136" i="3"/>
  <c r="C135" i="3"/>
  <c r="C134" i="3"/>
  <c r="C133" i="3"/>
  <c r="C132" i="3"/>
  <c r="C131" i="3"/>
  <c r="C130" i="3"/>
  <c r="C129" i="3"/>
  <c r="C128" i="3"/>
  <c r="C127" i="3"/>
  <c r="C126" i="3"/>
  <c r="C125" i="3"/>
  <c r="C124" i="3"/>
  <c r="C123" i="3"/>
  <c r="C122" i="3"/>
  <c r="C150" i="3" s="1"/>
  <c r="C121" i="3"/>
  <c r="C120" i="3"/>
  <c r="C149" i="3"/>
  <c r="C148" i="3"/>
  <c r="C147" i="3"/>
  <c r="C146" i="3"/>
  <c r="C145" i="3"/>
  <c r="C144" i="3"/>
  <c r="C142" i="3"/>
  <c r="C141" i="3"/>
  <c r="C139" i="3"/>
  <c r="C138" i="3"/>
  <c r="C137" i="3"/>
  <c r="C140" i="3"/>
  <c r="C143" i="3"/>
  <c r="C105" i="3"/>
  <c r="C104" i="3"/>
  <c r="C103" i="3"/>
  <c r="C102" i="3"/>
  <c r="C101" i="3"/>
  <c r="C100" i="3"/>
  <c r="C106" i="3" s="1"/>
  <c r="C83" i="3"/>
  <c r="C82" i="3"/>
  <c r="C81" i="3"/>
  <c r="C64" i="3"/>
  <c r="C65" i="3"/>
  <c r="C63" i="3"/>
  <c r="C62" i="3"/>
  <c r="C61" i="3"/>
  <c r="C60" i="3"/>
  <c r="C59" i="3"/>
  <c r="C58" i="3"/>
  <c r="C57" i="3"/>
  <c r="C23" i="3"/>
  <c r="C4" i="3"/>
  <c r="C3" i="3"/>
  <c r="C2" i="3"/>
  <c r="C5" i="3" s="1"/>
</calcChain>
</file>

<file path=xl/sharedStrings.xml><?xml version="1.0" encoding="utf-8"?>
<sst xmlns="http://schemas.openxmlformats.org/spreadsheetml/2006/main" count="4810" uniqueCount="2171">
  <si>
    <t>Radicado</t>
  </si>
  <si>
    <t>Fecha Radicacion</t>
  </si>
  <si>
    <t>Asunto</t>
  </si>
  <si>
    <t>Nombre</t>
  </si>
  <si>
    <t>20203800041052  </t>
  </si>
  <si>
    <t>2020-10-01 09:19:31 </t>
  </si>
  <si>
    <t>CAC. Fw: Documento (2).pdf  </t>
  </si>
  <si>
    <t>PETICIÓN DE DOCUMENTOS E INFORMACIÓN </t>
  </si>
  <si>
    <t>DIOSELINA DEL CARMEN CAMARGO FONSECA </t>
  </si>
  <si>
    <t>DEPENDENCIA DE SALIDA </t>
  </si>
  <si>
    <t>20203800041062  </t>
  </si>
  <si>
    <t>2020-10-01 09:44:17 </t>
  </si>
  <si>
    <t>CAC. Remisión Solicitud Ticket N° GSC-2020-65640 - ATENCIÓN AL CIUDADANO UNGRD </t>
  </si>
  <si>
    <t>HAROLD VASQUEZ VELASCO </t>
  </si>
  <si>
    <t>Edgar Alexander Maya Lopez </t>
  </si>
  <si>
    <t>FORMULACIÓN Y ACTUALIZACIÓN NORMATIVA Y OPERATIVA </t>
  </si>
  <si>
    <t>20203800041072  </t>
  </si>
  <si>
    <t>2020-10-01 11:09:35 </t>
  </si>
  <si>
    <t>CAC. Derecho de Petición  </t>
  </si>
  <si>
    <t>DUDAMEL GARCIA  </t>
  </si>
  <si>
    <t>Carlos Osorio </t>
  </si>
  <si>
    <t>20203800041082  </t>
  </si>
  <si>
    <t>2020-10-01 11:29:24 </t>
  </si>
  <si>
    <t>CAC. Solicitud Autorización Notificación Electrónica.  </t>
  </si>
  <si>
    <t>CONTRALORIA DELAGA PARA INFRAESTRUCTORA GABRIEL ADOLFO JURADO PARRA </t>
  </si>
  <si>
    <t>20203800041092  </t>
  </si>
  <si>
    <t>2020-10-01 12:00:29 </t>
  </si>
  <si>
    <t>SM CURSO DESARROLLO DE CAPACIDADES PARA INSTRUCCION DE BOMBEROS </t>
  </si>
  <si>
    <t>CUERPO DE BOMBEROS VOLUNTARIOS DE CARMEN DE APICALA  </t>
  </si>
  <si>
    <t>20203800041102  </t>
  </si>
  <si>
    <t>2020-10-01 12:30:20 </t>
  </si>
  <si>
    <t>SM CURSO SISTEMA COMANDO DE INCIDENTE </t>
  </si>
  <si>
    <t>CUERPO DE BOMBEROS VOLUNTARIOS DE LA PINTADA  </t>
  </si>
  <si>
    <t>20203800041112  </t>
  </si>
  <si>
    <t>2020-10-01 13:37:57 </t>
  </si>
  <si>
    <t>CI. Fwd: NOTIFICACIÓN AUTO ADMITE TUTELA No. 2020-297-00. </t>
  </si>
  <si>
    <t>JUZGADO 01 PEQUEñAS CAUSAS COMPETENCIA MULTIPLE  </t>
  </si>
  <si>
    <t>20203800041122  </t>
  </si>
  <si>
    <t>2020-10-01 14:17:15 </t>
  </si>
  <si>
    <t>RD CONSTRUCCION NUEVA ESTACION DE BOMBEROS  </t>
  </si>
  <si>
    <t>ALCALDIA SAN CRISTOBAL  </t>
  </si>
  <si>
    <t>Andrés Fernando Muñoz Cabrera </t>
  </si>
  <si>
    <t>20203800041132  </t>
  </si>
  <si>
    <t>2020-10-01 14:19:54 </t>
  </si>
  <si>
    <t>CAC. Respuesta al Radicado D.P 2020090351 de fecha 31/08/2020.  </t>
  </si>
  <si>
    <t>SANDRA LOURDES TORRES MANCERA </t>
  </si>
  <si>
    <t>20203800041142  </t>
  </si>
  <si>
    <t>2020-10-01 14:33:55 </t>
  </si>
  <si>
    <t>CI. Fwd: INFORMARON SITUACIÓN DEL CUERPO DE BOMBEROS VOLUNTARIO EL PLAYON - SANTANDER. </t>
  </si>
  <si>
    <t>CUERPO DE BOMBEROS VOLUNTARIOS DE EL PLAYON - SANTANDER  </t>
  </si>
  <si>
    <t>EDISON DELGADO </t>
  </si>
  <si>
    <t>20203800041152  </t>
  </si>
  <si>
    <t>2020-10-01 14:46:07 </t>
  </si>
  <si>
    <t>CAC. SOLICITUD INFORMACION SOBRE CONVENIO TRAMOS DE MATERIAL. </t>
  </si>
  <si>
    <t>CUERPO DE BOMBEROS VOLUNTARIOS DE ALCALA  </t>
  </si>
  <si>
    <t>Jeison Andrés López Ruiz </t>
  </si>
  <si>
    <t>GESTIÓN ADMINISTRATIVA </t>
  </si>
  <si>
    <t>20203800041162  </t>
  </si>
  <si>
    <t>2020-10-01 15:02:56 </t>
  </si>
  <si>
    <t>SM INFORME TRIMESTRAL KIT DE INCENDIOS FORESTALES </t>
  </si>
  <si>
    <t>BOMBEROS CIMITARRA  </t>
  </si>
  <si>
    <t>20203800041172  </t>
  </si>
  <si>
    <t>2020-10-01 15:57:06 </t>
  </si>
  <si>
    <t>RD FACTURA </t>
  </si>
  <si>
    <t>ECG ENGINNEERING CONSULTING GROUP S.A.S.  </t>
  </si>
  <si>
    <t>20203800041182  </t>
  </si>
  <si>
    <t>2020-10-01 16:08:46 </t>
  </si>
  <si>
    <t>CI. Fwd: VINCULACION TUTELA 2020-00168 Of 2020-2150 DIRECCIÓN NACIONAL DE BOMBEROS DE COLOMBIA. </t>
  </si>
  <si>
    <t>JUZGADO 01 PROMISCUO MUNICIPAL  </t>
  </si>
  <si>
    <t>20203800041192  </t>
  </si>
  <si>
    <t>2020-10-01 16:21:12 </t>
  </si>
  <si>
    <t>CAC. SOLICITUD APOYO JURIDICO A COMANDANTES DEL CAUCA.  </t>
  </si>
  <si>
    <t>COORDINACIóN EJECUTIVA DE BOMBEROS DE CAUCA HELDA MARIA SAAVEDRA CARRASQUILLA  </t>
  </si>
  <si>
    <t>Andrea Bibiana Castañeda Durán  </t>
  </si>
  <si>
    <t>20203800041202  </t>
  </si>
  <si>
    <t>2020-10-01 16:21:53 </t>
  </si>
  <si>
    <t>RD CUENTA DE COBRO </t>
  </si>
  <si>
    <t>LINA MARIA CHACON LASTRA </t>
  </si>
  <si>
    <t>20203800041212  </t>
  </si>
  <si>
    <t>2020-10-01 16:23:40 </t>
  </si>
  <si>
    <t>20203800041222  </t>
  </si>
  <si>
    <t>2020-10-01 16:27:41 </t>
  </si>
  <si>
    <t>CI. Fwd: solicitud.  </t>
  </si>
  <si>
    <t>CUERPO DE BOMBEROS VOLUNTARIOS DE UBATE  </t>
  </si>
  <si>
    <t>20203800041232  </t>
  </si>
  <si>
    <t>2020-10-01 16:38:39 </t>
  </si>
  <si>
    <t>MARIA CLARA PEREZ  </t>
  </si>
  <si>
    <t>20203800041242  </t>
  </si>
  <si>
    <t>2020-10-01 16:39:06 </t>
  </si>
  <si>
    <t>CAC. INFORME MAQUINA CISTERNA OKZ-412. </t>
  </si>
  <si>
    <t>20203800041252  </t>
  </si>
  <si>
    <t>2020-10-01 16:51:41 </t>
  </si>
  <si>
    <t>CAC. Nuevamente solicitud de Registro Curso SCI Nivel Intermedio Yarumal 2020. </t>
  </si>
  <si>
    <t>CUERPO DE BOMBEROS VOLUNTARIOS DE YARUMAL  </t>
  </si>
  <si>
    <t>20203800041262  </t>
  </si>
  <si>
    <t>2020-10-01 16:57:28 </t>
  </si>
  <si>
    <t>CAC. Denúncia. </t>
  </si>
  <si>
    <t>CAMILO CANCHILA  </t>
  </si>
  <si>
    <t>20203800041272  </t>
  </si>
  <si>
    <t>2020-10-01 17:32:59 </t>
  </si>
  <si>
    <t>CAC. REQUERIMIENTO PREVIO DE CUMPLIMIENTO. </t>
  </si>
  <si>
    <t>VEEDUBOMB  </t>
  </si>
  <si>
    <t>20203800041282  </t>
  </si>
  <si>
    <t>2020-10-01 17:49:47 </t>
  </si>
  <si>
    <t>CAC. Fw: solicitud certificado bomberos.  </t>
  </si>
  <si>
    <t>HERNAN VELILLA  </t>
  </si>
  <si>
    <t>Julio Alejandro Chamorro Cabrera  </t>
  </si>
  <si>
    <t>SUBDIRECCIÓN ESTRATÉGICA Y DE COORDINACIÓN BOMBERIL </t>
  </si>
  <si>
    <t>20203800041292  </t>
  </si>
  <si>
    <t>2020-10-01 17:59:41 </t>
  </si>
  <si>
    <t>CAC. Fwd: convenio interinstitucional.pdf </t>
  </si>
  <si>
    <t>CRISTOBAL LASSO  </t>
  </si>
  <si>
    <t>20203800041302  </t>
  </si>
  <si>
    <t>2020-10-01 18:13:30 </t>
  </si>
  <si>
    <t>CAC. traslado por competencia radicado N°4202020000008467. </t>
  </si>
  <si>
    <t>COLOMBIA COMPRA EFICIENTE - AGENCIA NACIONAL DE CONTRATACIÓN PUBLICA ANC COLOMBIA  </t>
  </si>
  <si>
    <t>Carolina Pulido Moyeton </t>
  </si>
  <si>
    <t>GESTIÓN CONTRACTUAL  </t>
  </si>
  <si>
    <t>20203800041312  </t>
  </si>
  <si>
    <t>2020-10-01 18:18:42 </t>
  </si>
  <si>
    <t>CAC. carta.  </t>
  </si>
  <si>
    <t>20203800041322  </t>
  </si>
  <si>
    <t>2020-10-01 18:26:04 </t>
  </si>
  <si>
    <t>CAC. Traslado por Competencia, EXT_S20-00048607-PQRSD-048510-PQR </t>
  </si>
  <si>
    <t>VEDURIA SEGURIDAD CIUDADAN  </t>
  </si>
  <si>
    <t>20203800041332  </t>
  </si>
  <si>
    <t>2020-10-01 18:44:13 </t>
  </si>
  <si>
    <t>CAC. Fwd: Oficio PE-GE 047-2020.  </t>
  </si>
  <si>
    <t>BOMBEROS OFICIALES DE BUCARAMANGA  </t>
  </si>
  <si>
    <t>20203800041342  </t>
  </si>
  <si>
    <t>2020-10-01 18:51:35 </t>
  </si>
  <si>
    <t>CAC. Solicitud registro Bomberos El Rosal. </t>
  </si>
  <si>
    <t>CUERPO DE BOMBEROS VOLUNTARIOS DE EL ROSAL  </t>
  </si>
  <si>
    <t>20203800041352  </t>
  </si>
  <si>
    <t>2020-10-02 08:21:51 </t>
  </si>
  <si>
    <t>cac. Radicacion proyecto EPP Sitio Nuevo-Magdalena  </t>
  </si>
  <si>
    <t>DELEGACION DEPARTAMENTAL BOMBEROS DEL MAGDALENA  </t>
  </si>
  <si>
    <t>Cristhian Matiz </t>
  </si>
  <si>
    <t>20203800041362  </t>
  </si>
  <si>
    <t>2020-10-02 09:08:47 </t>
  </si>
  <si>
    <t>CAC.CERTIFICADO DE BRIGADA  </t>
  </si>
  <si>
    <t>GLOBAL LATICES S.A.S  </t>
  </si>
  <si>
    <t>20203800041372  </t>
  </si>
  <si>
    <t>2020-10-02 09:28:57 </t>
  </si>
  <si>
    <t>CAC. Radicado DNBC No.20203800032372.  </t>
  </si>
  <si>
    <t>CUERPO DE BOMBEROS VOLUNTARIOS DE PEREIRA  </t>
  </si>
  <si>
    <t>20203800041382  </t>
  </si>
  <si>
    <t>2020-10-02 09:36:43 </t>
  </si>
  <si>
    <t>CAC. LO VOLVIERON A HACER (SIGUEN ROBANDO A COSTAS DE BOMBEROS SINCELEJO) 2.  </t>
  </si>
  <si>
    <t>ARMANDO LLAMAS  </t>
  </si>
  <si>
    <t>20203800041392  </t>
  </si>
  <si>
    <t>2020-10-02 10:12:52 </t>
  </si>
  <si>
    <t>CAC. Fwd: CAPITAN CHARLES BENAVIDEZ DIRECTOR NACIONAL DE BOMBEROS DE COLOMBIA  </t>
  </si>
  <si>
    <t>CUERPO DE BOMBEROS VOLUNTARIOS DE SIBATE  </t>
  </si>
  <si>
    <t>Melba Vidal </t>
  </si>
  <si>
    <t>20203800041402  </t>
  </si>
  <si>
    <t>2020-10-02 10:19:47 </t>
  </si>
  <si>
    <t>CAC. Solicitud información.  </t>
  </si>
  <si>
    <t>GUSTAVO ADOLFO PEñALOZA CASTRO </t>
  </si>
  <si>
    <t>20203800041412  </t>
  </si>
  <si>
    <t>2020-10-02 11:03:52 </t>
  </si>
  <si>
    <t>CAC. Oficio.  </t>
  </si>
  <si>
    <t>CUERPO DE BOMBEROS VOLUNTARIOS DE NECHI- ANTIOQUIA  </t>
  </si>
  <si>
    <t>20203800041422  </t>
  </si>
  <si>
    <t>2020-10-02 11:28:19 </t>
  </si>
  <si>
    <t>CAC. Derecho de peticion a la Dirección Nacional de Bomberos.  </t>
  </si>
  <si>
    <t>GRUPO COLBA  </t>
  </si>
  <si>
    <t>20203800041432  </t>
  </si>
  <si>
    <t>2020-10-02 11:38:15 </t>
  </si>
  <si>
    <t>CAC. Solicitud de información incendios forestales 2020. </t>
  </si>
  <si>
    <t>SECRETARIA DISTRITAL DE AMBIENTE  </t>
  </si>
  <si>
    <t>20203800041442  </t>
  </si>
  <si>
    <t>2020-10-02 12:07:22 </t>
  </si>
  <si>
    <t>RD FACTURA  </t>
  </si>
  <si>
    <t>SEGURIDAD EXITO DE COLOMBIA LTDA  </t>
  </si>
  <si>
    <t>20203800041452  </t>
  </si>
  <si>
    <t>2020-10-02 12:09:39 </t>
  </si>
  <si>
    <t>ACUEDUCTO Y ALCANTARILLADO DE BOGOTÁ  </t>
  </si>
  <si>
    <t>20203800041462  </t>
  </si>
  <si>
    <t>2020-10-02 12:47:10 </t>
  </si>
  <si>
    <t>CAC. Boletín Mesa Gestión del Riesgo de Desastres Tercera Edición 2020. </t>
  </si>
  <si>
    <t>SERVICIO NACIONAL DE APRENDIZAJE - SENA GESTIóN DEL RIESGO DE DESASTRES  </t>
  </si>
  <si>
    <t>20203800041472  </t>
  </si>
  <si>
    <t>2020-10-02 15:22:27 </t>
  </si>
  <si>
    <t>CAC. Fwd: MATERIAL PARA EL 9º SIMULACRO NACIONAL. </t>
  </si>
  <si>
    <t>GOBERNACION DE SANTANDER GESTIóN DEL RIESGO  </t>
  </si>
  <si>
    <t>20203800041482  </t>
  </si>
  <si>
    <t>2020-10-02 15:26:26 </t>
  </si>
  <si>
    <t>LUZ MARINA SERNA HERRERA  </t>
  </si>
  <si>
    <t>20203800041492  </t>
  </si>
  <si>
    <t>2020-10-02 15:37:30 </t>
  </si>
  <si>
    <t>CI. Fwd: ADJUNTO OFICIO DE RESPRESENTACION DE BOMBEROS PALMIRA EN ENCUENTRO DEL 8 Y 9 OCTUBRE.  </t>
  </si>
  <si>
    <t>CUERPO DE BOMBEROS VOLUNTARIOS DE PALMIRA  </t>
  </si>
  <si>
    <t>20203800041502  </t>
  </si>
  <si>
    <t>2020-10-05 09:01:41 </t>
  </si>
  <si>
    <t>CAC. Re: CONVOCATORIA NACIONAL CONFORMACIÓN DE SUBCOMISIONES NACIONALES DE RESCATE BAJO EN EL MARCO DE LA PLATAFORMA DE BÚSQUEDA Y RESCATE URBANO DE LOS BOMBEROS DE COLOMBIA 2016-2030. </t>
  </si>
  <si>
    <t>JEISON ARANGO CARRILLO </t>
  </si>
  <si>
    <t>VIVIANA ANDRADE TOVAR </t>
  </si>
  <si>
    <t>20203800041512  </t>
  </si>
  <si>
    <t>2020-10-05 09:30:42 </t>
  </si>
  <si>
    <t>CAC. Propuesta de creación de Subsede del Cuerpo de Bomberos. </t>
  </si>
  <si>
    <t>20203800041522  </t>
  </si>
  <si>
    <t>2020-10-05 09:45:36 </t>
  </si>
  <si>
    <t>CAC. SOLICITUDES RESPETUOSAS BOMBEROS ALCALÁ. </t>
  </si>
  <si>
    <t>20203800041532  </t>
  </si>
  <si>
    <t>2020-10-05 10:09:00 </t>
  </si>
  <si>
    <t>CAC. SOLICITUD DE AUTORIZACION DE CURSO PARA BOMBEROS BETEITIVA. </t>
  </si>
  <si>
    <t>CUERPO DE BOMBEROS VOLUNTARIOS DE BETEITIVA  </t>
  </si>
  <si>
    <t>20203800041542  </t>
  </si>
  <si>
    <t>2020-10-05 10:45:45 </t>
  </si>
  <si>
    <t>CI. Fwd: NOTIFICACION IMPUGNACION TUTELA 2020-00099. </t>
  </si>
  <si>
    <t>JUZGADO 01 PROMISCUO FAMILIA CIRCUITO - VALLE DEL CAUCA - BUENAVENTURA  </t>
  </si>
  <si>
    <t>20203800041552  </t>
  </si>
  <si>
    <t>2020-10-05 11:09:11 </t>
  </si>
  <si>
    <t>CAC. OFICIO RESPUESTA BOMBEROS NACIONAL. </t>
  </si>
  <si>
    <t>ALCALDIA MOCOA  </t>
  </si>
  <si>
    <t>20203800041562  </t>
  </si>
  <si>
    <t>2020-10-05 11:26:18 </t>
  </si>
  <si>
    <t>CAC. Documentación solicitud respetuosa registros Bombero 1. </t>
  </si>
  <si>
    <t>CUERPO DE BOMBEROS VOLUNTARIOS DE VENTAQUEMADA  </t>
  </si>
  <si>
    <t>20203800041572  </t>
  </si>
  <si>
    <t>2020-10-05 11:42:08 </t>
  </si>
  <si>
    <t>CAC. ACCION DE TUTELA 2020-00099-00 / CC / 16479970 / JUAN EVANGELISTA MURILLO CAICEDO / RESPUESTA A RADICADO 2020200501814992 // 2020180003114801.  </t>
  </si>
  <si>
    <t>LA UNIDAD DE GESTIóN PENSIONAL Y PARAFISCALES  </t>
  </si>
  <si>
    <t>20203800041582  </t>
  </si>
  <si>
    <t>2020-10-05 12:29:43 </t>
  </si>
  <si>
    <t>CAC. Fwd: Remisión Derecho de Petición por Competencia RI20200337, &amp;amp;quot;Senadora de la República, Partido Político MIRA&amp;amp;quot;  </t>
  </si>
  <si>
    <t>CUERPO DE BOMBEROS VOLUNTARIOS MONTENEGRO  </t>
  </si>
  <si>
    <t>20203800041592  </t>
  </si>
  <si>
    <t>2020-10-05 12:50:47 </t>
  </si>
  <si>
    <t>CAC. RV: Solicitud información cuerpos de bomberos. </t>
  </si>
  <si>
    <t>EQUIPO HSEQ BIOMAX  </t>
  </si>
  <si>
    <t>20203800041602  </t>
  </si>
  <si>
    <t>2020-10-05 13:05:40 </t>
  </si>
  <si>
    <t>CAC. TRASLADO POR COMPETENCIA. </t>
  </si>
  <si>
    <t>QUEJA </t>
  </si>
  <si>
    <t>ANDRES FERNANDO RODRÍGUEZ AGUDELO </t>
  </si>
  <si>
    <t>20203800041612  </t>
  </si>
  <si>
    <t>2020-10-05 13:21:28 </t>
  </si>
  <si>
    <t>CAC. SOLICITUD DE INFORMACIÓN CONTRATACIÓN. </t>
  </si>
  <si>
    <t>HORACIO JOSE SERPA MONCADA </t>
  </si>
  <si>
    <t>20203800041622  </t>
  </si>
  <si>
    <t>2020-10-05 13:28:09 </t>
  </si>
  <si>
    <t>CAC. derecho de petición - solicitud de información.  </t>
  </si>
  <si>
    <t>CONSULTA </t>
  </si>
  <si>
    <t>EFRAIN MENDOZA MORENO </t>
  </si>
  <si>
    <t>20203800041632  </t>
  </si>
  <si>
    <t>2020-10-05 13:35:29 </t>
  </si>
  <si>
    <t>CAC. Solicitud de inscripción de Coordinadora Ejecutiva de Antioquia en Capacitación programada por la DNBC. </t>
  </si>
  <si>
    <t>GOBERNACION DE ANTIOQUIA SECRETARIA DE GOBIERNO DEPARTAMENTAL  </t>
  </si>
  <si>
    <t>20203800041642  </t>
  </si>
  <si>
    <t>2020-10-05 13:51:34 </t>
  </si>
  <si>
    <t>CAC. Solicitud de Registro Bomberos Municipio de Chinavita. </t>
  </si>
  <si>
    <t>ALCALDIA CHINAVITA  </t>
  </si>
  <si>
    <t>20203800041652  </t>
  </si>
  <si>
    <t>2020-10-05 14:02:29 </t>
  </si>
  <si>
    <t>CAC. Queja por discriminación de género. </t>
  </si>
  <si>
    <t>FANNY ESPERANZA DUARTE CAMARGO </t>
  </si>
  <si>
    <t>20203800041662  </t>
  </si>
  <si>
    <t>2020-10-05 16:16:03 </t>
  </si>
  <si>
    <t>CAC. SOLICITUD DE APOYO SUBSIDARIO BOMBEROS MOCOA. </t>
  </si>
  <si>
    <t>MUNICIPIO DE MOCOA COMITE MUNICIPAL MOCOA  </t>
  </si>
  <si>
    <t>20203800041672  </t>
  </si>
  <si>
    <t>2020-10-05 16:22:14 </t>
  </si>
  <si>
    <t>CAC. Queja por maltrato en el cuerpo de bomberos voluntarios de TUTA. </t>
  </si>
  <si>
    <t>20203800041682  </t>
  </si>
  <si>
    <t>2020-10-05 16:27:48 </t>
  </si>
  <si>
    <t>CAC. RV: Listado centros de entrenamiento bomberos contraincendio. </t>
  </si>
  <si>
    <t>HSEQ  </t>
  </si>
  <si>
    <t>20203800041692  </t>
  </si>
  <si>
    <t>2020-10-05 16:32:33 </t>
  </si>
  <si>
    <t>CAC. Solicitud listado Brigadas bajo Res. 0256:2014. </t>
  </si>
  <si>
    <t>20203800041702  </t>
  </si>
  <si>
    <t>2020-10-05 16:44:48 </t>
  </si>
  <si>
    <t>CAC. Informes de litigiosidad julio y agosto 2020. </t>
  </si>
  <si>
    <t>AGENCIA NACIONAL DE DEFENSA JURÍDICA DEL ESTADO  </t>
  </si>
  <si>
    <t>20203800041712  </t>
  </si>
  <si>
    <t>2020-10-05 16:53:41 </t>
  </si>
  <si>
    <t>CAC. Fwd: Traslado Queja. </t>
  </si>
  <si>
    <t>CUERPO BOMBEROS VOLUNTARIOS SALONICA - VALLE  </t>
  </si>
  <si>
    <t>Arbey Hernan Trujillo Mendez </t>
  </si>
  <si>
    <t>20203800041722  </t>
  </si>
  <si>
    <t>2020-10-05 17:01:33 </t>
  </si>
  <si>
    <t>CAC. documento para el director. </t>
  </si>
  <si>
    <t>SUGERENCIA </t>
  </si>
  <si>
    <t>20203800041732  </t>
  </si>
  <si>
    <t>2020-10-05 17:10:46 </t>
  </si>
  <si>
    <t>CAC. UGRCOBM731-20 OFICIO SOLICITUD CURSOS DNBC - COBM. </t>
  </si>
  <si>
    <t>ALCALDIA MUNICIPAL DE MANIZALES  </t>
  </si>
  <si>
    <t>20203800041742  </t>
  </si>
  <si>
    <t>2020-10-06 08:11:51 </t>
  </si>
  <si>
    <t>CAC. Solicitud de Verificación Instructor  </t>
  </si>
  <si>
    <t>CUERPO DE BOMBEROS VOLUNTARIOS DE SANTA CRUZ DE MOMPOX  </t>
  </si>
  <si>
    <t>20203800041752  </t>
  </si>
  <si>
    <t>2020-10-06 09:23:21 </t>
  </si>
  <si>
    <t>CAC. RADICACION PROYECTO EPP NUEVA GRANADA. </t>
  </si>
  <si>
    <t>DELEGACIÓN DEPARTAMENTAL BOMBEROS DEL MAGDALENA  </t>
  </si>
  <si>
    <t>20203800041762  </t>
  </si>
  <si>
    <t>2020-10-06 09:30:55 </t>
  </si>
  <si>
    <t>CAC. SOLICITUD DE REGISTRO ESCUELA VILLAVICENCIO. </t>
  </si>
  <si>
    <t>COORDINACION ACADEMICA GFC  </t>
  </si>
  <si>
    <t>20203800041772  </t>
  </si>
  <si>
    <t>2020-10-06 09:39:03 </t>
  </si>
  <si>
    <t>CAC. Solicitud registro instructores. </t>
  </si>
  <si>
    <t>DEPARTAMENTO DE CAPACITACIóN BOMBEROS TUNJA  </t>
  </si>
  <si>
    <t>20203800041782  </t>
  </si>
  <si>
    <t>2020-10-06 09:45:06 </t>
  </si>
  <si>
    <t>CAC. Respuesta Oficial, EXT_S20-00042917-PQRSD-042835-PQR, código de consulta 2052078520241035700 del 28/08/2020.  </t>
  </si>
  <si>
    <t>VEEDURIA CIUDADANA VIGIAS DEL CAFE  </t>
  </si>
  <si>
    <t>20203800041792  </t>
  </si>
  <si>
    <t>2020-10-06 09:50:47 </t>
  </si>
  <si>
    <t>CAC. solicitud creación cuerpo de bomberos Oicatá.  </t>
  </si>
  <si>
    <t>ALCALDIA OICATA  </t>
  </si>
  <si>
    <t>20203800041802  </t>
  </si>
  <si>
    <t>2020-10-06 09:55:13 </t>
  </si>
  <si>
    <t>CAC. SOLICITUD COPIA COMODATO BAUER_2019.  </t>
  </si>
  <si>
    <t>CUERPO DE BOMBEROS VOLUNTARIOS DE PUERTO COLOMBIA  </t>
  </si>
  <si>
    <t>20203800041812  </t>
  </si>
  <si>
    <t>2020-10-06 12:21:28 </t>
  </si>
  <si>
    <t>CAC. notificación.  </t>
  </si>
  <si>
    <t>GOBERNACIÓN DE ATLANTICO  </t>
  </si>
  <si>
    <t>20203800041822  </t>
  </si>
  <si>
    <t>2020-10-06 12:32:14 </t>
  </si>
  <si>
    <t>CAC. TRASLADO PETICIÓN IUS-E-2020-499487. </t>
  </si>
  <si>
    <t>JAIR EDWIN MONTENEGRO DOMINGUEZ </t>
  </si>
  <si>
    <t>20203800041832  </t>
  </si>
  <si>
    <t>2020-10-06 12:45:32 </t>
  </si>
  <si>
    <t>CAC. SOLICITUD DE DONACIÒN MAQUINA DE BOMBEROS YEQUIPAMIENTO PARA EL BENEMÉRITO CUERPO DE BOMBEROS DEL MUNICIPIO DE SAN PEDROVALLE DEL CAUCA.  </t>
  </si>
  <si>
    <t>ALCALDíA DE SAN PEDRO VALLE  </t>
  </si>
  <si>
    <t>20203800041842  </t>
  </si>
  <si>
    <t>2020-10-06 16:08:40 </t>
  </si>
  <si>
    <t>CAMILO VASQUEZ VARGAZ </t>
  </si>
  <si>
    <t>20203800041852  </t>
  </si>
  <si>
    <t>2020-10-06 16:44:11 </t>
  </si>
  <si>
    <t>CI. Fwd: Notificación RES-ORD 85111-0003-2020.  </t>
  </si>
  <si>
    <t>20203800041862  </t>
  </si>
  <si>
    <t>2020-10-06 16:56:26 </t>
  </si>
  <si>
    <t>CAC. RESPUESTA EXT-BOL-20-020255 DE FECHA 26 DE AGOSTO DE 2020. </t>
  </si>
  <si>
    <t>GOBERNACION DEL BOLIVAR SECRETARIA DEL INTERIOR  </t>
  </si>
  <si>
    <t>20203800041872  </t>
  </si>
  <si>
    <t>2020-10-06 17:05:01 </t>
  </si>
  <si>
    <t>CAC. Derecho de petición. </t>
  </si>
  <si>
    <t>COMANDANTE BOMBEROS HELICONIA  </t>
  </si>
  <si>
    <t>20203800041882  </t>
  </si>
  <si>
    <t>2020-10-06 17:13:59 </t>
  </si>
  <si>
    <t>CAC. TRASLADO POR COMPETENCIA, EXTMI2020-31589, EXTMI2020-31464. </t>
  </si>
  <si>
    <t>ALCALDÍA DE SANTIAGO DE TOLU  </t>
  </si>
  <si>
    <t>20203800041892  </t>
  </si>
  <si>
    <t>2020-10-06 17:23:23 </t>
  </si>
  <si>
    <t>LUIS HERNAN RODRIGUEZ TORRES </t>
  </si>
  <si>
    <t>20203800041902  </t>
  </si>
  <si>
    <t>2020-10-06 17:40:12 </t>
  </si>
  <si>
    <t>CAC, TRASLADO POR COMPETENCIA, OFI20-00209673 / IDM 12000002. </t>
  </si>
  <si>
    <t>TARIS POSADA SANMARTIN </t>
  </si>
  <si>
    <t>20203800041912  </t>
  </si>
  <si>
    <t>2020-10-06 18:31:48 </t>
  </si>
  <si>
    <t>CAC. TRASLADO POR COMPETENCIA - REQUERIMIENTO CUMPPLIMIENTO PREVIO.  </t>
  </si>
  <si>
    <t>20203800041922  </t>
  </si>
  <si>
    <t>2020-10-06 18:47:54 </t>
  </si>
  <si>
    <t>CAC. DERECHO DE PETICIÓN. </t>
  </si>
  <si>
    <t>RESIDENTES CONJUNTO RESIDENCIAL PRADERA DE CAJICá  </t>
  </si>
  <si>
    <t>20203800041932  </t>
  </si>
  <si>
    <t>2020-10-06 18:55:23 </t>
  </si>
  <si>
    <t>CAC. TRASLADO POR COMPETENCIA - DER PETECION JAIME ASTUDILLO. </t>
  </si>
  <si>
    <t>JAIME POPO ASTUDILLO </t>
  </si>
  <si>
    <t>20203800041942  </t>
  </si>
  <si>
    <t>2020-10-07 07:55:55 </t>
  </si>
  <si>
    <t>CAC. TRASLADO POR COMPETENCIA - DERECHO DE PETECION GLORIA STELLA WILCHES. </t>
  </si>
  <si>
    <t>GLORIA STELLA WILCHES FRANCO  </t>
  </si>
  <si>
    <t>Jorge Edwin Amarillo Alvarado </t>
  </si>
  <si>
    <t>SUBDIRECCIÓN ADMINISTRATIVA Y FINANCIERA </t>
  </si>
  <si>
    <t>20203800041952  </t>
  </si>
  <si>
    <t>2020-10-07 08:27:22 </t>
  </si>
  <si>
    <t>CAC. PROROGA DE LA PETICON DE DE FECHA 11 DE AGOSTO DE 2020. </t>
  </si>
  <si>
    <t>CUERPO DE BOMBEROS VOLUNTARIOS DE MELGAR  </t>
  </si>
  <si>
    <t>20203800041962  </t>
  </si>
  <si>
    <t>2020-10-07 08:51:28 </t>
  </si>
  <si>
    <t>CAC. (sin asunto). oficio Nº 0483 y Acción de Tutela radicado 2020-00100.  </t>
  </si>
  <si>
    <t>JUZGADO PROMISCUO DE FAMILIA MELGAR TOLIMA  </t>
  </si>
  <si>
    <t>20203800041972  </t>
  </si>
  <si>
    <t>2020-10-07 09:24:57 </t>
  </si>
  <si>
    <t>CAC. SOLICITUD REGISTRO ESCUELA VILLAVIECNCIO. </t>
  </si>
  <si>
    <t>20203800041982  </t>
  </si>
  <si>
    <t>2020-10-07 09:25:35 </t>
  </si>
  <si>
    <t>SM DIPLOMAS BOMBEROS BASICO NIVEL I </t>
  </si>
  <si>
    <t>CUERPO DE BOMBEROS VOLUNTARIOS DE CONCORDIA  </t>
  </si>
  <si>
    <t>20203800041992  </t>
  </si>
  <si>
    <t>2020-10-07 09:28:38 </t>
  </si>
  <si>
    <t>SM DIPLOMAS BOMBEROS NIVEL I </t>
  </si>
  <si>
    <t>CUERPO DE BOMBEROS VOLUNTARIOS DE MARINILLA  </t>
  </si>
  <si>
    <t>20203800042002  </t>
  </si>
  <si>
    <t>2020-10-07 09:35:13 </t>
  </si>
  <si>
    <t>CAC. Correos electrónicos 10062020 - OFICIO DNBC - CONSTRUCCIÓN ESTACIÓN BOMBEROS LETICIA .pdf. </t>
  </si>
  <si>
    <t>YENICA SUGEIN ACOSTA INFANTE HR REPRESENTANTE A LA CáMARA DPTO. DEL AMAZONAS  </t>
  </si>
  <si>
    <t>20203800042012  </t>
  </si>
  <si>
    <t>2020-10-07 09:42:17 </t>
  </si>
  <si>
    <t>VICTORIA AMALIA JATTIN MARTINEZ </t>
  </si>
  <si>
    <t>20203800042022  </t>
  </si>
  <si>
    <t>2020-10-07 10:29:01 </t>
  </si>
  <si>
    <t>CAC. SOLICITUD DE COPIA DE SOAT. </t>
  </si>
  <si>
    <t>CUERPO DE BOMBEROS VOLUNTARIOS DE GARAGOA  </t>
  </si>
  <si>
    <t>20203800042032  </t>
  </si>
  <si>
    <t>2020-10-07 12:48:47 </t>
  </si>
  <si>
    <t>CAC. solicitud aclaración porte de uniformes de la intitución para personas en carrera administrativa.  </t>
  </si>
  <si>
    <t>JULIO CESAR OSORIO PALACIO </t>
  </si>
  <si>
    <t>20203800042042  </t>
  </si>
  <si>
    <t>2020-10-07 13:08:45 </t>
  </si>
  <si>
    <t>CAC. Envió solicitud de aval.  </t>
  </si>
  <si>
    <t>ESCUELA SURCOLOMBIANA DE BOMBEROS - PITALITO  </t>
  </si>
  <si>
    <t>20203800042052  </t>
  </si>
  <si>
    <t>2020-10-07 15:05:57 </t>
  </si>
  <si>
    <t>CAC. RADICADO E-2020-496890 y Anexos  </t>
  </si>
  <si>
    <t>COMIMPORT  </t>
  </si>
  <si>
    <t>20203800042062  </t>
  </si>
  <si>
    <t>2020-10-07 15:26:01 </t>
  </si>
  <si>
    <t>CAC. SUAREZ PARA RADICAR, SUAREZ PARTE 1, SUAREZ, PARA RADICAR PARTE 2.  </t>
  </si>
  <si>
    <t>ALCALDIA MUNICIPAL DE SUAREZ - TOLIMA  </t>
  </si>
  <si>
    <t>20203800042072  </t>
  </si>
  <si>
    <t>2020-10-07 15:38:44 </t>
  </si>
  <si>
    <t>RD ACTA CURSO GESTION Y ADMINISTRACION DE CUERPOS DE BOMBEROS </t>
  </si>
  <si>
    <t>CUERPO DE BOMBEROS VOLUNTARIOS DE FLORENCIA  </t>
  </si>
  <si>
    <t>20203800042082  </t>
  </si>
  <si>
    <t>2020-10-07 15:44:01 </t>
  </si>
  <si>
    <t>RD ACTA CURSO SISTEMA COMANDO DE INCIDENTES  </t>
  </si>
  <si>
    <t>20203800042092  </t>
  </si>
  <si>
    <t>2020-10-07 15:48:24 </t>
  </si>
  <si>
    <t>CAC. Derecho de Petición. </t>
  </si>
  <si>
    <t>20203800042102  </t>
  </si>
  <si>
    <t>2020-10-07 16:03:56 </t>
  </si>
  <si>
    <t>OSCAR FERNANDO PALACIOS DELGADO </t>
  </si>
  <si>
    <t>20203800042112  </t>
  </si>
  <si>
    <t>2020-10-07 16:09:19 </t>
  </si>
  <si>
    <t>CAC. De nuevo Solicitud de información incendios forestales - DNBC. </t>
  </si>
  <si>
    <t>CONTRALORIA DELEGADA PARA EL MEDIO AMBIENTE  </t>
  </si>
  <si>
    <t>20203800042122  </t>
  </si>
  <si>
    <t>2020-10-07 16:19:42 </t>
  </si>
  <si>
    <t>CAC. Solicitud atención emergencia incendio indígenas embera chamí. </t>
  </si>
  <si>
    <t>ORGANIZACION NACIONAL INDíGENA DE COLOMBIA ONIC  </t>
  </si>
  <si>
    <t>20203800042132  </t>
  </si>
  <si>
    <t>2020-10-07 16:30:51 </t>
  </si>
  <si>
    <t>CAC. Solicitud estado peticiones Veeduría del Café.  </t>
  </si>
  <si>
    <t>MIGUEL EDUARDO CARDOZO ORTIZ </t>
  </si>
  <si>
    <t>20203800042142  </t>
  </si>
  <si>
    <t>2020-10-07 16:45:10 </t>
  </si>
  <si>
    <t>CAC. DOCUMENTOS CURSO BOMBEROS NIVEL ll. </t>
  </si>
  <si>
    <t>20203800042152  </t>
  </si>
  <si>
    <t>2020-10-07 16:59:34 </t>
  </si>
  <si>
    <t>CAC. SOLICITUD CONCEPTO JURIDICO BOMBEROS TIBASOSA. </t>
  </si>
  <si>
    <t>CUERPO DE BOMBEROS VOLUNTARIOS DE TIBASOSA  </t>
  </si>
  <si>
    <t>20203800042162  </t>
  </si>
  <si>
    <t>2020-10-07 17:25:24 </t>
  </si>
  <si>
    <t>CAC. SOLICITUD. </t>
  </si>
  <si>
    <t>CAROLINA ESCARRAGA </t>
  </si>
  <si>
    <t>20203800042172  </t>
  </si>
  <si>
    <t>2020-10-07 17:43:24 </t>
  </si>
  <si>
    <t>CAC. Fwd: SOLICITUD COMODATO CAMIONETA. </t>
  </si>
  <si>
    <t>CUERPO DE BOMBEROS GUICAN DE LA SIERRA  </t>
  </si>
  <si>
    <t>20203800042182  </t>
  </si>
  <si>
    <t>2020-10-08 08:41:04 </t>
  </si>
  <si>
    <t>CAC. Solicitud de numero de Registro para APH.  </t>
  </si>
  <si>
    <t>CUERPO DE BOMBEROS VOLUNTARIOS FLORIDABLANCA FORMACIóN INTERNA  </t>
  </si>
  <si>
    <t>20203800042192  </t>
  </si>
  <si>
    <t>2020-10-08 08:57:15 </t>
  </si>
  <si>
    <t>CAC. TRASLADO POR COMPETENCIA - SAN PEDRO- VALLE DEL CAUCA. </t>
  </si>
  <si>
    <t>20203800042202  </t>
  </si>
  <si>
    <t>2020-10-08 10:24:48 </t>
  </si>
  <si>
    <t>CAC. OBSERVACION A PROCESO SIE # 002-2020 - RADICADO E-2020-496890 y Anexos. </t>
  </si>
  <si>
    <t>20203800042212  </t>
  </si>
  <si>
    <t>2020-10-08 10:48:07 </t>
  </si>
  <si>
    <t>CAC. Solicitud Certificación. </t>
  </si>
  <si>
    <t>JOHANNA VANESSA ALVAREZ RODRIGUEZ </t>
  </si>
  <si>
    <t>20203800042222  </t>
  </si>
  <si>
    <t>2020-10-08 12:49:00 </t>
  </si>
  <si>
    <t>CAC. Contestación de los oficios Radicado DNBC N°202002050065431Radicado DNBC N°202002050069011.  </t>
  </si>
  <si>
    <t>20203800042232  </t>
  </si>
  <si>
    <t>2020-10-08 14:17:11 </t>
  </si>
  <si>
    <t>CAC. Solicitud de Reunión. </t>
  </si>
  <si>
    <t>ALCADIA MUNICIPAL MUNCIPIO DE SANTA ROSA  </t>
  </si>
  <si>
    <t>20203800042242  </t>
  </si>
  <si>
    <t>2020-10-08 14:45:55 </t>
  </si>
  <si>
    <t>CAC. envio oficio. </t>
  </si>
  <si>
    <t>CUERPO DE BOMBEROS VOLUNTARIOS DE LERIDA - TOLIMA  </t>
  </si>
  <si>
    <t>20203800042252  </t>
  </si>
  <si>
    <t>2020-10-08 14:52:59 </t>
  </si>
  <si>
    <t>CAC. SOLICITUD AVAL INSTRUCTOR  </t>
  </si>
  <si>
    <t>CUERPO DE BOMBEROS VOLUNTARIOS DE LA CEJA  </t>
  </si>
  <si>
    <t>20203800042262  </t>
  </si>
  <si>
    <t>2020-10-08 15:10:00 </t>
  </si>
  <si>
    <t>CAC. INFORME NOVEDAD VEHICULO CISTERNA.  </t>
  </si>
  <si>
    <t>20203800042272  </t>
  </si>
  <si>
    <t>2020-10-08 15:15:09 </t>
  </si>
  <si>
    <t>CAC. Fwd: Minutas.  </t>
  </si>
  <si>
    <t>CUERPO DE BOMBEROS SAN ANDRES DE CUERQUIA - ANTIOQUIA  </t>
  </si>
  <si>
    <t>20203800042282  </t>
  </si>
  <si>
    <t>2020-10-08 15:37:47 </t>
  </si>
  <si>
    <t>CAC. SOLICITUD DE INFORMACION. . </t>
  </si>
  <si>
    <t>DANIELA MUNARES  </t>
  </si>
  <si>
    <t>Juan Gabriel Parra </t>
  </si>
  <si>
    <t>20203800042292  </t>
  </si>
  <si>
    <t>2020-10-08 15:45:10 </t>
  </si>
  <si>
    <t>CAC. Respuesta circular No. 20203000000544. </t>
  </si>
  <si>
    <t>BENEMERITO CUERPO DE BOMBEROS VOLUNTARIOS DE LETICIA  </t>
  </si>
  <si>
    <t>20203800042302  </t>
  </si>
  <si>
    <t>2020-10-08 16:03:38 </t>
  </si>
  <si>
    <t>CAC. TRASLADO POR COMPETENCIA DERECHO PETICION RADICADO 2020010233673.  </t>
  </si>
  <si>
    <t>GOBERNACION DE ANTIOQUIA  </t>
  </si>
  <si>
    <t>20203800042312  </t>
  </si>
  <si>
    <t>2020-10-08 16:14:50 </t>
  </si>
  <si>
    <t>CAC. Solicitud de convenio kit forestal.  </t>
  </si>
  <si>
    <t>CUERPO DE BOMBEROS VOLUNTARIOS SABANAGRANDE  </t>
  </si>
  <si>
    <t>20203800042322  </t>
  </si>
  <si>
    <t>2020-10-08 17:09:06 </t>
  </si>
  <si>
    <t>CAC. Solicitud.  </t>
  </si>
  <si>
    <t>CUERPO DE BOMBEROS QUIMBAYA  </t>
  </si>
  <si>
    <t>20203800042332  </t>
  </si>
  <si>
    <t>2020-10-09 09:48:41 </t>
  </si>
  <si>
    <t>RD DIPLOMAS  </t>
  </si>
  <si>
    <t>DELEGACION DEPARTAMENTAL DE BOMBEROS CUNDINAMARCA  </t>
  </si>
  <si>
    <t>20203800042342  </t>
  </si>
  <si>
    <t>2020-10-09 10:23:04 </t>
  </si>
  <si>
    <t>CAC 2020-00311-00 NOTIFICA FALLO  </t>
  </si>
  <si>
    <t>JUZGADO 02 PEQUEÑAS CAUSAS  </t>
  </si>
  <si>
    <t>20203800042352  </t>
  </si>
  <si>
    <t>2020-10-09 10:27:19 </t>
  </si>
  <si>
    <t>CAC. Fire damage loss statistics. </t>
  </si>
  <si>
    <t>ADI MEHTA AUSTRALIA  </t>
  </si>
  <si>
    <t>20203800042362  </t>
  </si>
  <si>
    <t>2020-10-09 11:02:14 </t>
  </si>
  <si>
    <t>CAC. Envío de solicitud de registro. </t>
  </si>
  <si>
    <t>BENEMERITO CUERPO DE BOMBEROS VOLUNTARIOS DE SAN JUAN DE PASTO  </t>
  </si>
  <si>
    <t>20203800042372  </t>
  </si>
  <si>
    <t>2020-10-09 11:24:55 </t>
  </si>
  <si>
    <t>CAC. BUENOS DÍAS, ENVÍO RESPUESTA A PETICIÓN CON RADICADO INTERNO N°444 DE FECHA 24 DE SEPTIEMBRE DE 2020.  </t>
  </si>
  <si>
    <t>ALCALDIA MUNICIPAL ABREGO  </t>
  </si>
  <si>
    <t>20203800042382  </t>
  </si>
  <si>
    <t>2020-10-09 11:32:26 </t>
  </si>
  <si>
    <t>CAC. RV: Solicitud Bomberos Voluntarios de Paicol Huila. </t>
  </si>
  <si>
    <t>CUERPO DE BOMBEROS VOLUNTARIOS DE EL PAICOL - HUILA  </t>
  </si>
  <si>
    <t>20203800042392  </t>
  </si>
  <si>
    <t>2020-10-09 11:33:10 </t>
  </si>
  <si>
    <t>RD CUENTA  </t>
  </si>
  <si>
    <t>IMPLESEG S.A.S IMPLEMENTOS DE SEGURIDAD INDUSTRIAL  </t>
  </si>
  <si>
    <t>20203800042402  </t>
  </si>
  <si>
    <t>2020-10-09 11:38:01 </t>
  </si>
  <si>
    <t>CAC. PESCA_Población de Listados Censales.  </t>
  </si>
  <si>
    <t>ALCALDIA PESCA  </t>
  </si>
  <si>
    <t>Jiud Magnoly Gaviria Narvaez </t>
  </si>
  <si>
    <t>20203800042412  </t>
  </si>
  <si>
    <t>2020-10-09 11:46:36 </t>
  </si>
  <si>
    <t>CAC. Inquietud sobre actividades bomberiles en época de la pandemia Covid-19. </t>
  </si>
  <si>
    <t>LUIS CARRILLO CERCHAR </t>
  </si>
  <si>
    <t>20203800042422  </t>
  </si>
  <si>
    <t>2020-10-09 12:52:14 </t>
  </si>
  <si>
    <t>SM SOLICITUD INTERVENCION  </t>
  </si>
  <si>
    <t>HELBERTH PARDO PARDO </t>
  </si>
  <si>
    <t>20203800042432  </t>
  </si>
  <si>
    <t>2020-10-09 14:53:44 </t>
  </si>
  <si>
    <t>RD CUENTA </t>
  </si>
  <si>
    <t>20203800042442  </t>
  </si>
  <si>
    <t>2020-10-09 15:16:44 </t>
  </si>
  <si>
    <t>CAC. Fwd: SOLICITUD CONCEPTO.  </t>
  </si>
  <si>
    <t>GOBERNACIÓN DE SANTANDER SECRETARIO DEL INTERIOR  </t>
  </si>
  <si>
    <t>20203800042452  </t>
  </si>
  <si>
    <t>2020-10-13 13:04:13 </t>
  </si>
  <si>
    <t>CAC. SOLICITUD DE CHIP PARA VEHICULO. </t>
  </si>
  <si>
    <t>CUERPO DE BOMBEROS VOLUNTARIOS DEL MUNICIPIO DE EBEJICO  </t>
  </si>
  <si>
    <t>20203800042492  </t>
  </si>
  <si>
    <t>2020-10-13 15:48:04 </t>
  </si>
  <si>
    <t>CAC. REMISION POR COMPETENCIA E-2020-270983. </t>
  </si>
  <si>
    <t>PABLO JIMENEZ  </t>
  </si>
  <si>
    <t>20203800042522  </t>
  </si>
  <si>
    <t>2020-10-13 15:55:13 </t>
  </si>
  <si>
    <t>RD 5CURSOS  </t>
  </si>
  <si>
    <t>CUERPO DE BOMBEROS VOLUNTARIOS DE LOS SANTOS  </t>
  </si>
  <si>
    <t>20203800042532  </t>
  </si>
  <si>
    <t>2020-10-13 15:59:42 </t>
  </si>
  <si>
    <t>CAC. DNBC - Envío oficio radicado No. E-01052-2020004811-UAECOB Id: 56994. </t>
  </si>
  <si>
    <t>UNIDAD ADMINISTRATIVA ESPECIAL CUERPO OFICIAL DE BOMBEROS DE BOGOTA UAECOB  </t>
  </si>
  <si>
    <t>20203800042542  </t>
  </si>
  <si>
    <t>2020-10-13 16:32:56 </t>
  </si>
  <si>
    <t>CAC. Registered: REENVIO: ULTIMA REITERACIÓN (PETICIÓN DE INFORMACIÓN Y DOCUMENTACIÓN No. 20203320002742) Certificación de seguridad, Concepto Técnico para establecimientos comerciales abiertos al público. </t>
  </si>
  <si>
    <t>FERNANDO QUINTERO VARGAS </t>
  </si>
  <si>
    <t>20203800042552  </t>
  </si>
  <si>
    <t>2020-10-13 16:47:08 </t>
  </si>
  <si>
    <t>CAC. SOLICITUD DE VISITA DE INSPECCION. </t>
  </si>
  <si>
    <t>20203800042562  </t>
  </si>
  <si>
    <t>2020-10-13 16:54:07 </t>
  </si>
  <si>
    <t>CAC. SOLICITUD DE REGISTROS  </t>
  </si>
  <si>
    <t>CUERPO DE BOMBEROS VOLUNTARIOS DE ITAGUI  </t>
  </si>
  <si>
    <t>20203800042572  </t>
  </si>
  <si>
    <t>2020-10-13 17:06:44 </t>
  </si>
  <si>
    <t>CAC. Radicado DNBC No. *20202000002841*. </t>
  </si>
  <si>
    <t>EBERT ANTONIO RINCON DEVIA </t>
  </si>
  <si>
    <t>20203800042582  </t>
  </si>
  <si>
    <t>2020-10-13 17:12:27 </t>
  </si>
  <si>
    <t>CAC. INFORME NOVEDAD VEHICULO CISTERNA. </t>
  </si>
  <si>
    <t>20203800042592  </t>
  </si>
  <si>
    <t>2020-10-13 17:21:04 </t>
  </si>
  <si>
    <t>CAC. SOLICITUD  </t>
  </si>
  <si>
    <t>VEEDURIA CIUDADANA LIDERES PARA LA TRANSPARENCIA  </t>
  </si>
  <si>
    <t>20203800042602  </t>
  </si>
  <si>
    <t>2020-10-13 17:24:55 </t>
  </si>
  <si>
    <t>CAC. SOLICITUD DE INFORMACIÓN SOBRE TRÁMITES DE SEGURO. </t>
  </si>
  <si>
    <t>MARIA JOSE DUQUE ARIAS  </t>
  </si>
  <si>
    <t>20203800042612  </t>
  </si>
  <si>
    <t>2020-10-13 17:29:35 </t>
  </si>
  <si>
    <t>CAC. Re: Petición. </t>
  </si>
  <si>
    <t>JURIDICA BOMBEROS PEREIRA  </t>
  </si>
  <si>
    <t>20203800042622  </t>
  </si>
  <si>
    <t>2020-10-13 17:33:35 </t>
  </si>
  <si>
    <t>CAC. Fwd: SOLICITUD ACOMPAÑAMIENTO. </t>
  </si>
  <si>
    <t>CUERPO DE BOMBEROS VOLUNTARIOS DE CIENAGA - MAGDALENA  </t>
  </si>
  <si>
    <t>20203800042632  </t>
  </si>
  <si>
    <t>2020-10-13 17:44:22 </t>
  </si>
  <si>
    <t>CAC. Respuesta CBVCOTA a Radicados DNBC No. **20202000006841** y **20202000008481**. </t>
  </si>
  <si>
    <t>CUERPO DE BOMBEROS VOLUNTARIOS DE COTA  </t>
  </si>
  <si>
    <t>20203800042642  </t>
  </si>
  <si>
    <t>2020-10-13 18:02:38 </t>
  </si>
  <si>
    <t>CAC. Chat transcript on dnbc.gov.co started on Tuesday, October 13, 2020, at 21:04 (GMT+0). </t>
  </si>
  <si>
    <t>JORGE ARMANDO CHIVARá SARAY </t>
  </si>
  <si>
    <t>20203800042652  </t>
  </si>
  <si>
    <t>2020-10-13 18:09:35 </t>
  </si>
  <si>
    <t>CAC. RV: Proyecto Maquina extintora Cuerpo de Bomberos Voluntarios Ciudad Bolívar.  </t>
  </si>
  <si>
    <t>CUERPO DE BOMBEROS VOLUNTARIOS DE URRAO ANTIOQUIA  </t>
  </si>
  <si>
    <t>20203800042662  </t>
  </si>
  <si>
    <t>2020-10-13 18:25:06 </t>
  </si>
  <si>
    <t>CAC. Radicacion proyecto PP Santa Ana -Magdalena.  </t>
  </si>
  <si>
    <t>20203800042672  </t>
  </si>
  <si>
    <t>2020-10-13 18:36:19 </t>
  </si>
  <si>
    <t>CAC. Proyecto EPP Santa Ana-Magdalena. </t>
  </si>
  <si>
    <t>20203800042682  </t>
  </si>
  <si>
    <t>2020-10-13 18:40:34 </t>
  </si>
  <si>
    <t>CAC. SOLICITUD CERTIFICACIÓN PEDAGOGICA. </t>
  </si>
  <si>
    <t>CUERPO DE BOMBEROS VOLUNTARIOS DE FUSAGASUGA  </t>
  </si>
  <si>
    <t>20203800042692  </t>
  </si>
  <si>
    <t>2020-10-13 18:46:56 </t>
  </si>
  <si>
    <t>CAC. SOLICITUD DE REVISION.  </t>
  </si>
  <si>
    <t>MARIBEL MUJICA RINCÓN  </t>
  </si>
  <si>
    <t>20203800042702  </t>
  </si>
  <si>
    <t>2020-10-13 19:23:49 </t>
  </si>
  <si>
    <t>CI. Respuesta a Radicados DNBC No. **20202000006821 - 20202000006841 </t>
  </si>
  <si>
    <t>CUERPO DE BOMBEROS VOLUNTARIOS DE CAJICA  </t>
  </si>
  <si>
    <t>20203800042712  </t>
  </si>
  <si>
    <t>2020-10-13 19:39:16 </t>
  </si>
  <si>
    <t>CI. Fwd: plan de mejoramiento para la dirección nacional de bomberos. </t>
  </si>
  <si>
    <t>DORA MARIELA RODRIGUEZ CORTES </t>
  </si>
  <si>
    <t>20203800042722  </t>
  </si>
  <si>
    <t>2020-10-13 19:58:45 </t>
  </si>
  <si>
    <t>CAC. cordial saludo.  </t>
  </si>
  <si>
    <t>CUERPO DE BOMBEROS VOLUNTARIOS DE SANTA ROSA DE CABAL  </t>
  </si>
  <si>
    <t>20203800042732  </t>
  </si>
  <si>
    <t>2020-10-13 20:11:46 </t>
  </si>
  <si>
    <t>CI, RV: Solicitud de Registro Cursos Jamundí.  </t>
  </si>
  <si>
    <t>CUERPO DE BOMBEROS VOLUNTARIOS DE JAMUNDI - VALLE DEL CAUCA  </t>
  </si>
  <si>
    <t>20203800042742  </t>
  </si>
  <si>
    <t>2020-10-14 08:22:41 </t>
  </si>
  <si>
    <t>CAC. Solicitud acompañamiento al cuerpo de bomberos voluntarios de Moniquirá Boyacá.  </t>
  </si>
  <si>
    <t>CUERPO DE BOMBEROS VOLUNTARIOS DE MONIQUIRA  </t>
  </si>
  <si>
    <t>20203800042752  </t>
  </si>
  <si>
    <t>2020-10-14 08:34:12 </t>
  </si>
  <si>
    <t>CAC. Solicitud - Delegación Departamental de Bomberos Guajira.  </t>
  </si>
  <si>
    <t>DELEGACION DEPARTAMENTAL DE BOMBEROS LA GUAJIRA  </t>
  </si>
  <si>
    <t>20203800042762  </t>
  </si>
  <si>
    <t>2020-10-14 09:25:16 </t>
  </si>
  <si>
    <t>CAC. SOLICITUD DE REGISTRO PARA CURSOS </t>
  </si>
  <si>
    <t>CUERPO DE BOMBEROS DE MOCOA  </t>
  </si>
  <si>
    <t>20203800042772  </t>
  </si>
  <si>
    <t>2020-10-14 09:52:52 </t>
  </si>
  <si>
    <t>rd cuenta de cobro </t>
  </si>
  <si>
    <t>carlos eduardo campos </t>
  </si>
  <si>
    <t>20203800042782  </t>
  </si>
  <si>
    <t>2020-10-14 10:06:36 </t>
  </si>
  <si>
    <t>CAC. Fwd: Solicitud Información – Atención Petición 2020-190264-82111-SE, con Radicado 2020ER0083468. </t>
  </si>
  <si>
    <t>CONTRALORIA DELAGA PARA INFRAESTRUCTORA DIEGO ALBERTO OSPINA GUZMAN </t>
  </si>
  <si>
    <t>20203800042792  </t>
  </si>
  <si>
    <t>2020-10-14 12:01:28 </t>
  </si>
  <si>
    <t>CAC. Respuesta solicitud Radicado DNBC No. **2020205006931** y **20202050070691**.  </t>
  </si>
  <si>
    <t>ALCALDIA SARAVENA  </t>
  </si>
  <si>
    <t>20203800042802  </t>
  </si>
  <si>
    <t>2020-10-14 12:37:49 </t>
  </si>
  <si>
    <t>CAC. Documentos solicitud para cursos bomberos nivel I - NIVEL II - BOMBEROS SIBUNDOY - PUTUMAYO.  </t>
  </si>
  <si>
    <t>CUERPO DE BOMBEROS VOLUNTARIOS SIBUNDOY  </t>
  </si>
  <si>
    <t>20203800042812  </t>
  </si>
  <si>
    <t>2020-10-14 12:48:57 </t>
  </si>
  <si>
    <t>CAC. SOLICITUD RESPUESTA. </t>
  </si>
  <si>
    <t>CUERPO DE BOMBEROS VOLUNTARIOS DE PAIPA - BOYACA  </t>
  </si>
  <si>
    <t>20203800042822  </t>
  </si>
  <si>
    <t>2020-10-14 13:00:43 </t>
  </si>
  <si>
    <t>CAC. Solicitud visita de verificación para la evaluación de los criterios en búsqueda del certificado de cumplimiento para el Cuerpo Bomberos Voluntarios del Municipio de Santa Fe de Antioquia. </t>
  </si>
  <si>
    <t>CUERPO DE BOMBEROS VOLUNTARIOS DE SANTAFE DE ANTIOQUIA  </t>
  </si>
  <si>
    <t>20203800042832  </t>
  </si>
  <si>
    <t>2020-10-14 13:08:12 </t>
  </si>
  <si>
    <t>CAC. Fwd: Oficio Alcalde Municipal Rubro 2021.  </t>
  </si>
  <si>
    <t>20203800042842  </t>
  </si>
  <si>
    <t>2020-10-14 13:15:08 </t>
  </si>
  <si>
    <t>CAC. Fwd: Cuerpo de Bomberos Voluntarios de Florida - Valle. </t>
  </si>
  <si>
    <t>ACADEMIA NACIONAL DE LOS BOMBEROS DE COLOMBIA (ANBC) BENEMéRITO CUERPO DE BOMBEROS VOLUNTARIOS DE CALI  </t>
  </si>
  <si>
    <t>20203800042852  </t>
  </si>
  <si>
    <t>2020-10-14 13:57:28 </t>
  </si>
  <si>
    <t>Agradecimiento por su participación </t>
  </si>
  <si>
    <t>AARON CAVIERES  </t>
  </si>
  <si>
    <t>20203800042862  </t>
  </si>
  <si>
    <t>2020-10-14 13:59:54 </t>
  </si>
  <si>
    <t>Agradecimiento por su participación  </t>
  </si>
  <si>
    <t>ALEXANDER FIGUEROA  </t>
  </si>
  <si>
    <t>20203800042872  </t>
  </si>
  <si>
    <t>2020-10-14 14:01:34 </t>
  </si>
  <si>
    <t>Agradecimiento por participación  </t>
  </si>
  <si>
    <t>DAVID FELIPE OLARTE AMAYA </t>
  </si>
  <si>
    <t>20203800042882  </t>
  </si>
  <si>
    <t>2020-10-14 14:03:55 </t>
  </si>
  <si>
    <t>ALFREDO MASCAREÑO  </t>
  </si>
  <si>
    <t>20203800042892  </t>
  </si>
  <si>
    <t>2020-10-14 14:06:01 </t>
  </si>
  <si>
    <t>MARIA LUISA ALFARO  </t>
  </si>
  <si>
    <t>20203800042902  </t>
  </si>
  <si>
    <t>2020-10-14 14:07:04 </t>
  </si>
  <si>
    <t>Agradecimiento por participación </t>
  </si>
  <si>
    <t>LUZ JEANNETTE MEJIA  </t>
  </si>
  <si>
    <t>20203800042912  </t>
  </si>
  <si>
    <t>2020-10-14 14:09:00 </t>
  </si>
  <si>
    <t>MARC CASTELLNOU RIBAU  </t>
  </si>
  <si>
    <t>20203800042922  </t>
  </si>
  <si>
    <t>2020-10-14 14:32:48 </t>
  </si>
  <si>
    <t>RD SOLICITUD DE DONACION MAQUINA DE BOMBEROS Y EQUIPAMIENTO PARA EL BENEERITO CB DE SAN PEDRO VALLE DEL CAUCA </t>
  </si>
  <si>
    <t>24 CUERPOS DE BOMBEROS VOLUNTARIOS DEL VALLE DEL CAUCA  </t>
  </si>
  <si>
    <t>20203800042932  </t>
  </si>
  <si>
    <t>2020-10-14 14:40:41 </t>
  </si>
  <si>
    <t>RD DIPLOMAS CURSO SOPORTE BASICO DE VIDA </t>
  </si>
  <si>
    <t>CUERPO DE BOMBEROS VOLUNTARIOS DE PENSILVANIA ANONIMO  </t>
  </si>
  <si>
    <t>20203800042942  </t>
  </si>
  <si>
    <t>2020-10-14 14:52:17 </t>
  </si>
  <si>
    <t>RD DIPLOMAS BOMBEROS NIVEL II </t>
  </si>
  <si>
    <t>20203800042952  </t>
  </si>
  <si>
    <t>2020-10-14 15:01:47 </t>
  </si>
  <si>
    <t>RD CECIBO </t>
  </si>
  <si>
    <t>BHT  </t>
  </si>
  <si>
    <t>20203800042962  </t>
  </si>
  <si>
    <t>2020-10-14 15:15:23 </t>
  </si>
  <si>
    <t>CI. Fwd: NOTIFICACIÓN AUTO ADMITE TUTELA No. 2020-311. </t>
  </si>
  <si>
    <t>20203800042972  </t>
  </si>
  <si>
    <t>2020-10-14 15:47:34 </t>
  </si>
  <si>
    <t>RD DIPLOMAS BOMBEROS 1 </t>
  </si>
  <si>
    <t>CUERPO DE BOMBEROS VOLUNTARIOS DE PULI - CUNDINAMARCA  </t>
  </si>
  <si>
    <t>20203800042982  </t>
  </si>
  <si>
    <t>2020-10-14 16:11:38 </t>
  </si>
  <si>
    <t>RD RADICADO2020200000681 </t>
  </si>
  <si>
    <t>20203800042992  </t>
  </si>
  <si>
    <t>2020-10-14 17:18:35 </t>
  </si>
  <si>
    <t>CI. Fwd: Colfondos Accion de Cobro 1-900639630. </t>
  </si>
  <si>
    <t>COLFONDOS  </t>
  </si>
  <si>
    <t>20203800043002  </t>
  </si>
  <si>
    <t>2020-10-15 08:13:43 </t>
  </si>
  <si>
    <t>CAC. ASESORIA JURIDICA EN SOBRETASA PREDIAL.  </t>
  </si>
  <si>
    <t>20203800043012  </t>
  </si>
  <si>
    <t>2020-10-15 09:02:09 </t>
  </si>
  <si>
    <t>CAC. Re: COMUNICACION DENUNCIA D-1020-016.  </t>
  </si>
  <si>
    <t>20203800043022  </t>
  </si>
  <si>
    <t>2020-10-15 11:59:54 </t>
  </si>
  <si>
    <t>CAC. RV: SOLICITUD NUEVO CODIGO CURSO GUIA CANINO NIVEL I ESCUELA BOMBEROS CHINCHINA.  </t>
  </si>
  <si>
    <t>CUERPO DE BOMBEROS VOLUNTARIOS DE CHINCHINA  </t>
  </si>
  <si>
    <t>20203800043032  </t>
  </si>
  <si>
    <t>2020-10-15 12:13:00 </t>
  </si>
  <si>
    <t>CAC. Fwd: REQUERIMIENTO IMEDIATO 2020-163. </t>
  </si>
  <si>
    <t>JUZGADO 12 PENAL CIRCUITO FUNCION CONOCIMIENTO - BOGOTA  </t>
  </si>
  <si>
    <t>20203800043042  </t>
  </si>
  <si>
    <t>2020-10-15 12:42:07 </t>
  </si>
  <si>
    <t>RD RESOLUCION 652 DE 2012 </t>
  </si>
  <si>
    <t>EDINSON CORTES  </t>
  </si>
  <si>
    <t>20203800043052  </t>
  </si>
  <si>
    <t>2020-10-15 12:49:08 </t>
  </si>
  <si>
    <t>CI. Fwd: NOTIFICA ACCION DE TUTELA 2020-163. </t>
  </si>
  <si>
    <t>20203800043062  </t>
  </si>
  <si>
    <t>2020-10-15 13:07:31 </t>
  </si>
  <si>
    <t>REYES Y LEYES S.A.S. LEONARDO REYES CONTRERAS </t>
  </si>
  <si>
    <t>20203800043072  </t>
  </si>
  <si>
    <t>2020-10-15 13:16:12 </t>
  </si>
  <si>
    <t>CAC. RADICADO E-2020-522884 y Anexos.  </t>
  </si>
  <si>
    <t>PROCURADURIA DELEGADA PARA LA VIGILANCIA PREVENTIVA DE LA FUNCIóN PúBLICA MARCELA RIASCOS ERASO ASESORA DE LA DELEGADA </t>
  </si>
  <si>
    <t>20203800043082  </t>
  </si>
  <si>
    <t>2020-10-15 14:07:36 </t>
  </si>
  <si>
    <t>CAC. TRASLADO POR COMPETENCIA - ASOCIACION DE SALVAVIDAS SOCORRISTAS CARTAGENA DE INDIAS - ASOVICARIN.  </t>
  </si>
  <si>
    <t>ASOCIACIóN DE SALVAVIDAS SOCORRISTAS ASOVICARIN  </t>
  </si>
  <si>
    <t>20203800043092  </t>
  </si>
  <si>
    <t>2020-10-15 14:09:14 </t>
  </si>
  <si>
    <t>RD INFORME DE SUPERVISION ANALIZADORES GEMINI 3ER TRIMESTRE 2020 </t>
  </si>
  <si>
    <t>CUERPO DE BOMBEROS OFICIALES BOGOTá UAECOB COOPERACIÓN INTERNACIONAL Y ALIANZAS ESTRATÉGICAS </t>
  </si>
  <si>
    <t>20203800043102  </t>
  </si>
  <si>
    <t>2020-10-15 16:14:28 </t>
  </si>
  <si>
    <t>CI. Fwd: CONTESTACION DE TUTELA RAD. 311-2020.  </t>
  </si>
  <si>
    <t>ALCALDIA MUNICIPAL DE FLORIDABLANCA OFICINA ASESORA JURIDICA  </t>
  </si>
  <si>
    <t>20203800043112  </t>
  </si>
  <si>
    <t>2020-10-15 16:40:27 </t>
  </si>
  <si>
    <t>CI. Fwd: CONTESTACION DERECHO DE PETICION. </t>
  </si>
  <si>
    <t>20203800043122  </t>
  </si>
  <si>
    <t>2020-10-15 17:05:14 </t>
  </si>
  <si>
    <t>CAC. TRASLADO POR COMPETENCIA - ALBANIA - CAQUETA.  </t>
  </si>
  <si>
    <t>ALCALDIA DE ALBANIA ALBANIA  </t>
  </si>
  <si>
    <t>20203800043132  </t>
  </si>
  <si>
    <t>2020-10-15 17:28:19 </t>
  </si>
  <si>
    <t>CAC. Copia de Comodatos.  </t>
  </si>
  <si>
    <t>BENEMERITO CUERPO DE BOMBEROS VOLUNTARIOS DE VERSALLES - VALLE DEL CAUCA  </t>
  </si>
  <si>
    <t>20203800043142  </t>
  </si>
  <si>
    <t>2020-10-15 17:40:05 </t>
  </si>
  <si>
    <t>CAC. Derecho de Petición Resolución.pdf. </t>
  </si>
  <si>
    <t>CUERPO DE BOMBEROS VOLUNTARIOS MAGANGUE - BOLIVAR  </t>
  </si>
  <si>
    <t>20203800043152  </t>
  </si>
  <si>
    <t>2020-10-15 17:55:49 </t>
  </si>
  <si>
    <t>CAC. INFORE VISITAS, SOLICITUD ACOMPAÑAMIENTO E INVESTIGACION. </t>
  </si>
  <si>
    <t>20203800043162  </t>
  </si>
  <si>
    <t>2020-10-15 18:23:23 </t>
  </si>
  <si>
    <t>CAC. SOLICITUD CÓDIGO CURSO BOMBERO II.  </t>
  </si>
  <si>
    <t>CUERPO DE BOMBEROS VOLUNTARIOS DE ZIPAQUIRA  </t>
  </si>
  <si>
    <t>20203800043172  </t>
  </si>
  <si>
    <t>2020-10-15 18:32:10 </t>
  </si>
  <si>
    <t>CAC. TRASLADO POR COMPETENCIA - EXTMI2020-35145. </t>
  </si>
  <si>
    <t>FEDERACION NACIONAL DE BOMBEROS DE COLOMBIA  </t>
  </si>
  <si>
    <t>20203800043182  </t>
  </si>
  <si>
    <t>2020-10-15 18:39:40 </t>
  </si>
  <si>
    <t>CAC. TRASLADO POR COMPETENCIA - EXTMI2020- 35062  </t>
  </si>
  <si>
    <t>ALCALDIA MUNICIPAL DEL GUAMO - TOLIMA  </t>
  </si>
  <si>
    <t>20203800043192  </t>
  </si>
  <si>
    <t>2020-10-15 20:36:42 </t>
  </si>
  <si>
    <t>CAC. Documentos Bomberos La Virginia.  </t>
  </si>
  <si>
    <t>CUERPO DE BOMBEROS VOLUNTARIOS DE LA VIRGINIA - RISARALDA  </t>
  </si>
  <si>
    <t>20203800043202  </t>
  </si>
  <si>
    <t>2020-10-15 21:00:56 </t>
  </si>
  <si>
    <t>CAC. SOLICITUD DE COTIZACIÓN -CAPACITACIÓN. </t>
  </si>
  <si>
    <t>ALCALDIA PUERTO ESCONDIDO  </t>
  </si>
  <si>
    <t>20203800043212  </t>
  </si>
  <si>
    <t>2020-10-15 21:07:27 </t>
  </si>
  <si>
    <t>CAC. Lista chequeo de condiciones técnicas.  </t>
  </si>
  <si>
    <t>SUBCOMANDO YOPAL  </t>
  </si>
  <si>
    <t>20203800043222  </t>
  </si>
  <si>
    <t>2020-10-16 07:58:08 </t>
  </si>
  <si>
    <t>CAC.DERECHO DE PETICION A LA DIRECCION NACIONAL DE BOMBERO DE COLOMBIA  </t>
  </si>
  <si>
    <t>HENRY LUIS AGUILAR MORALES </t>
  </si>
  <si>
    <t>20203800043232  </t>
  </si>
  <si>
    <t>2020-10-16 08:43:29 </t>
  </si>
  <si>
    <t>CAC. Reprogramación Curso Bombero Forestal - CBF. </t>
  </si>
  <si>
    <t>CUERPO DE BOMBEROS OFICIALES BOGOTá UAECOB D.C. </t>
  </si>
  <si>
    <t>20203800043242  </t>
  </si>
  <si>
    <t>2020-10-16 09:11:50 </t>
  </si>
  <si>
    <t>CAC. Interrogante sobre certificación. </t>
  </si>
  <si>
    <t>CRISTINA CASTRO  </t>
  </si>
  <si>
    <t>20203800043252  </t>
  </si>
  <si>
    <t>2020-10-16 09:26:06 </t>
  </si>
  <si>
    <t>CAC. Anexos solicitud de cursos.  </t>
  </si>
  <si>
    <t>20203800043262  </t>
  </si>
  <si>
    <t>2020-10-16 09:59:12 </t>
  </si>
  <si>
    <t>RD PROYECTO DE ESTACIÓN DE BOMBEROS </t>
  </si>
  <si>
    <t>USUARIO ANONIMO  </t>
  </si>
  <si>
    <t>20203800043272  </t>
  </si>
  <si>
    <t>2020-10-16 10:44:10 </t>
  </si>
  <si>
    <t>CAC. SOLICITUD DE CURSOS CUERPO DE BOMBEROS VOLUNTARIOS DE EL DONCELLO. </t>
  </si>
  <si>
    <t>CUERPO DE BOMBEROS VOLUNTARIOS EL DONCELLO - CAQUETÁ  </t>
  </si>
  <si>
    <t>20203800043282  </t>
  </si>
  <si>
    <t>2020-10-16 10:51:30 </t>
  </si>
  <si>
    <t>CAC. Cancelación de Aval de Instructor. </t>
  </si>
  <si>
    <t>20203800043292  </t>
  </si>
  <si>
    <t>2020-10-16 11:00:25 </t>
  </si>
  <si>
    <t>CAC. Solicitud de Intervención Bomberos Cachipay Cundinamarca. </t>
  </si>
  <si>
    <t>20203800043302  </t>
  </si>
  <si>
    <t>2020-10-16 11:08:23 </t>
  </si>
  <si>
    <t>CAC. solicitud creación cuerpo de bomberos Oicatá. </t>
  </si>
  <si>
    <t>20203800043312  </t>
  </si>
  <si>
    <t>2020-10-16 11:34:25 </t>
  </si>
  <si>
    <t>RD RECIBO ETB </t>
  </si>
  <si>
    <t>ETB  </t>
  </si>
  <si>
    <t>20203800043322  </t>
  </si>
  <si>
    <t>2020-10-16 11:39:24 </t>
  </si>
  <si>
    <t>RD AUTORIZACION </t>
  </si>
  <si>
    <t>CUERPO DE BOMBEROS VOLUNTARIOS DE BUENAVISTA - QUINDIO  </t>
  </si>
  <si>
    <t>20203800043332  </t>
  </si>
  <si>
    <t>2020-10-16 11:48:04 </t>
  </si>
  <si>
    <t>RD PROGRAMA NACIONAL PARA INSPECCIONES DE SEGURIDAD HUMANA </t>
  </si>
  <si>
    <t>PEDRO ANDRÈS MANOSALVA RINCÓN </t>
  </si>
  <si>
    <t>20203800043342  </t>
  </si>
  <si>
    <t>2020-10-16 11:51:50 </t>
  </si>
  <si>
    <t>RD DIPLOMAS CURSO BOMBERO 1  </t>
  </si>
  <si>
    <t>CUERPO DE BOMBEROS VOLUNTARIOS DE SOPO  </t>
  </si>
  <si>
    <t>20203800043352  </t>
  </si>
  <si>
    <t>2020-10-16 13:13:33 </t>
  </si>
  <si>
    <t>CAC. solicitud.  </t>
  </si>
  <si>
    <t>CUERPO DE BOMBEROS DE BAHIA SOLANO  </t>
  </si>
  <si>
    <t>20203800043362  </t>
  </si>
  <si>
    <t>2020-10-16 13:30:57 </t>
  </si>
  <si>
    <t>CAC. RESPUESTA CIRCULAR. </t>
  </si>
  <si>
    <t>CUERPO DE BOMBEROS LOS FUNDADORES  </t>
  </si>
  <si>
    <t>20203800043372  </t>
  </si>
  <si>
    <t>2020-10-16 13:43:16 </t>
  </si>
  <si>
    <t>CAC. SOLICITU DE IMFORMACION.  </t>
  </si>
  <si>
    <t>ANSELMO LOZANO MORENO </t>
  </si>
  <si>
    <t>20203800043382  </t>
  </si>
  <si>
    <t>2020-10-16 14:01:14 </t>
  </si>
  <si>
    <t>CAC. Invitación para organizar el Taller Nacional de Capacitación en el uso del “modulo Incendios” del Sistema Nacional de Información Forestal – SNIF. </t>
  </si>
  <si>
    <t>INSTITUTO DE HIDROLOGÍA , METEREOLOGÍA Y ESTUDIOS AMBEINTALES - IDEAM  </t>
  </si>
  <si>
    <t>20203800043392  </t>
  </si>
  <si>
    <t>2020-10-16 14:34:15 </t>
  </si>
  <si>
    <t>CAC. respuesta radicado 03899. </t>
  </si>
  <si>
    <t>ALCALDIA MUNICIPAL DE BOJACA  </t>
  </si>
  <si>
    <t>20203800043402  </t>
  </si>
  <si>
    <t>2020-10-16 14:49:55 </t>
  </si>
  <si>
    <t>CAC. RV: RADICADO E-2020-522884 y Anexos - OBSERVACION NO PUBLICADA - Remision Procuraduría General del Estado de Colombia. </t>
  </si>
  <si>
    <t>20203800043412  </t>
  </si>
  <si>
    <t>2020-10-16 16:00:27 </t>
  </si>
  <si>
    <t>CAC. analisis vulnerabilidad.pdf.  </t>
  </si>
  <si>
    <t>CUERPO DE BOMBEROS VOLUNTARIOS DE TOCANCIPA  </t>
  </si>
  <si>
    <t>20203800043422  </t>
  </si>
  <si>
    <t>2020-10-16 17:05:38 </t>
  </si>
  <si>
    <t>CAC. Solicitud Información. </t>
  </si>
  <si>
    <t>CUERPO DE BOMBEROS VOLUNTARIOS DE GACHETA  </t>
  </si>
  <si>
    <t>20203800043432  </t>
  </si>
  <si>
    <t>2020-10-16 17:15:30 </t>
  </si>
  <si>
    <t>CAC. Derecho de Petición - Dotación maquina de Bomberos y Ambulancia Municipio de La Cumbre Valle. </t>
  </si>
  <si>
    <t>CONCEJAL MUNICIPIO DE LA CUMBRE VALLE DEL CAUCA  </t>
  </si>
  <si>
    <t>20203800043442  </t>
  </si>
  <si>
    <t>2020-10-16 17:38:38 </t>
  </si>
  <si>
    <t>CAC. Fwd: Oficio-2020EE0124007-Respuesta de Fondo DP código 2020-191881-80684-NC (EMAIL CERTIFICADO de correspondenciasantander@contraloria.gov.co). </t>
  </si>
  <si>
    <t>CONTRALORIA GENERAL DE SANTANDER  </t>
  </si>
  <si>
    <t>20209000043782  </t>
  </si>
  <si>
    <t>2020-10-18 23:06:58 </t>
  </si>
  <si>
    <t>asunto de prueba </t>
  </si>
  <si>
    <t>nombre prueba apellido prueba </t>
  </si>
  <si>
    <t>20209000043792  </t>
  </si>
  <si>
    <t>2020-10-18 23:47:36 </t>
  </si>
  <si>
    <t>ANONIMO_PQRSD </t>
  </si>
  <si>
    <t>20209000043802  </t>
  </si>
  <si>
    <t>2020-10-18 23:54:04 </t>
  </si>
  <si>
    <t>20209000043812  </t>
  </si>
  <si>
    <t>2020-10-18 23:59:58 </t>
  </si>
  <si>
    <t>20209000043822  </t>
  </si>
  <si>
    <t>2020-10-19 00:03:34 </t>
  </si>
  <si>
    <t>radicado de prueba anonima </t>
  </si>
  <si>
    <t>20209000043832  </t>
  </si>
  <si>
    <t>2020-10-19 00:13:58 </t>
  </si>
  <si>
    <t>probandooo </t>
  </si>
  <si>
    <t>20209000043842  </t>
  </si>
  <si>
    <t>2020-10-19 00:16:05 </t>
  </si>
  <si>
    <t>prueba anonima </t>
  </si>
  <si>
    <t>20209000043852  </t>
  </si>
  <si>
    <t>2020-10-19 00:34:28 </t>
  </si>
  <si>
    <t>anonimo </t>
  </si>
  <si>
    <t>20209000043862  </t>
  </si>
  <si>
    <t>2020-10-19 00:36:00 </t>
  </si>
  <si>
    <t>20209000043872  </t>
  </si>
  <si>
    <t>2020-10-19 00:38:23 </t>
  </si>
  <si>
    <t>prueba no anonima </t>
  </si>
  <si>
    <t>prueba apel prueba </t>
  </si>
  <si>
    <t>20203800043882  </t>
  </si>
  <si>
    <t>2020-10-19 10:54:31 </t>
  </si>
  <si>
    <t>ALEXANDER OBANDO PENA </t>
  </si>
  <si>
    <t>20203800043892  </t>
  </si>
  <si>
    <t>2020-10-19 11:33:28 </t>
  </si>
  <si>
    <t>CAC. DENUNCIA- DERECHO DE PETICION. </t>
  </si>
  <si>
    <t>JUNTA DE ACCION COMUNAL VEREDA SAN ANTONIO  </t>
  </si>
  <si>
    <t>20203800043902  </t>
  </si>
  <si>
    <t>2020-10-19 11:59:38 </t>
  </si>
  <si>
    <t>CLAUDIA BOLENA FAJARDO URREA </t>
  </si>
  <si>
    <t>20203800043912  </t>
  </si>
  <si>
    <t>2020-10-19 12:24:13 </t>
  </si>
  <si>
    <t>CAC. RV: RESPUESTA OBSERVACION radicado N° E-2020-522884. </t>
  </si>
  <si>
    <t>20203800043922  </t>
  </si>
  <si>
    <t>2020-10-19 13:07:28 </t>
  </si>
  <si>
    <t>CAC. Fwd: Invitación mesa de trabajo propuesta uso de la banda de 4,9 GHz. </t>
  </si>
  <si>
    <t>AGENCIA NACIONAL DEL ESPRECTO ANE  </t>
  </si>
  <si>
    <t>20203800043932  </t>
  </si>
  <si>
    <t>2020-10-19 13:14:17 </t>
  </si>
  <si>
    <t>CAC. INFORME ESTADO DEL VEHICULO CISTERNA ENTREGADO EN COMODATO.  </t>
  </si>
  <si>
    <t>20203800043942  </t>
  </si>
  <si>
    <t>2020-10-19 13:19:12 </t>
  </si>
  <si>
    <t>SANDRA PAOLA MEZA VELANDIA </t>
  </si>
  <si>
    <t>20203800043952  </t>
  </si>
  <si>
    <t>2020-10-19 13:27:49 </t>
  </si>
  <si>
    <t>CAC. DERECHO DE PETICION. </t>
  </si>
  <si>
    <t>LUZ HELENA CASTRILLON OCAMPO </t>
  </si>
  <si>
    <t>20203800043962  </t>
  </si>
  <si>
    <t>2020-10-19 13:39:06 </t>
  </si>
  <si>
    <t>CAC. RV: Derecho de petición secretaría del interior departamental de Bolívar. </t>
  </si>
  <si>
    <t>PETICION DE INTERES GENERAL </t>
  </si>
  <si>
    <t>20203800043972  </t>
  </si>
  <si>
    <t>2020-10-19 13:49:49 </t>
  </si>
  <si>
    <t>CAC. solicitud de registro para actualizacion de cursos de formacion bombero I, II, Gestion y administracion y SCI.  </t>
  </si>
  <si>
    <t>20203800043982  </t>
  </si>
  <si>
    <t>2020-10-19 14:09:40 </t>
  </si>
  <si>
    <t>CAC. RE: SEGUIMIENTOS CASOS COVID 19 BOMBEROS NUEVA GRANADA. </t>
  </si>
  <si>
    <t>CUERPO DE BOMBEROS VOLUNTARIOS DE NUEVA GRANADA - MAGDALENA  </t>
  </si>
  <si>
    <t>20203800043992  </t>
  </si>
  <si>
    <t>2020-10-19 14:47:07 </t>
  </si>
  <si>
    <t>ANA MILENA CEDEÑO AVILES </t>
  </si>
  <si>
    <t>20203800044002  </t>
  </si>
  <si>
    <t>2020-10-19 14:56:22 </t>
  </si>
  <si>
    <t>CAC. Solicitud registro curso Escuela villavicencio. </t>
  </si>
  <si>
    <t>20203800044012  </t>
  </si>
  <si>
    <t>2020-10-19 16:03:23 </t>
  </si>
  <si>
    <t>CAC. Solicitud de acompañamiento de un experto técnico en el proceso de ascensos dentro de la Unidad Administrativa del Cuerpo oficial de Bomberos Bogotá D.C. </t>
  </si>
  <si>
    <t>NOTIFICACIONES GESTIóN HUMANA  </t>
  </si>
  <si>
    <t>Carlos Cartagena Cano </t>
  </si>
  <si>
    <t>DIRECCION GENERAL </t>
  </si>
  <si>
    <t>20203800044022  </t>
  </si>
  <si>
    <t>2020-10-19 16:13:40 </t>
  </si>
  <si>
    <t>CAC. Cronograma de Visitas Bolívar. </t>
  </si>
  <si>
    <t>ARNOLDO ULISES TOSCANO SALAS  </t>
  </si>
  <si>
    <t>20203800044032  </t>
  </si>
  <si>
    <t>2020-10-19 16:23:25 </t>
  </si>
  <si>
    <t>CI. Fwd: Inminente cese de actividades Cuerpo de Bomberos Voluntarios de Calima, El Darién - Valle. </t>
  </si>
  <si>
    <t>BENEMéRITO CUERPO DE BOMBEROS VOLUNTARIOS DE CALI  </t>
  </si>
  <si>
    <t>20203800044042  </t>
  </si>
  <si>
    <t>2020-10-19 16:40:58 </t>
  </si>
  <si>
    <t>CI. Reemisión propuesta reforma.  </t>
  </si>
  <si>
    <t>20203800044052  </t>
  </si>
  <si>
    <t>2020-10-19 16:51:40 </t>
  </si>
  <si>
    <t>EDNA ROCIO MORA ROJAS </t>
  </si>
  <si>
    <t>20203800044062  </t>
  </si>
  <si>
    <t>2020-10-19 16:59:33 </t>
  </si>
  <si>
    <t>MARIA SOLEDAD MORALES TORREJANO  </t>
  </si>
  <si>
    <t>20203800044072  </t>
  </si>
  <si>
    <t>2020-10-19 17:14:09 </t>
  </si>
  <si>
    <t>CAC. DERECHO DE PETICIÓN. Artículo 23 de la Constitución Nacional.  </t>
  </si>
  <si>
    <t>20203800044082  </t>
  </si>
  <si>
    <t>2020-10-19 17:23:15 </t>
  </si>
  <si>
    <t>CAC. acta de aprobación curso bombero I y bomberos II - BOMBEROS SIBUNDOY  </t>
  </si>
  <si>
    <t>20203800044092  </t>
  </si>
  <si>
    <t>2020-10-19 17:41:29 </t>
  </si>
  <si>
    <t>CAC. FICHA MUNICIPIO DE POPAYÁN - PLAN ACCIÓN 2021.  </t>
  </si>
  <si>
    <t>ASISTENTE COMANDANTE BOMBEROS POPAYAN  </t>
  </si>
  <si>
    <t>20203800044102  </t>
  </si>
  <si>
    <t>2020-10-19 17:52:54 </t>
  </si>
  <si>
    <t>CAC. RESPUESTA DERECHO DE PETICION TRASLADO DE LA DNBC. </t>
  </si>
  <si>
    <t>CUERPO DE BOMBEROS OFICIALES DE DOSQUEBRADAS  </t>
  </si>
  <si>
    <t>20203800044112  </t>
  </si>
  <si>
    <t>2020-10-19 18:10:37 </t>
  </si>
  <si>
    <t>CI. Fwd: TUTELA 2020-370. </t>
  </si>
  <si>
    <t>JUZGADO 30 FAMILIA  </t>
  </si>
  <si>
    <t>20203800044122  </t>
  </si>
  <si>
    <t>2020-10-19 18:23:36 </t>
  </si>
  <si>
    <t>CAC. REITERACIÓN RESPECTO DE LAS NECESIDADES PARA OPERACIÓN DEL CUERPO DE BOMBEROS DEPARTAMENTO DEL VAUPÉS  </t>
  </si>
  <si>
    <t>GOBERNACIÓN DEL VAUPES  </t>
  </si>
  <si>
    <t>JAIRO SOTO GIL  </t>
  </si>
  <si>
    <t>20203800044132  </t>
  </si>
  <si>
    <t>2020-10-19 18:35:20 </t>
  </si>
  <si>
    <t>CAC. Re: Lista de chequeo con las condiciones técnicas, operativas, legales, administrativas y financieras para efectuar proceso de certificado de cumplimiento para los Cuerpos de Bomberos Voluntarios del departamento del Casanare.  </t>
  </si>
  <si>
    <t>PETICION DE INTERES PARTICULAR </t>
  </si>
  <si>
    <t>CUERPO DE BOMBEROS DE TAURAMENA  </t>
  </si>
  <si>
    <t>20203800044142  </t>
  </si>
  <si>
    <t>2020-10-19 18:49:49 </t>
  </si>
  <si>
    <t>CAC. SOLICITUD DE ACOMPAÑAMIENTO TARIFAS. </t>
  </si>
  <si>
    <t>20203800044152  </t>
  </si>
  <si>
    <t>2020-10-19 18:57:42 </t>
  </si>
  <si>
    <t>CAC. SOLICITUD DE ACOMPAÑAMIENTO. </t>
  </si>
  <si>
    <t>20203800044162  </t>
  </si>
  <si>
    <t>2020-10-19 19:11:51 </t>
  </si>
  <si>
    <t>CAC. Derecho de petición (2).pdf.  </t>
  </si>
  <si>
    <t>20203800044172  </t>
  </si>
  <si>
    <t>2020-10-19 19:24:46 </t>
  </si>
  <si>
    <t>CAC. OFICIO DPTJUR NO 03 DE OCTUBRE 19 DE 2020. </t>
  </si>
  <si>
    <t>CUERPO DE BOMBEROS VOLUNTARIOS SOLEDAD ATLANTICO  </t>
  </si>
  <si>
    <t>20203800044182  </t>
  </si>
  <si>
    <t>2020-10-19 19:32:52 </t>
  </si>
  <si>
    <t>CAC.Radicacion Proyecto EPP, Municipio de El Banco Magdalena. </t>
  </si>
  <si>
    <t>CUERPO DE BOMBEROS VOLUNTARIOS DE EL BANCO  </t>
  </si>
  <si>
    <t>20203800044192  </t>
  </si>
  <si>
    <t>2020-10-19 19:45:56 </t>
  </si>
  <si>
    <t>CAC. QUEJA BOMBEROS VOLUNTARIOS TUTA BOYACA.  </t>
  </si>
  <si>
    <t>ALCALDIA MUNICIPAL DE TUTA- BOYACA  </t>
  </si>
  <si>
    <t>20203800044202  </t>
  </si>
  <si>
    <t>2020-10-20 08:22:39 </t>
  </si>
  <si>
    <t>CAC. RESPUESTA DNBC OFICIO. </t>
  </si>
  <si>
    <t>CUERPO DE BOMBEROS VOLUNTARIOS DE TURBACO - BOLÍVAR  </t>
  </si>
  <si>
    <t>20203800044212  </t>
  </si>
  <si>
    <t>2020-10-20 08:46:35 </t>
  </si>
  <si>
    <t>CAROLINA ESCARRAGA TORRES </t>
  </si>
  <si>
    <t>20203800044222  </t>
  </si>
  <si>
    <t>2020-10-20 08:53:28 </t>
  </si>
  <si>
    <t>RD CURSO DE RESCATE CON CUERDAS NIVEL 1 </t>
  </si>
  <si>
    <t>CUERPO DE BOMBEROS VOLUNTARIOS DE BARRANCABERMEJA  </t>
  </si>
  <si>
    <t>20203800044232  </t>
  </si>
  <si>
    <t>2020-10-20 08:58:59 </t>
  </si>
  <si>
    <t>RICHARD ALEXANDER SANTACRUZ WALLES </t>
  </si>
  <si>
    <t>20203800044242  </t>
  </si>
  <si>
    <t>2020-10-20 09:02:45 </t>
  </si>
  <si>
    <t>CAC. Solicitud de Información.  </t>
  </si>
  <si>
    <t>CRISTINA OTALVARO IDARRAGA </t>
  </si>
  <si>
    <t>20203800044252  </t>
  </si>
  <si>
    <t>2020-10-20 09:03:29 </t>
  </si>
  <si>
    <t>KELLY JULIETH VALDES  </t>
  </si>
  <si>
    <t>20203800044262  </t>
  </si>
  <si>
    <t>2020-10-20 09:40:24 </t>
  </si>
  <si>
    <t>CAC. Solicitud de aval para Instructores Mocoa Putumayo. </t>
  </si>
  <si>
    <t>20203800044272  </t>
  </si>
  <si>
    <t>2020-10-20 10:09:48 </t>
  </si>
  <si>
    <t>RD SEGUROS DE VIDA </t>
  </si>
  <si>
    <t>ANACELI PORTOCARRERO  </t>
  </si>
  <si>
    <t>20203800044312  </t>
  </si>
  <si>
    <t>2020-10-20 10:20:09 </t>
  </si>
  <si>
    <t>CAC. Solicitud de aclaración normativa. </t>
  </si>
  <si>
    <t>COMPAñIA NACIONAL DE CHOCOLATES  </t>
  </si>
  <si>
    <t>20203800044342  </t>
  </si>
  <si>
    <t>2020-10-20 10:34:44 </t>
  </si>
  <si>
    <t>CAC. Fwd: NOTIFICACION ADMISION TUTELA 85001400400220200015200. </t>
  </si>
  <si>
    <t>JUZGADO 02 PENAL MUNICIPAL - CASANARE - YOPAL  </t>
  </si>
  <si>
    <t>20203800044352  </t>
  </si>
  <si>
    <t>2020-10-20 10:35:22 </t>
  </si>
  <si>
    <t>PRUEBA ORFEO </t>
  </si>
  <si>
    <t>HERNANDO ANDRES GARCIA MARIÑO </t>
  </si>
  <si>
    <t>20203800044362  </t>
  </si>
  <si>
    <t>2020-10-20 10:48:55 </t>
  </si>
  <si>
    <t>RD INFORMACION  </t>
  </si>
  <si>
    <t>20203800044372  </t>
  </si>
  <si>
    <t>2020-10-20 10:50:54 </t>
  </si>
  <si>
    <t>CAC. CONSOLIDADO ATENCIÓN DE EMERGENCIAS BOMBEROS POPAYÁN. </t>
  </si>
  <si>
    <t>20203800044382  </t>
  </si>
  <si>
    <t>2020-10-20 11:14:11 </t>
  </si>
  <si>
    <t>CAC. CamScanner 10-20-2020 10.15.01.pdf. </t>
  </si>
  <si>
    <t>CUERPO DE BOMBEROS VOLUNTARIOS DE SAN VICENTE DEL CAGUAN - CAQUETA  </t>
  </si>
  <si>
    <t>20203800044392  </t>
  </si>
  <si>
    <t>2020-10-20 11:22:46 </t>
  </si>
  <si>
    <t>CARLOS ANDRES CARTAGENA CANO </t>
  </si>
  <si>
    <t>20203800044402  </t>
  </si>
  <si>
    <t>2020-10-20 11:23:21 </t>
  </si>
  <si>
    <t>CAC. Solicitud Prórroga.pdf.  </t>
  </si>
  <si>
    <t>20203800044412  </t>
  </si>
  <si>
    <t>2020-10-20 11:24:57 </t>
  </si>
  <si>
    <t>YENY ASTRID ARISTIZABAL PIEDRAHITA  </t>
  </si>
  <si>
    <t>20203800044422  </t>
  </si>
  <si>
    <t>2020-10-20 11:30:48 </t>
  </si>
  <si>
    <t>SANDRA CAROLINA PULIDO MOYETON </t>
  </si>
  <si>
    <t>20203800044432  </t>
  </si>
  <si>
    <t>2020-10-20 11:32:40 </t>
  </si>
  <si>
    <t>YENCY MARIANA CARRION PEDRAZA </t>
  </si>
  <si>
    <t>20203800044442  </t>
  </si>
  <si>
    <t>2020-10-20 11:54:23 </t>
  </si>
  <si>
    <t>RD CUENTA DE COBRO  </t>
  </si>
  <si>
    <t>JOHN JAIRO BELTRAN MAHECHA  </t>
  </si>
  <si>
    <t>20203800044452  </t>
  </si>
  <si>
    <t>2020-10-20 12:00:04 </t>
  </si>
  <si>
    <t>CAC. RESOLUCION INSCRIPCION DE DIGNATARIOS MAGANGUE y otros 1 documentos.pdf. </t>
  </si>
  <si>
    <t>20203800044462  </t>
  </si>
  <si>
    <t>2020-10-20 12:14:24 </t>
  </si>
  <si>
    <t>JIUD MAGNOLY GAVIRIA NARVAEZ  </t>
  </si>
  <si>
    <t>20203800044472  </t>
  </si>
  <si>
    <t>2020-10-20 12:17:51 </t>
  </si>
  <si>
    <t>JUAN GABRIEL PARRA AGUDELO </t>
  </si>
  <si>
    <t>20203800044482  </t>
  </si>
  <si>
    <t>2020-10-20 12:22:02 </t>
  </si>
  <si>
    <t>CAC. Derecho Petición Certificados de Bomberos.pdf.  </t>
  </si>
  <si>
    <t>20203800044492  </t>
  </si>
  <si>
    <t>2020-10-20 13:05:39 </t>
  </si>
  <si>
    <t>CAC. Solicitud. </t>
  </si>
  <si>
    <t>20203800044502  </t>
  </si>
  <si>
    <t>2020-10-20 13:19:39 </t>
  </si>
  <si>
    <t>CAC. REMISIÓN SUPERVISIÓN CRIF QUINDÍO SEPTIEMBRE 2020. </t>
  </si>
  <si>
    <t>20203800044512  </t>
  </si>
  <si>
    <t>2020-10-20 13:24:44 </t>
  </si>
  <si>
    <t>CAC. Solicitud de información de aval de Instructores.  </t>
  </si>
  <si>
    <t>CUERPO DE BOMBEROS VOLUNTARIOS DE SABANETA  </t>
  </si>
  <si>
    <t>20203800044522  </t>
  </si>
  <si>
    <t>2020-10-20 13:38:15 </t>
  </si>
  <si>
    <t>CAC. derecho de peticion.  </t>
  </si>
  <si>
    <t>20203800044532  </t>
  </si>
  <si>
    <t>2020-10-20 13:42:14 </t>
  </si>
  <si>
    <t>ARLEY ALFONSO COY GONZALEZ </t>
  </si>
  <si>
    <t>20203800044542  </t>
  </si>
  <si>
    <t>2020-10-20 13:50:06 </t>
  </si>
  <si>
    <t>CAC. buenos dias solicito muy amablemente me envie copia del comodato que tenemos entre el cuerpo de bomberos de suarez cauca y la dirreccion nacional que refiere a una unidad de intervencion rapida codigo UIR172016 fecha de aprobacion de 23 de marzo de 2016 vehiculo de intervencion rapida 4x4 tipo camioneta,4 puertas equipado con sistema de extin </t>
  </si>
  <si>
    <t>CUERPO DE BOMBEROS VOLUNTARIOS DE SUAREZ - CAUCA  </t>
  </si>
  <si>
    <t>20203800044552  </t>
  </si>
  <si>
    <t>2020-10-20 14:44:43 </t>
  </si>
  <si>
    <t>MELISSA LOZANO ANGEL </t>
  </si>
  <si>
    <t>20203800044562  </t>
  </si>
  <si>
    <t>2020-10-20 15:03:32 </t>
  </si>
  <si>
    <t>OMAR ENRIQUE MORENO BALLESTEROS </t>
  </si>
  <si>
    <t>20203800044572  </t>
  </si>
  <si>
    <t>2020-10-20 15:41:27 </t>
  </si>
  <si>
    <t>CAC. Traslado parcial de petición PQRSD 04790 del 24 de septiembre de 2020. </t>
  </si>
  <si>
    <t>LUIS ALEJANDRO RAMIREZ ALVAREZ </t>
  </si>
  <si>
    <t>20203800044582  </t>
  </si>
  <si>
    <t>2020-10-20 15:57:10 </t>
  </si>
  <si>
    <t>CAC. OFICIO PARA CAPITAN CHARLES.  </t>
  </si>
  <si>
    <t>DELEGACION DEPARTAMENTAL DE BOMBEROS PUTUMAYO  </t>
  </si>
  <si>
    <t>20203800044592  </t>
  </si>
  <si>
    <t>2020-10-20 16:27:17 </t>
  </si>
  <si>
    <t>CAC. solicitud de información. </t>
  </si>
  <si>
    <t>MELBA AGUDELO CASTAÑO </t>
  </si>
  <si>
    <t>20203800044602  </t>
  </si>
  <si>
    <t>2020-10-20 16:33:21 </t>
  </si>
  <si>
    <t>CAC. Solicitud información  </t>
  </si>
  <si>
    <t>20203800044612  </t>
  </si>
  <si>
    <t>2020-10-20 17:31:17 </t>
  </si>
  <si>
    <t>CAC. Solicitud aprobación escuela bomberos nivel 2. </t>
  </si>
  <si>
    <t>20203800044622  </t>
  </si>
  <si>
    <t>2020-10-20 17:44:27 </t>
  </si>
  <si>
    <t>RD. Cuenta de cobro. </t>
  </si>
  <si>
    <t>LUISA FERNANDA RAMIREZ FERIZ </t>
  </si>
  <si>
    <t>20203800044632  </t>
  </si>
  <si>
    <t>2020-10-21 09:02:43 </t>
  </si>
  <si>
    <t>CAC. DERECHO DE PETICION.  </t>
  </si>
  <si>
    <t>CUERPO DE BOMBEROS VOLUNTARIOS EL ORTIGAL - MIRANDA - CAUCA  </t>
  </si>
  <si>
    <t>20203800044642  </t>
  </si>
  <si>
    <t>2020-10-21 09:09:53 </t>
  </si>
  <si>
    <t>SANDRA MILENA ALVAREZ LEON </t>
  </si>
  <si>
    <t>20203800044652  </t>
  </si>
  <si>
    <t>2020-10-21 09:13:03 </t>
  </si>
  <si>
    <t>MAICOL VILLARREAL  </t>
  </si>
  <si>
    <t>20203800044662  </t>
  </si>
  <si>
    <t>2020-10-21 09:17:58 </t>
  </si>
  <si>
    <t>EDWIN GONZALEZ MALAGON </t>
  </si>
  <si>
    <t>20203800044672  </t>
  </si>
  <si>
    <t>2020-10-21 09:20:13 </t>
  </si>
  <si>
    <t>ANDREA BIBIANA CASTAÑEDA DURAN </t>
  </si>
  <si>
    <t>20203800044702  </t>
  </si>
  <si>
    <t>2020-10-21 10:02:31 </t>
  </si>
  <si>
    <t>CAC. Respuesta Oficial.  </t>
  </si>
  <si>
    <t>20203800044712  </t>
  </si>
  <si>
    <t>2020-10-21 10:04:05 </t>
  </si>
  <si>
    <t>20203800044722  </t>
  </si>
  <si>
    <t>2020-10-21 10:06:14 </t>
  </si>
  <si>
    <t>CATALINA GONZALEZ CASTRO </t>
  </si>
  <si>
    <t>20203800044732  </t>
  </si>
  <si>
    <t>2020-10-21 10:12:02 </t>
  </si>
  <si>
    <t>RD CUENTA DECOBRO </t>
  </si>
  <si>
    <t>DIANA ALEJANDRA ACERO CAMACHO </t>
  </si>
  <si>
    <t>20203800044742  </t>
  </si>
  <si>
    <t>2020-10-21 10:27:47 </t>
  </si>
  <si>
    <t>RD ACTA DE FINALIZACION BOMBERO 1 </t>
  </si>
  <si>
    <t>CUERPO DE BOMBEROS VOLUNTARIOS DE GACHANCIPA  </t>
  </si>
  <si>
    <t>20203800044752  </t>
  </si>
  <si>
    <t>2020-10-21 10:31:44 </t>
  </si>
  <si>
    <t>RD RESPUESTA DE RADICADO 20202000008441 </t>
  </si>
  <si>
    <t>LUISA FERNANDA ROJAS  </t>
  </si>
  <si>
    <t>20203800044762  </t>
  </si>
  <si>
    <t>2020-10-21 10:42:09 </t>
  </si>
  <si>
    <t>CAC. Consulta procesos actualización y entrenamiento. </t>
  </si>
  <si>
    <t>NICOLáS ANDRéS LASTRE  </t>
  </si>
  <si>
    <t>20203800044772  </t>
  </si>
  <si>
    <t>2020-10-21 10:56:23 </t>
  </si>
  <si>
    <t>CAC. REMITIR A QUIEN CORRESPONDA. </t>
  </si>
  <si>
    <t>PETICION ENTRE AUTORIDADES </t>
  </si>
  <si>
    <t>PROCURADURIA 1 DELEGADA CONTRATACIóN ESTATAL  </t>
  </si>
  <si>
    <t>20203800044782  </t>
  </si>
  <si>
    <t>2020-10-21 10:59:27 </t>
  </si>
  <si>
    <t>RD CARTA DE INTENCION </t>
  </si>
  <si>
    <t>ALCALDIA MUNICIPAL DE SIBUNDOY ANONIMO  </t>
  </si>
  <si>
    <t>20203800044792  </t>
  </si>
  <si>
    <t>2020-10-21 11:01:37 </t>
  </si>
  <si>
    <t>CAC. solicitud de informacion derecho de petición. </t>
  </si>
  <si>
    <t>JAVIER ABELARDO GUTIERREZ ALVAREZ </t>
  </si>
  <si>
    <t>20203800044802  </t>
  </si>
  <si>
    <t>2020-10-21 11:01:53 </t>
  </si>
  <si>
    <t>VIVIAN LORENA RAMIREZ SERNA </t>
  </si>
  <si>
    <t>20203800044812  </t>
  </si>
  <si>
    <t>2020-10-21 11:09:51 </t>
  </si>
  <si>
    <t>CAC. DERECHO DE PETICION DE CONSULTA / RADICADO CBVF-2020-COMD-01096-S. </t>
  </si>
  <si>
    <t>SECRETARIA CBV FLORIDABLANCA  </t>
  </si>
  <si>
    <t>20203800044822  </t>
  </si>
  <si>
    <t>2020-10-21 11:18:20 </t>
  </si>
  <si>
    <t>CAC. Fwd: CONTESTACION DERECHO DE PETICION.  </t>
  </si>
  <si>
    <t>CUERPO DE BOMBEROS VOLUNTARIOS DE NILO  </t>
  </si>
  <si>
    <t>20203800044832  </t>
  </si>
  <si>
    <t>2020-10-21 11:37:40 </t>
  </si>
  <si>
    <t>ASIAS FIESCO AGUDELO </t>
  </si>
  <si>
    <t>20203800044842  </t>
  </si>
  <si>
    <t>2020-10-21 11:42:31 </t>
  </si>
  <si>
    <t>RD REITERACION SLICITUD DE PAZ Y SALVO EN RESPUESTA A SU RDAICADO DEL 16 SEP/2020 </t>
  </si>
  <si>
    <t>CUERPO DE BOMBEROS DE CHOCONTA  </t>
  </si>
  <si>
    <t>20209000044852  </t>
  </si>
  <si>
    <t>2020-10-21 11:53:49 </t>
  </si>
  <si>
    <t>Prueba PQRSD </t>
  </si>
  <si>
    <t>Hernando Garcia Mariño </t>
  </si>
  <si>
    <t>20203800044862  </t>
  </si>
  <si>
    <t>2020-10-21 12:07:07 </t>
  </si>
  <si>
    <t>RD CONSULTA SOBRE AVANCES ASOCIADOS A LA RESOLUCION 0256 DE 2014 </t>
  </si>
  <si>
    <t>COMPAÑIA NACIONAL DE CHOCOLATES ANONIMO  </t>
  </si>
  <si>
    <t>20203800044872  </t>
  </si>
  <si>
    <t>2020-10-21 12:22:10 </t>
  </si>
  <si>
    <t>RD SOLICITUD </t>
  </si>
  <si>
    <t>ALCALDIA MUNICIPAL DE RIONEGRO  </t>
  </si>
  <si>
    <t>20203800044892  </t>
  </si>
  <si>
    <t>2020-10-21 12:31:33 </t>
  </si>
  <si>
    <t>RD DIPLOMAS BOMBERO 1 Y 2 </t>
  </si>
  <si>
    <t>20203800044902  </t>
  </si>
  <si>
    <t>2020-10-21 12:39:14 </t>
  </si>
  <si>
    <t>ALEX FERNANDO GONZALEZ VILLANUEVA </t>
  </si>
  <si>
    <t>20203800044912  </t>
  </si>
  <si>
    <t>2020-10-21 12:42:49 </t>
  </si>
  <si>
    <t>CI. RV: Solicitud de actualización de aval de instructor.  </t>
  </si>
  <si>
    <t>CUERPO DE BOMBEROS VOLUNTARIOS DE RESTREPO - META  </t>
  </si>
  <si>
    <t>20203800044922  </t>
  </si>
  <si>
    <t>2020-10-21 12:51:32 </t>
  </si>
  <si>
    <t>JEISSON ALEXANDER CAICEDO MATEUS </t>
  </si>
  <si>
    <t>20203800044932  </t>
  </si>
  <si>
    <t>2020-10-21 12:53:15 </t>
  </si>
  <si>
    <t>LIZBETH VIVIANA RODRIGUEZ OSPINA </t>
  </si>
  <si>
    <t>20203800044942  </t>
  </si>
  <si>
    <t>2020-10-21 12:55:30 </t>
  </si>
  <si>
    <t>CI. RV: Actualización AVAL  </t>
  </si>
  <si>
    <t>20203800044952  </t>
  </si>
  <si>
    <t>2020-10-21 13:11:18 </t>
  </si>
  <si>
    <t>NUBIA MENDOZA LOBO </t>
  </si>
  <si>
    <t>20203800044962  </t>
  </si>
  <si>
    <t>2020-10-21 13:16:37 </t>
  </si>
  <si>
    <t>LUZ HELENA HINCAPIE URUEÑA </t>
  </si>
  <si>
    <t>20203800044972  </t>
  </si>
  <si>
    <t>2020-10-21 13:34:52 </t>
  </si>
  <si>
    <t>GINNA PAOLA RAMIREZ  </t>
  </si>
  <si>
    <t>20203800044982  </t>
  </si>
  <si>
    <t>2020-10-21 13:36:22 </t>
  </si>
  <si>
    <t>JUAN DAVID JARAMILLO RESTREPO </t>
  </si>
  <si>
    <t>20203800044992  </t>
  </si>
  <si>
    <t>2020-10-21 13:38:52 </t>
  </si>
  <si>
    <t>20203800045002  </t>
  </si>
  <si>
    <t>2020-10-21 13:52:12 </t>
  </si>
  <si>
    <t>EMILCE RAMREZ BAUTIZTA </t>
  </si>
  <si>
    <t>20203800045012  </t>
  </si>
  <si>
    <t>2020-10-21 13:54:44 </t>
  </si>
  <si>
    <t>EDUARD ALDEMAR SOTELO  </t>
  </si>
  <si>
    <t>20203800045022  </t>
  </si>
  <si>
    <t>2020-10-21 13:55:51 </t>
  </si>
  <si>
    <t>WBERLEY CARDONA HIGUITA </t>
  </si>
  <si>
    <t>20203800045032  </t>
  </si>
  <si>
    <t>2020-10-21 13:57:22 </t>
  </si>
  <si>
    <t>XIOMARA ALEJANDRA MONTAÑO HERRERA </t>
  </si>
  <si>
    <t>20203800045042  </t>
  </si>
  <si>
    <t>2020-10-21 16:03:45 </t>
  </si>
  <si>
    <t>CAC. NOTIFICACION ADMISION DE IMPUGNACION RAD 311-2020-01.  </t>
  </si>
  <si>
    <t>JUZGADO 01 CIVIL CIRCUITO - BOLIVAR  </t>
  </si>
  <si>
    <t>20203800045052  </t>
  </si>
  <si>
    <t>2020-10-21 16:21:15 </t>
  </si>
  <si>
    <t>CI. Fwd: Requerimiento información.  </t>
  </si>
  <si>
    <t>20203800045062  </t>
  </si>
  <si>
    <t>2020-10-21 16:31:01 </t>
  </si>
  <si>
    <t>CI. Fwd: Proceso de verificación de condiciones técnicas del Cuerpo de Bomberos Voluntarios de Cajicá - Cundinamarca.  </t>
  </si>
  <si>
    <t>ALCALDÍA MUNICIPAL DE CAJICA - CUNDINAMARCA  </t>
  </si>
  <si>
    <t>20203800045072  </t>
  </si>
  <si>
    <t>2020-10-21 17:49:09 </t>
  </si>
  <si>
    <t>CAC. Solicitud apoyo en proceso de elección Coordinador Ejecutivo Departamental de Bolívar. </t>
  </si>
  <si>
    <t>CARLOS FELIZ MONSALVE  </t>
  </si>
  <si>
    <t>20203800045082  </t>
  </si>
  <si>
    <t>2020-10-21 18:02:13 </t>
  </si>
  <si>
    <t>CAC. CORRECCIÓN DOCUMENTACIÓN CURSO BOOMBERO II.  </t>
  </si>
  <si>
    <t>20203800045092  </t>
  </si>
  <si>
    <t>2020-10-21 18:10:29 </t>
  </si>
  <si>
    <t>CAC. Offline message sent by Evelyn Ortiz  </t>
  </si>
  <si>
    <t>EVELYN LINEYRA ORTIZ GARCíA </t>
  </si>
  <si>
    <t>20203800045102  </t>
  </si>
  <si>
    <t>2020-10-21 18:17:59 </t>
  </si>
  <si>
    <t>PEDRO MANOSALVA  </t>
  </si>
  <si>
    <t>20203800045112  </t>
  </si>
  <si>
    <t>2020-10-21 18:20:57 </t>
  </si>
  <si>
    <t>JAVIER FERNANDO DELGADO YARA </t>
  </si>
  <si>
    <t>20203800045122  </t>
  </si>
  <si>
    <t>2020-10-21 18:27:05 </t>
  </si>
  <si>
    <t>CAC. TUTELA 2020-00100. </t>
  </si>
  <si>
    <t>20203800045132  </t>
  </si>
  <si>
    <t>2020-10-21 19:43:34 </t>
  </si>
  <si>
    <t>CAC. Aval para dictar y certificar Técnica Laboral Bombero  </t>
  </si>
  <si>
    <t>20203800045142  </t>
  </si>
  <si>
    <t>2020-10-21 20:08:57 </t>
  </si>
  <si>
    <t>CI. Fwd: Derecho de Petición-segunda comunicación. </t>
  </si>
  <si>
    <t>CORRECOL  </t>
  </si>
  <si>
    <t>20203800045152  </t>
  </si>
  <si>
    <t>2020-10-21 20:24:11 </t>
  </si>
  <si>
    <t>CAC. INFORME PERDIDA MOTOR  </t>
  </si>
  <si>
    <t>20203800045162  </t>
  </si>
  <si>
    <t>2020-10-21 20:57:10 </t>
  </si>
  <si>
    <t>CAC. Respuesta Radicado DNBC No. 20203800037832. </t>
  </si>
  <si>
    <t>20203800045172  </t>
  </si>
  <si>
    <t>2020-10-21 21:10:13 </t>
  </si>
  <si>
    <t>CAC. Re: REITERACIÓN CUMPLIMIENTO LEY 1575 DE 2012 “LEY GENERAL DE BOMBEROS DE COLOMBIA – MANEJO E IMPLEMENTACIÓN DE LA SOBRETASA BOMBERIL.  </t>
  </si>
  <si>
    <t>ALCALDIA VILLAGARZON - BOYACA  </t>
  </si>
  <si>
    <t>20203800045182  </t>
  </si>
  <si>
    <t>2020-10-21 21:18:49 </t>
  </si>
  <si>
    <t>CAC. SOLICITUD COMODATO KIT FORESTAL  </t>
  </si>
  <si>
    <t>20203800045192  </t>
  </si>
  <si>
    <t>2020-10-22 07:40:24 </t>
  </si>
  <si>
    <t>CAC. Aldana-Nariño.  </t>
  </si>
  <si>
    <t>LUID BERNARDO ROSERO MURCIA </t>
  </si>
  <si>
    <t>20203800045202  </t>
  </si>
  <si>
    <t>2020-10-22 08:23:56 </t>
  </si>
  <si>
    <t>CAC. Respuesta a radicado DNBC No. *20202000008751*. Entrega de documentos faltantes para el pago de indemnización del Voluntario SANTIAGO SALAS VALENCIA.  </t>
  </si>
  <si>
    <t>20203800045212  </t>
  </si>
  <si>
    <t>2020-10-22 09:00:33 </t>
  </si>
  <si>
    <t>CAC. Registro personal bomberos voluntarios Sibaté. </t>
  </si>
  <si>
    <t>DERLY FORERO  </t>
  </si>
  <si>
    <t>CENTRAL DE INFORMACIÓN Y TELECOMUNICACIONES  </t>
  </si>
  <si>
    <t>20203800045222  </t>
  </si>
  <si>
    <t>2020-10-22 09:19:48 </t>
  </si>
  <si>
    <t>CAC. RV: REPOSICIÓN INSCRIPCIÓN DE DIGNATARIOS CBV VALLEDUPAR  </t>
  </si>
  <si>
    <t>CUERPO DE BOMBEROS VOLUNTARIOS DE VALLEDUPAR  </t>
  </si>
  <si>
    <t>20203800045232  </t>
  </si>
  <si>
    <t>2020-10-22 09:29:55 </t>
  </si>
  <si>
    <t>RD DIPLOMAS CURSO </t>
  </si>
  <si>
    <t>20203800045242  </t>
  </si>
  <si>
    <t>2020-10-22 09:36:44 </t>
  </si>
  <si>
    <t>CAMILO ARIAS ALVAREZ </t>
  </si>
  <si>
    <t>20203800045252  </t>
  </si>
  <si>
    <t>2020-10-22 09:38:57 </t>
  </si>
  <si>
    <t>CAC. Solicitud Avales.  </t>
  </si>
  <si>
    <t>JEFE DE ACADEMIA BOMBEROS CALI  </t>
  </si>
  <si>
    <t>20203800045262  </t>
  </si>
  <si>
    <t>2020-10-22 11:36:46 </t>
  </si>
  <si>
    <t>CAC. Solicitud de Registro Curso Conductor Operador de vehículos de bomberos. </t>
  </si>
  <si>
    <t>20203800045272  </t>
  </si>
  <si>
    <t>2020-10-22 11:36:58 </t>
  </si>
  <si>
    <t>CUERPO DE BOMBEROS VOLUNTARIOS DE BELLO  </t>
  </si>
  <si>
    <t>20203800045282  </t>
  </si>
  <si>
    <t>2020-10-22 11:39:53 </t>
  </si>
  <si>
    <t>INGRID DALILA MARIÑO MORALES  </t>
  </si>
  <si>
    <t>20203800045292  </t>
  </si>
  <si>
    <t>2020-10-22 14:21:44 </t>
  </si>
  <si>
    <t>CI. RV: RV: Ref.: Derecho de Petición, artículos 23 de la Constitución Política 1991 .  </t>
  </si>
  <si>
    <t>DIANA PATRICIA CORREA BALCAZAR </t>
  </si>
  <si>
    <t>20203800045302  </t>
  </si>
  <si>
    <t>2020-10-22 14:23:22 </t>
  </si>
  <si>
    <t>RD CERTIFICADOS CBV DE PALMIRA </t>
  </si>
  <si>
    <t>20203800045312  </t>
  </si>
  <si>
    <t>2020-10-22 14:33:04 </t>
  </si>
  <si>
    <t>CAC. CHARLA DE SENSIBILIZACION EQUIDAD DE GENERO. </t>
  </si>
  <si>
    <t>20203800045322  </t>
  </si>
  <si>
    <t>2020-10-22 14:46:49 </t>
  </si>
  <si>
    <t>CAC. OFICIO 062 ANEXO DENUNCIA. </t>
  </si>
  <si>
    <t>ALCALDIA LANDAZURI  </t>
  </si>
  <si>
    <t>20203800045332  </t>
  </si>
  <si>
    <t>2020-10-22 15:57:09 </t>
  </si>
  <si>
    <t>MARTHA LUCIA AMAYA DIAZ </t>
  </si>
  <si>
    <t>20203800045342  </t>
  </si>
  <si>
    <t>2020-10-22 16:09:33 </t>
  </si>
  <si>
    <t>CAC. Solicitud deapoyo para el Cuerpo de Bomberos Voluntarios de Turmequé. </t>
  </si>
  <si>
    <t>ALCALDIA DE TURMEQUE  </t>
  </si>
  <si>
    <t>20203800045352  </t>
  </si>
  <si>
    <t>2020-10-22 16:43:56 </t>
  </si>
  <si>
    <t>MARIA XIMENA OLIVERA SILVA </t>
  </si>
  <si>
    <t>20203800045362  </t>
  </si>
  <si>
    <t>2020-10-22 16:45:22 </t>
  </si>
  <si>
    <t>GERMAN DARIO MENDEZ LOPEZ </t>
  </si>
  <si>
    <t>20203800045372  </t>
  </si>
  <si>
    <t>2020-10-22 16:47:09 </t>
  </si>
  <si>
    <t>NATALY QUIROGA HERNANDEZ  </t>
  </si>
  <si>
    <t>20203800045382  </t>
  </si>
  <si>
    <t>2020-10-22 16:49:03 </t>
  </si>
  <si>
    <t>JOSE LEONARDO GARZON NOVOA </t>
  </si>
  <si>
    <t>20203800045392  </t>
  </si>
  <si>
    <t>2020-10-22 17:05:53 </t>
  </si>
  <si>
    <t>CAC. Derecho de peticion Actas de eleccion de dignatarios Cuerpo de Bomberos Voluntarios de Magangue.  </t>
  </si>
  <si>
    <t>MARCO ANTONIO GARCIA LARA </t>
  </si>
  <si>
    <t>20203800045402  </t>
  </si>
  <si>
    <t>2020-10-22 17:37:01 </t>
  </si>
  <si>
    <t>CAC. Solicitud de Registros de Curso de Bombero Nivel I, Nivel II, Administración Bomberil y Sistema Comando de Incidentes Básico - DNBC 2020.  </t>
  </si>
  <si>
    <t>20203800045412  </t>
  </si>
  <si>
    <t>2020-10-23 08:26:44 </t>
  </si>
  <si>
    <t>CAC. INVITACION AL DIRECTOR NACIONAL-BOMBEROS COLOMBIA. </t>
  </si>
  <si>
    <t>CUERPO DE BOMBEROS VOLUNTARIOS DE CARTAGO  </t>
  </si>
  <si>
    <t>20203800045422  </t>
  </si>
  <si>
    <t>2020-10-23 09:05:06 </t>
  </si>
  <si>
    <t>CAC. (sin asunto), queja y denuncia ante ustedes ya que el municipio no cuenta con un grupo completo de bomberos. </t>
  </si>
  <si>
    <t>EVIDALIA ROJAS TORRES </t>
  </si>
  <si>
    <t>20203800045432  </t>
  </si>
  <si>
    <t>2020-10-23 09:15:08 </t>
  </si>
  <si>
    <t>CAC. REMISION EXPEDIENTE RECURSO DE APELACION CONTRA RESOLUCIÓN 01 DE 2019. </t>
  </si>
  <si>
    <t>20203800045442  </t>
  </si>
  <si>
    <t>2020-10-23 09:31:50 </t>
  </si>
  <si>
    <t>CAC. RV: COPIAS DE DOCUMENTOS EXPEDIENTE DEL CBV CLEMENCIA.  </t>
  </si>
  <si>
    <t>20203800045452  </t>
  </si>
  <si>
    <t>2020-10-23 09:38:59 </t>
  </si>
  <si>
    <t>CAC. OTRA PARTE DE EXPEDIENTE CLEMENCIA. </t>
  </si>
  <si>
    <t>20203800045462  </t>
  </si>
  <si>
    <t>2020-10-23 09:41:54 </t>
  </si>
  <si>
    <t>20203800045472  </t>
  </si>
  <si>
    <t>2020-10-23 09:47:59 </t>
  </si>
  <si>
    <t>CAC. PARTE EXPEDIENTE CBV CLEMENCIA. </t>
  </si>
  <si>
    <t>20203800045482  </t>
  </si>
  <si>
    <t>2020-10-23 09:58:43 </t>
  </si>
  <si>
    <t>CAC. Petición de información.  </t>
  </si>
  <si>
    <t>ALEJANDRO MONTES  </t>
  </si>
  <si>
    <t>20203800045492  </t>
  </si>
  <si>
    <t>2020-10-23 10:04:46 </t>
  </si>
  <si>
    <t>CAC. solicirud registros de cursos.  </t>
  </si>
  <si>
    <t>CUERPO DE BOMBEROS VOLUNTARIOS DE AQUITANIA - BOYACA  </t>
  </si>
  <si>
    <t>20203800045502  </t>
  </si>
  <si>
    <t>2020-10-23 10:13:27 </t>
  </si>
  <si>
    <t>CAC. Primer requerimiento para la autorización de inicio de obras Contrato No.0135*2019*000456 “ADECUACIONES GENERALES ESTACIÓN DE BOMBEROS DEL MUNICIPIO DE CAMPO DE LA CRUZ – DEPARTAMENTO DEL ATLÁNTICO”. </t>
  </si>
  <si>
    <t>20203800045512  </t>
  </si>
  <si>
    <t>2020-10-23 11:00:08 </t>
  </si>
  <si>
    <t>CLAUDIA QUINTERO FRANKLIN </t>
  </si>
  <si>
    <t>20203800045522  </t>
  </si>
  <si>
    <t>2020-10-23 11:01:43 </t>
  </si>
  <si>
    <t>CARLOS ANDRES VARGAS PUERTO </t>
  </si>
  <si>
    <t>20203800045532  </t>
  </si>
  <si>
    <t>2020-10-23 11:13:46 </t>
  </si>
  <si>
    <t>CARLOS ANDRES LOPEZ CHICA </t>
  </si>
  <si>
    <t>20203800045542  </t>
  </si>
  <si>
    <t>2020-10-23 11:45:46 </t>
  </si>
  <si>
    <t>ALVARO PEREZ GARCES </t>
  </si>
  <si>
    <t>20203800045552  </t>
  </si>
  <si>
    <t>2020-10-23 11:58:10 </t>
  </si>
  <si>
    <t>RD RECIBO </t>
  </si>
  <si>
    <t>ENEL CODENSA S.A. ESP.  </t>
  </si>
  <si>
    <t>20203800045562  </t>
  </si>
  <si>
    <t>2020-10-23 11:59:00 </t>
  </si>
  <si>
    <t>CAC. SOLICITUD CONTRATOS DE COMODATOS UNIDAD DE INTERVENCIÓN RÁPIDA, KIT DE DESINUNDACIÓN. </t>
  </si>
  <si>
    <t>20203800045572  </t>
  </si>
  <si>
    <t>2020-10-23 11:59:05 </t>
  </si>
  <si>
    <t>20203800045582  </t>
  </si>
  <si>
    <t>2020-10-23 12:07:23 </t>
  </si>
  <si>
    <t>FIREXPRESS A/S  </t>
  </si>
  <si>
    <t>20203800045592  </t>
  </si>
  <si>
    <t>2020-10-23 12:24:16 </t>
  </si>
  <si>
    <t>CAC. INFORMES 2 Y 3 DE SUPERVISION EQUIPOS HIDRAULICOS Y FORESTAL. </t>
  </si>
  <si>
    <t>BOMBEROS VOLUNTARIOS NEIRA - CALDAS  </t>
  </si>
  <si>
    <t>20203800045602  </t>
  </si>
  <si>
    <t>2020-10-23 12:32:04 </t>
  </si>
  <si>
    <t>RD ACTUALIZACION AVAL DE INSTRUCTOR </t>
  </si>
  <si>
    <t>CUERPO DE BOMBEROS DE CACHIPAY  </t>
  </si>
  <si>
    <t>20203800045612  </t>
  </si>
  <si>
    <t>2020-10-23 13:03:58 </t>
  </si>
  <si>
    <t>HUGO ARMANDO MARQUEZ CARDOSO </t>
  </si>
  <si>
    <t>20203800045622  </t>
  </si>
  <si>
    <t>2020-10-23 14:47:17 </t>
  </si>
  <si>
    <t>LINA MARIA ROJAS GALLEGO </t>
  </si>
  <si>
    <t>20203800045632  </t>
  </si>
  <si>
    <t>2020-10-23 16:09:46 </t>
  </si>
  <si>
    <t>CRISTHIAN ALBERTO MATIZ GARZON </t>
  </si>
  <si>
    <t>20203800045642  </t>
  </si>
  <si>
    <t>2020-10-23 16:12:59 </t>
  </si>
  <si>
    <t>CAC. ENTREGA INFORMES DE SUPERVISION COMODATOS.  </t>
  </si>
  <si>
    <t>20203800045652  </t>
  </si>
  <si>
    <t>2020-10-23 16:36:50 </t>
  </si>
  <si>
    <t>CAC. oficio bomberil.  </t>
  </si>
  <si>
    <t>ALCALDíA DE TIERRALTA  </t>
  </si>
  <si>
    <t>20203800045662  </t>
  </si>
  <si>
    <t>2020-10-23 17:17:00 </t>
  </si>
  <si>
    <t>CAC. Solicitud de apoyo.  </t>
  </si>
  <si>
    <t>JOSé WALTER VELASCO SALCEDO </t>
  </si>
  <si>
    <t>20203800045672  </t>
  </si>
  <si>
    <t>2020-10-23 17:35:17 </t>
  </si>
  <si>
    <t>20203800045682  </t>
  </si>
  <si>
    <t>2020-10-26 08:28:19 </t>
  </si>
  <si>
    <t>CAC. solicitud copia comodato de Forestales. </t>
  </si>
  <si>
    <t>CUERPO DE BOMBEROS DE OCAÑA  </t>
  </si>
  <si>
    <t>20203800045692  </t>
  </si>
  <si>
    <t>2020-10-26 11:07:19 </t>
  </si>
  <si>
    <t>MAURICIO DELGADO PERDOMO </t>
  </si>
  <si>
    <t>20203800045702  </t>
  </si>
  <si>
    <t>2020-10-26 11:26:31 </t>
  </si>
  <si>
    <t>JAQUELINE RIVERA FONSECA </t>
  </si>
  <si>
    <t>20203800045712  </t>
  </si>
  <si>
    <t>2020-10-26 12:08:04 </t>
  </si>
  <si>
    <t>ARBEY HERNAN TRUJILLO MENDEZ </t>
  </si>
  <si>
    <t>20203800045722  </t>
  </si>
  <si>
    <t>2020-10-26 13:40:16 </t>
  </si>
  <si>
    <t>CI. Fwd: notifica fallo de primera 2020-163. </t>
  </si>
  <si>
    <t>20203800045732  </t>
  </si>
  <si>
    <t>2020-10-26 13:51:56 </t>
  </si>
  <si>
    <t>CI. Fwd: NOTIFICACIÓN FALLO DE TUTELA No. 2020-311 </t>
  </si>
  <si>
    <t>20203800045742  </t>
  </si>
  <si>
    <t>2020-10-26 14:04:53 </t>
  </si>
  <si>
    <t>CAC. Requerimiento de información de trámite dado a Derecho de Petición SDP 2883-20. </t>
  </si>
  <si>
    <t>PROCURADURIA AUXILIAR PARA ASUNTOS CONSTITUCIONALES  </t>
  </si>
  <si>
    <t>20203800045752  </t>
  </si>
  <si>
    <t>2020-10-26 14:36:22 </t>
  </si>
  <si>
    <t>RD TRASLADO POR COMPETENCIA DE DERECHO DE PETICION DE LOS SEÑORES NELSON ZULUAICA Y CRISTIAN MONSALVE RD 202210233673 </t>
  </si>
  <si>
    <t>20203800045762  </t>
  </si>
  <si>
    <t>2020-10-26 14:38:41 </t>
  </si>
  <si>
    <t>RD RESPUESTA SOLICITUD RADICADO 2020010233673 Y 2020010233675 </t>
  </si>
  <si>
    <t>20203800045772  </t>
  </si>
  <si>
    <t>2020-10-26 14:41:52 </t>
  </si>
  <si>
    <t>RD RESPUESTA RD SDA 2020ER182711 - </t>
  </si>
  <si>
    <t>20203800045782  </t>
  </si>
  <si>
    <t>2020-10-26 14:45:24 </t>
  </si>
  <si>
    <t>RD REITERACION RADICADO CO 20954 </t>
  </si>
  <si>
    <t>SECRETARIA GENERAL Y DE GOBIERNO DE COTA  </t>
  </si>
  <si>
    <t>20203800045792  </t>
  </si>
  <si>
    <t>2020-10-26 14:48:34 </t>
  </si>
  <si>
    <t>RD PROPUESTA CREACION ESCUELA EN PROVISIONALIDAD CENTRO DE FORMACION TECNICO BOBERIL CN ENFASIS RE RESCATE EN TODAS SUS MODALIDADES Y LA GESTION DEL RIESGO CONTRA INCENDIOS </t>
  </si>
  <si>
    <t>CUERPO DE BOMBEROS VOLUNTARIOS DE TURBO - ANTIOQUIA  </t>
  </si>
  <si>
    <t>20203800045802  </t>
  </si>
  <si>
    <t>2020-10-26 15:05:42 </t>
  </si>
  <si>
    <t>SANTIAGO HERRERA BARRERO </t>
  </si>
  <si>
    <t>20203800045812  </t>
  </si>
  <si>
    <t>2020-10-26 15:11:16 </t>
  </si>
  <si>
    <t>RD Respuesta a radicado </t>
  </si>
  <si>
    <t>20203800045822  </t>
  </si>
  <si>
    <t>2020-10-26 15:27:08 </t>
  </si>
  <si>
    <t>RD RENUENCIA DE ALCALDÍA MUNICIPAL DE PLANADAS TOLIMA E 2020-497934 </t>
  </si>
  <si>
    <t>PROCURADURIA PROVINCIAL DE CHAPARRAL  </t>
  </si>
  <si>
    <t>20203800045832  </t>
  </si>
  <si>
    <t>2020-10-26 15:36:07 </t>
  </si>
  <si>
    <t>RD DOCUMENTACION </t>
  </si>
  <si>
    <t>MERITORIO CUERPO DE BOMBEROS VOLUNTARIOS DEBUENAVENTURA ANONIMO  </t>
  </si>
  <si>
    <t>20203800045842  </t>
  </si>
  <si>
    <t>2020-10-26 15:37:02 </t>
  </si>
  <si>
    <t>CI. Fwd: PARA SU CONCOCIMIENTO.  </t>
  </si>
  <si>
    <t>PERSONERíA ACACIAS  </t>
  </si>
  <si>
    <t>20203800045852  </t>
  </si>
  <si>
    <t>2020-10-26 15:48:25 </t>
  </si>
  <si>
    <t>CAC. SOLICITUD DE REGISTROS PARA CURSO BOMBEROS I-CBV SANTANDER DE QUILICHAO- CAUCA  </t>
  </si>
  <si>
    <t>CUERPO DE BOMBEROS VOLUNTARIOS DE SANTANDER DE QUILICHAO  </t>
  </si>
  <si>
    <t>20203800045862  </t>
  </si>
  <si>
    <t>2020-10-26 16:02:06 </t>
  </si>
  <si>
    <t>RD SOLICITUD INFORMACION </t>
  </si>
  <si>
    <t>20203800045872  </t>
  </si>
  <si>
    <t>2020-10-26 16:04:58 </t>
  </si>
  <si>
    <t>20203800045882  </t>
  </si>
  <si>
    <t>2020-10-26 16:06:58 </t>
  </si>
  <si>
    <t>CAC. RV: Requerimiento bomberos voluntarios campo de la cruz </t>
  </si>
  <si>
    <t>20203800045892  </t>
  </si>
  <si>
    <t>2020-10-26 16:13:54 </t>
  </si>
  <si>
    <t>CAC. SOLICITUD AVAL ESCUELA BOMBEROS URABA. </t>
  </si>
  <si>
    <t>20203800045902  </t>
  </si>
  <si>
    <t>2020-10-26 16:19:24 </t>
  </si>
  <si>
    <t>CAC. Solicitud de registros para curso Escuela Villavicencio. </t>
  </si>
  <si>
    <t>20203800045912  </t>
  </si>
  <si>
    <t>2020-10-26 16:32:18 </t>
  </si>
  <si>
    <t>20203800045922  </t>
  </si>
  <si>
    <t>2020-10-26 16:50:23 </t>
  </si>
  <si>
    <t>CAC. DERECHO DE PETICIÓN 56401 UAE - DIRECCIÓN NACIONAL DE BOMBEROS.  </t>
  </si>
  <si>
    <t>LUZ MERY GALEANO ENRIQUEZ </t>
  </si>
  <si>
    <t>20203800045932  </t>
  </si>
  <si>
    <t>2020-10-26 17:01:42 </t>
  </si>
  <si>
    <t>CAC. Solicitud de actualización Aval instructor Villavicencio. </t>
  </si>
  <si>
    <t>20203800045942  </t>
  </si>
  <si>
    <t>2020-10-26 17:14:12 </t>
  </si>
  <si>
    <t>CAC. Solicitud información sobre proyectos de decreto que se pretendan tramitar en el próximo año. </t>
  </si>
  <si>
    <t>MINISTERIO DEL INTERIOR OFICINA ASESORA DE PLANEACIóN ROSA EVA GUTIéRREZ CALDERóN </t>
  </si>
  <si>
    <t>20203800045952  </t>
  </si>
  <si>
    <t>2020-10-26 17:36:00 </t>
  </si>
  <si>
    <t>CAC. Solicitud de actualización Aval instructor Villavicencio.  </t>
  </si>
  <si>
    <t>20203800045962  </t>
  </si>
  <si>
    <t>2020-10-26 17:52:48 </t>
  </si>
  <si>
    <t>CAC. INVITACION ANIVERSARIO #67, BOMBEROS CARTAGO VALLE.  </t>
  </si>
  <si>
    <t>CHARLES WILBER BENAVIDES CASTILLO </t>
  </si>
  <si>
    <t>20203800045972  </t>
  </si>
  <si>
    <t>2020-10-26 18:00:30 </t>
  </si>
  <si>
    <t>CI. Fwd: QUERELLA BOMBEROS LA JAGUA.  </t>
  </si>
  <si>
    <t>MICHAEL DAVID BARRETO GUTIÉRREZ  </t>
  </si>
  <si>
    <t>20203800045982  </t>
  </si>
  <si>
    <t>2020-10-26 18:07:59 </t>
  </si>
  <si>
    <t>CAC. DERECHO DE PETICIÓN 56640 UAE - DIRECCION NACIONAL DE BOMBEROS. </t>
  </si>
  <si>
    <t>20203800045992  </t>
  </si>
  <si>
    <t>2020-10-26 18:16:09 </t>
  </si>
  <si>
    <t>CAC. Fwd: Denuncia  </t>
  </si>
  <si>
    <t>20203800046002  </t>
  </si>
  <si>
    <t>2020-10-26 18:27:09 </t>
  </si>
  <si>
    <t>CAC. RESPUESTA REQUERIMIENTO DOCUMENTOS.  </t>
  </si>
  <si>
    <t>ALCALDÍA MUNICIPAL DE NOCAIMA  </t>
  </si>
  <si>
    <t>20203800046012  </t>
  </si>
  <si>
    <t>2020-10-27 08:15:56 </t>
  </si>
  <si>
    <t>CAC. RV: NOTIFICO SENTENCIA DENTRO DE LA Acción de tutela radicada con el No. No. 2020-00255-00 impetrada por GLORIA STELLA WILCHES FRANCO. </t>
  </si>
  <si>
    <t>CARLOS ALBERTO FRIAS GUERRA </t>
  </si>
  <si>
    <t>20203800046022  </t>
  </si>
  <si>
    <t>2020-10-27 08:49:53 </t>
  </si>
  <si>
    <t>CAC. DERECHO DE PETICION PARTICULAR ANTE EL CUERPO DE BOMBEROS DE BUESACO PARA QUE SU ENTIDAD HAGA SEGUIMIENTO DEL MENCIONADO DERECHO. GRACIAS </t>
  </si>
  <si>
    <t>IVAN ALBERTO PONCE MENA </t>
  </si>
  <si>
    <t>20203800046032  </t>
  </si>
  <si>
    <t>2020-10-27 10:15:20 </t>
  </si>
  <si>
    <t>CARLOS EDWARD OSORIO AGUIAR </t>
  </si>
  <si>
    <t>20203800046042  </t>
  </si>
  <si>
    <t>2020-10-27 10:17:32 </t>
  </si>
  <si>
    <t>RONALD GUSTAVO SUAREZ CRUZ </t>
  </si>
  <si>
    <t>20203800046052  </t>
  </si>
  <si>
    <t>2020-10-27 10:24:30 </t>
  </si>
  <si>
    <t>CAC. Solicitud Asamblea . </t>
  </si>
  <si>
    <t>LUIS ALEJANDRO ZULETA  </t>
  </si>
  <si>
    <t>20203800046062  </t>
  </si>
  <si>
    <t>2020-10-27 10:37:05 </t>
  </si>
  <si>
    <t>PAOLA ANDREA URUEÑA GORDILLO </t>
  </si>
  <si>
    <t>20203800046072  </t>
  </si>
  <si>
    <t>2020-10-27 10:59:23 </t>
  </si>
  <si>
    <t>CI. Fwd: REFERENCIA: Radicado DNBC No. 20203800034002 ASUNTO: Respuesta solicitud. </t>
  </si>
  <si>
    <t>LUIS GABRIEL GOMEZ ACOSTA  </t>
  </si>
  <si>
    <t>20203800046082  </t>
  </si>
  <si>
    <t>2020-10-27 11:52:14 </t>
  </si>
  <si>
    <t>RD PROYECTO </t>
  </si>
  <si>
    <t>CUERPO DE BOMBEROS VOLUNTARIOS BELALCAZAR CALDAS  </t>
  </si>
  <si>
    <t>20203800046092  </t>
  </si>
  <si>
    <t>2020-10-27 11:55:53 </t>
  </si>
  <si>
    <t>CUERPO DE BOMBEROS VOLUNTARIOS ANSERMA- CALDAS ANONIMO  </t>
  </si>
  <si>
    <t>20203800046102  </t>
  </si>
  <si>
    <t>2020-10-27 12:01:54 </t>
  </si>
  <si>
    <t>JAVIER ANDRES AGREDA CHAMORRO  </t>
  </si>
  <si>
    <t>20203800046112  </t>
  </si>
  <si>
    <t>2020-10-27 12:34:28 </t>
  </si>
  <si>
    <t>CAC. Solicitud de registro sistema comando de incidentes.  </t>
  </si>
  <si>
    <t>20203800046122  </t>
  </si>
  <si>
    <t>2020-10-27 12:47:11 </t>
  </si>
  <si>
    <t>CAC. OFICIO PARA EL DOCTOR PEDRO MANOSALVA </t>
  </si>
  <si>
    <t>20203800046132  </t>
  </si>
  <si>
    <t>2020-10-27 14:32:25 </t>
  </si>
  <si>
    <t>VANTI GAS NATURAL, S.A. ESP  </t>
  </si>
  <si>
    <t>20203800046142  </t>
  </si>
  <si>
    <t>2020-10-27 14:45:17 </t>
  </si>
  <si>
    <t>RD CUMPLIMIENTO FALLA DE TUTELA SENTENCIA DEL 23 DE OCTUBRE DE 2020 </t>
  </si>
  <si>
    <t>20203800046152  </t>
  </si>
  <si>
    <t>2020-10-27 14:45:43 </t>
  </si>
  <si>
    <t>CAC. Derecho de Petición de información. </t>
  </si>
  <si>
    <t>PABLO ZAPATA FRANCO </t>
  </si>
  <si>
    <t>20203800046162  </t>
  </si>
  <si>
    <t>2020-10-27 14:47:12 </t>
  </si>
  <si>
    <t>JONATHAN PRIETO BARAJAS </t>
  </si>
  <si>
    <t>20203800046172  </t>
  </si>
  <si>
    <t>2020-10-27 15:13:39 </t>
  </si>
  <si>
    <t>CAC. E-2020-324686 --Solicitud de Información -Direccion Nacional De Bomberos. </t>
  </si>
  <si>
    <t>PROCURADURIA SEGUNDA DELEGADA CONTRATACION ESTATAL  </t>
  </si>
  <si>
    <t>20203800046182  </t>
  </si>
  <si>
    <t>2020-10-27 15:43:36 </t>
  </si>
  <si>
    <t>CAC. Derecho de Petición de información.  </t>
  </si>
  <si>
    <t>JOHN BYRON ZAPATA ATEHORTÚA </t>
  </si>
  <si>
    <t>Freddy Andrés Farfán Moreno </t>
  </si>
  <si>
    <t>GESTIÓN PRESUPUESTO </t>
  </si>
  <si>
    <t>20203800046192  </t>
  </si>
  <si>
    <t>2020-10-27 15:52:40 </t>
  </si>
  <si>
    <t>CAC. Solicitud Registros para desarrollar Cursos Gestión y Administración de Cuerpos de Bomberos. </t>
  </si>
  <si>
    <t>CUERPO DE BOMBEROS VOLUNTARIOS DE SAN VICENTE DE CHUCURI  </t>
  </si>
  <si>
    <t>20203800046202  </t>
  </si>
  <si>
    <t>2020-10-27 16:00:45 </t>
  </si>
  <si>
    <t>EDISON DELGADO HINCAPIE </t>
  </si>
  <si>
    <t>20203800046212  </t>
  </si>
  <si>
    <t>2020-10-27 16:05:23 </t>
  </si>
  <si>
    <t>20203800046222  </t>
  </si>
  <si>
    <t>2020-10-27 16:13:49 </t>
  </si>
  <si>
    <t>MELBA LEYNER VIDAL </t>
  </si>
  <si>
    <t>20203800046232  </t>
  </si>
  <si>
    <t>2020-10-27 16:16:56 </t>
  </si>
  <si>
    <t>RD PLAN DE INVERSION 2021 </t>
  </si>
  <si>
    <t>20203800046242  </t>
  </si>
  <si>
    <t>2020-10-27 16:17:15 </t>
  </si>
  <si>
    <t>CI. Fwd: Bomberos la dorada proyecto maquina.  </t>
  </si>
  <si>
    <t>CUERPO DE BOMBEROS VOLUNTARIOS LA DORADA - CALDAS  </t>
  </si>
  <si>
    <t>20203800046252  </t>
  </si>
  <si>
    <t>2020-10-27 16:35:23 </t>
  </si>
  <si>
    <t>CAC. Fwd: Decreto de Categorizacion.  </t>
  </si>
  <si>
    <t>ALCALDIA ABEJORRAL ANTIOQUIA </t>
  </si>
  <si>
    <t>20203800046262  </t>
  </si>
  <si>
    <t>2020-10-27 16:57:12 </t>
  </si>
  <si>
    <t>CAC. RV: REMISION HOJAS DE VIDA PARA DAR ALCANCE AL OFICIO GOBOL-20-034850. </t>
  </si>
  <si>
    <t>20203800046272  </t>
  </si>
  <si>
    <t>2020-10-27 17:36:14 </t>
  </si>
  <si>
    <t>CAC. Solicitar cita para ofrecer producto orgánico que desarrollamos para apagar incendios forestales 20 veces más efectivo que el agua.  </t>
  </si>
  <si>
    <t>JAVIER MARTINEZ  </t>
  </si>
  <si>
    <t>20203800046282  </t>
  </si>
  <si>
    <t>2020-10-28 08:31:06 </t>
  </si>
  <si>
    <t>CAC. Certificación laboral-JUAN SEBASTIAN MUÑOZ GARZON. </t>
  </si>
  <si>
    <t>GSH  </t>
  </si>
  <si>
    <t>20203800046292  </t>
  </si>
  <si>
    <t>2020-10-28 08:48:18 </t>
  </si>
  <si>
    <t>CAC. Información; Resolución No. 002519 del 22 de octubre 2020. (Por la cual se autoriza el cierre total en la vía Calarcá - Cajamarca, Ruta Nacional 4003, entre el PR15+0800 y el PR49+0800, Departamentos de Quindío y Tolima).  </t>
  </si>
  <si>
    <t>HEHCOL  </t>
  </si>
  <si>
    <t>20203800046302  </t>
  </si>
  <si>
    <t>2020-10-28 09:02:50 </t>
  </si>
  <si>
    <t>CAC. nuevo Derecho de Petición a Mompox y otros 8 documentos.pdf.  </t>
  </si>
  <si>
    <t>20203800046312  </t>
  </si>
  <si>
    <t>2020-10-28 09:35:44 </t>
  </si>
  <si>
    <t>Ci. Fwd: RESPUESTA RADICADO DNBC 20203800037832- BOMBEROS DE BUCARAMANGA.  </t>
  </si>
  <si>
    <t>CUERPO DE BOMBEROS VOLUNTARIOS DE BUCARAMANGA  </t>
  </si>
  <si>
    <t>20203800046322  </t>
  </si>
  <si>
    <t>2020-10-28 09:46:28 </t>
  </si>
  <si>
    <t>CAC. Documento - 2020030275624  </t>
  </si>
  <si>
    <t>20203800046332  </t>
  </si>
  <si>
    <t>2020-10-28 10:18:11 </t>
  </si>
  <si>
    <t>CAC. Solicitud de cita Director nacional de Bomberos de Colombia. </t>
  </si>
  <si>
    <t>20203800046342  </t>
  </si>
  <si>
    <t>2020-10-28 10:21:47 </t>
  </si>
  <si>
    <t>JOHANA CATHERINE SUAREZ CAMACHO </t>
  </si>
  <si>
    <t>20203800046352  </t>
  </si>
  <si>
    <t>2020-10-28 10:44:00 </t>
  </si>
  <si>
    <t>RD CUENTA DE COBBRO </t>
  </si>
  <si>
    <t>LUIS EDUARDO ZAMORA SANCHEZ </t>
  </si>
  <si>
    <t>20203800046362  </t>
  </si>
  <si>
    <t>2020-10-28 10:45:08 </t>
  </si>
  <si>
    <t>CAC. SOLICITUD VISITA A CUERPO DE BOMBEROS DE GOMEZ PLATA.  </t>
  </si>
  <si>
    <t>20203800046372  </t>
  </si>
  <si>
    <t>2020-10-28 10:45:26 </t>
  </si>
  <si>
    <t>EDWIN ALFONSO ZAMORA OYOLA </t>
  </si>
  <si>
    <t>20203800046382  </t>
  </si>
  <si>
    <t>2020-10-28 10:58:09 </t>
  </si>
  <si>
    <t>BLEIDY DEL CARMEN PEREZ BALLESTAS </t>
  </si>
  <si>
    <t>20203800046392  </t>
  </si>
  <si>
    <t>2020-10-28 11:01:56 </t>
  </si>
  <si>
    <t>CAC. Solicitud de cancelación y nuevo registro.  </t>
  </si>
  <si>
    <t>20203800046402  </t>
  </si>
  <si>
    <t>2020-10-28 12:00:40 </t>
  </si>
  <si>
    <t>CAC. RV: SOLICITUD DE REGISTROS PARA CURSO BOMBEROS I-CBV SANTANDER DE QUILICHAO- CAUCA. </t>
  </si>
  <si>
    <t>20203800046412  </t>
  </si>
  <si>
    <t>2020-10-28 13:18:45 </t>
  </si>
  <si>
    <t>Hoja de vida </t>
  </si>
  <si>
    <t>CAMILO ANDRES BELLO SANTAMARIA </t>
  </si>
  <si>
    <t>20203800046422  </t>
  </si>
  <si>
    <t>2020-10-28 13:24:33 </t>
  </si>
  <si>
    <t>CAC. Fwd: Documento de Comando. </t>
  </si>
  <si>
    <t>CUERPO DE BOMBEROS VOLUNTARIOS DE GIRARDOTA  </t>
  </si>
  <si>
    <t>20203800046432  </t>
  </si>
  <si>
    <t>2020-10-28 13:32:35 </t>
  </si>
  <si>
    <t>RD PROYETO UNIDAD RAPIDA </t>
  </si>
  <si>
    <t>CUERPO DE BOMBEROS RONCESVALLES - TOLIMA  </t>
  </si>
  <si>
    <t>20203800046442  </t>
  </si>
  <si>
    <t>2020-10-28 14:43:51 </t>
  </si>
  <si>
    <t>LIZ MARGARET ALVAREZ CALDERON </t>
  </si>
  <si>
    <t>20203800046452  </t>
  </si>
  <si>
    <t>2020-10-28 14:44:16 </t>
  </si>
  <si>
    <t>JULIO ALEJANDRO CHAMORRO CABRERA </t>
  </si>
  <si>
    <t>20203800046462  </t>
  </si>
  <si>
    <t>2020-10-28 14:44:49 </t>
  </si>
  <si>
    <t>JAVIER CORAL  </t>
  </si>
  <si>
    <t>20203800046472  </t>
  </si>
  <si>
    <t>2020-10-28 15:25:23 </t>
  </si>
  <si>
    <t>RD CUENTA COBRO </t>
  </si>
  <si>
    <t>RIPEL  </t>
  </si>
  <si>
    <t>20203800046482  </t>
  </si>
  <si>
    <t>2020-10-28 16:34:03 </t>
  </si>
  <si>
    <t>20203800046492  </t>
  </si>
  <si>
    <t>2020-10-28 16:46:14 </t>
  </si>
  <si>
    <t>CAC. Fw: SOLICITUD Y AUTORIZACIÓN PARA LLEVAR A CABO PROCESO DE CAPACITACIÓN.  </t>
  </si>
  <si>
    <t>CUERPO DE BOMBEROS OFICIALES RIOSUCIO - CALDAS  </t>
  </si>
  <si>
    <t>20203800046502  </t>
  </si>
  <si>
    <t>2020-10-28 16:59:43 </t>
  </si>
  <si>
    <t>CAC. Solicitud de actualización Aval instructor Villavicencio  </t>
  </si>
  <si>
    <t>20203800046512  </t>
  </si>
  <si>
    <t>2020-10-28 17:22:08 </t>
  </si>
  <si>
    <t>CAC. Rendición Electrónica de la Cuenta e Informes SIRECI.  </t>
  </si>
  <si>
    <t>CONTRALORIA DELEGADA PARA RESPONSABILIDAD FISCAL  </t>
  </si>
  <si>
    <t>Viviana Gonzalez Cano </t>
  </si>
  <si>
    <t>GESTIÓN ASUNTOS DISCIPLINARIOS </t>
  </si>
  <si>
    <t>20203800046522  </t>
  </si>
  <si>
    <t>2020-10-28 17:39:18 </t>
  </si>
  <si>
    <t>CAC. tutela 2020- 163 RESPUESTA DERECHO DE PETICIÓN BOMBEROS - PEREIRA. </t>
  </si>
  <si>
    <t>ALCALDÍA DE PEREIRA  </t>
  </si>
  <si>
    <t>20203800046532  </t>
  </si>
  <si>
    <t>2020-10-29 08:34:49 </t>
  </si>
  <si>
    <t>CAC. DERECHO DE PETICION DE DOCUMENTOS. </t>
  </si>
  <si>
    <t>CUERPO DE BOMBEROS VOLUNTARIOS DE PORE  </t>
  </si>
  <si>
    <t>20203800046542  </t>
  </si>
  <si>
    <t>2020-10-29 08:49:37 </t>
  </si>
  <si>
    <t>CAC. Fw: DERECHO DE PETICIÓN - MIEMBROS CUERPO DE BOMBEROS VOLUNTARIOS DE SIBATÉ.  </t>
  </si>
  <si>
    <t>EDILMA AURORA GUTIERREZ  </t>
  </si>
  <si>
    <t>20203800046552  </t>
  </si>
  <si>
    <t>2020-10-29 08:55:13 </t>
  </si>
  <si>
    <t>CAC. Resolución 0256.  </t>
  </si>
  <si>
    <t>PROMIGAS  </t>
  </si>
  <si>
    <t>20203800046562  </t>
  </si>
  <si>
    <t>2020-10-29 09:31:06 </t>
  </si>
  <si>
    <t>PAULA MORA NEIRA </t>
  </si>
  <si>
    <t>20203800046572  </t>
  </si>
  <si>
    <t>2020-10-29 09:46:33 </t>
  </si>
  <si>
    <t>CAC. solicitud de numero de registro de BOMBERO I.  </t>
  </si>
  <si>
    <t>20203800046582  </t>
  </si>
  <si>
    <t>2020-10-29 10:25:34 </t>
  </si>
  <si>
    <t>CAC. QUEJA </t>
  </si>
  <si>
    <t>INSPECTOR DE POLICÍA MARIA FERNANDA RIOS MOLINA  </t>
  </si>
  <si>
    <t>20203800046592  </t>
  </si>
  <si>
    <t>2020-10-29 11:17:26 </t>
  </si>
  <si>
    <t>RD DERECHO DE PETICION </t>
  </si>
  <si>
    <t>GUSTAVO ADOLFO BOLIVAR CARO </t>
  </si>
  <si>
    <t>20203800046602  </t>
  </si>
  <si>
    <t>2020-10-29 11:36:05 </t>
  </si>
  <si>
    <t>CAC. TRASLADO POR COMPETENCIA - Derecho de Petición de información - JOHN BYRON ZAPATA ATEHORTÚA. </t>
  </si>
  <si>
    <t>20203800046612  </t>
  </si>
  <si>
    <t>2020-10-29 11:54:10 </t>
  </si>
  <si>
    <t>CAC. TRASLADO POR COMPETENCIA - CUERPO BOMBEROS SIBATE - CUNDINAMARCA. OFI20-00223341 / IDM 12000002. </t>
  </si>
  <si>
    <t>CUERPO DE BOMBEROS VOLUNTARIOS DE SIBATE CONSEJO DE OFICIALES  </t>
  </si>
  <si>
    <t>20203800046622  </t>
  </si>
  <si>
    <t>2020-10-29 12:02:38 </t>
  </si>
  <si>
    <t>RD SOLICITUD DE DONACION MAQUINA DE BOMBEROS ////TRASLADO OFICIO CON RD EXTERNO-EXTMI2020-35811 </t>
  </si>
  <si>
    <t>ALCALDIA MUNICIPAL DE SAN, PEDRO, VALLE ANONIMO  </t>
  </si>
  <si>
    <t>20203800046632  </t>
  </si>
  <si>
    <t>2020-10-29 12:17:09 </t>
  </si>
  <si>
    <t>RD COBRO DE SEGURO DE PÓLIZA </t>
  </si>
  <si>
    <t>20203800046642  </t>
  </si>
  <si>
    <t>2020-10-29 12:48:53 </t>
  </si>
  <si>
    <t>RD PROPUESTA OR SUMINISTRO PORTATILES VIRTUALES PARA LAS ESCUELAS DE FORMACION DE BOMBEROS  </t>
  </si>
  <si>
    <t>PANAMERICANA DE INGENIERIA LTDA ANONIMO  </t>
  </si>
  <si>
    <t>20203800046652  </t>
  </si>
  <si>
    <t>2020-10-29 14:27:16 </t>
  </si>
  <si>
    <t>20203800046662  </t>
  </si>
  <si>
    <t>2020-10-29 15:45:29 </t>
  </si>
  <si>
    <t>RD SOLICITUD INFORMATIVA </t>
  </si>
  <si>
    <t>GLORIA PAOLA GUEVARA SILVA </t>
  </si>
  <si>
    <t>20203800046672  </t>
  </si>
  <si>
    <t>2020-10-29 16:22:02 </t>
  </si>
  <si>
    <t>CAC. PARA MI CAPITAN JAIRO SOTO GIL. </t>
  </si>
  <si>
    <t>20203800046682  </t>
  </si>
  <si>
    <t>2020-10-29 17:05:42 </t>
  </si>
  <si>
    <t>CAC. Cordial saludo, al presente adjunto nota oficial de Bomberos Ventaquemada y Chocontá. Gracias. </t>
  </si>
  <si>
    <t>20203800046692  </t>
  </si>
  <si>
    <t>2020-10-29 17:23:43 </t>
  </si>
  <si>
    <t>CAC. Consulta sobre función de conducción de vehículos en la prestación del servicio publico esencial de la gestión integral del riesgo. </t>
  </si>
  <si>
    <t>20203800046702  </t>
  </si>
  <si>
    <t>2020-10-29 17:35:58 </t>
  </si>
  <si>
    <t>CAC. nvío documentación para solicitud pago seguro de vida grupo a los beneficiarios por el fallecimiento de nuestra unidad Yilberth Augusto Sánchez González por enfermedad contraida en sus actividades voluntarias y humanitarias.  </t>
  </si>
  <si>
    <t>CUERPO DE BOMBEROS VOLUNTARIOS DE NEIVA  </t>
  </si>
  <si>
    <t>20203800046712  </t>
  </si>
  <si>
    <t>2020-10-29 17:42:22 </t>
  </si>
  <si>
    <t>CAC. Respuesta Petición Mompox.pdf.  </t>
  </si>
  <si>
    <t>20203800046722  </t>
  </si>
  <si>
    <t>2020-10-29 17:57:06 </t>
  </si>
  <si>
    <t>CAC. Fwd: NOTIFICACIÓN AUTO ADMISORIO SOLICITUD DE CONCILIACION 9377.  </t>
  </si>
  <si>
    <t>PROCURADURIA 114 JUDICIAL II  </t>
  </si>
  <si>
    <t>20203800046732  </t>
  </si>
  <si>
    <t>2020-10-30 08:58:17 </t>
  </si>
  <si>
    <t>20203800046742  </t>
  </si>
  <si>
    <t>2020-10-30 09:21:36 </t>
  </si>
  <si>
    <t>CAC. SOLICITUD DE ACTUALIZACIÓN AVAL INSTRUCTOR. </t>
  </si>
  <si>
    <t>20203800046752  </t>
  </si>
  <si>
    <t>2020-10-30 09:52:57 </t>
  </si>
  <si>
    <t>20203800046762  </t>
  </si>
  <si>
    <t>2020-10-30 10:04:55 </t>
  </si>
  <si>
    <t>CAC. lbaez@bomberosbogota.gov.co sent you files via WeTransfer.  </t>
  </si>
  <si>
    <t>CUERPO DE BOMBEROS OFICIALES DE BOGOTA  </t>
  </si>
  <si>
    <t>20203800046772  </t>
  </si>
  <si>
    <t>2020-10-30 10:30:57 </t>
  </si>
  <si>
    <t>CAC. Solicitud de información a Derecho de Petición traslado por la Dirección Nacional de Bomberos según Radicado DNBC No. 20202100007821 - 20203800037832.  </t>
  </si>
  <si>
    <t>20203800046782  </t>
  </si>
  <si>
    <t>2020-10-30 11:41:25 </t>
  </si>
  <si>
    <t>CAC. Alcance CIR2020-135-OAJ-1400 - solicitud información sobre proyectos de decreto que se pretendan tramitar en el próximo año. </t>
  </si>
  <si>
    <t>MINISTERIO DE INTERIOR OFICINA JURíDICA  </t>
  </si>
  <si>
    <t>Ronny Estiven Romero Velandia </t>
  </si>
  <si>
    <t>20203800046792  </t>
  </si>
  <si>
    <t>2020-10-30 11:50:45 </t>
  </si>
  <si>
    <t>CAC. Solicitud de Registros Curso Bombero I y Curso Bombero II  </t>
  </si>
  <si>
    <t>20203800046802  </t>
  </si>
  <si>
    <t>2020-10-30 11:57:45 </t>
  </si>
  <si>
    <t>CAC. ASUNTO: Solicitud expedición de Registro curso.  </t>
  </si>
  <si>
    <t>ESCUELA INTERNACIONAL DE BOMBEROS DEL ORIENTE COLOMBIANO ESIBOC  </t>
  </si>
  <si>
    <t>20203800046812  </t>
  </si>
  <si>
    <t>2020-10-30 12:08:48 </t>
  </si>
  <si>
    <t>CAC. OFICIO No. 2040 - ACCION PREVENTIVA IUS-E-2020-569446. </t>
  </si>
  <si>
    <t>PROCURADURIA PROVINCIAL DE GARZÓN HUILA  </t>
  </si>
  <si>
    <t>20203800046822  </t>
  </si>
  <si>
    <t>2020-10-30 16:13:09 </t>
  </si>
  <si>
    <t>CUERPO DE BOMBEROS VOLUNTARIOS DE CUCUTA  </t>
  </si>
  <si>
    <t>20203800046832  </t>
  </si>
  <si>
    <t>2020-10-30 16:17:46 </t>
  </si>
  <si>
    <t>CI. Fwd: REMISIÓN DECRETO CATEGORIZACIÓN MUNICIPIO DE EL TAMBO NARIÑO. </t>
  </si>
  <si>
    <t>ALCALDÍA EL TAMBO - NARIÑO  </t>
  </si>
  <si>
    <t>20203800046842  </t>
  </si>
  <si>
    <t>2020-10-30 16:27:54 </t>
  </si>
  <si>
    <t>CAC. Fwd: solicitud para que se programe una visita institucional. Bomberos Trinidad </t>
  </si>
  <si>
    <t>CUERPO DE BOMBEROS VOLUNTARIOS DE TRINIDAD - CASANARE  </t>
  </si>
  <si>
    <t>20203800046852  </t>
  </si>
  <si>
    <t>2020-10-30 16:33:27 </t>
  </si>
  <si>
    <t>CAC. Fwd: SOLICITUD APERTURA INVESTIGACION DISCIPLINARIA. </t>
  </si>
  <si>
    <t>LUIS ENRIQUE VELEZ ROMAN </t>
  </si>
  <si>
    <t>20203800046862  </t>
  </si>
  <si>
    <t>2020-10-30 16:39:48 </t>
  </si>
  <si>
    <t>CAC. 20201030 100208221-1410 Radicado 000986 del 11/09/2020 (Remite: Subdirección de Gestión Normativa y Doctrina - UAE DIAN). RADICADO VIRTUAL 000S2020906649. </t>
  </si>
  <si>
    <t>DIRECCIÓN DE IMPUESTOS Y ADUANAS NACIONALES DIAN  </t>
  </si>
  <si>
    <t>20203800046872  </t>
  </si>
  <si>
    <t>2020-10-30 16:55:37 </t>
  </si>
  <si>
    <t>CAC. SOLICITUD CURSOS BOMBEROS PUERTO COLOMBIA.  </t>
  </si>
  <si>
    <t>Canal Oficial de Entrada</t>
  </si>
  <si>
    <t>Canal de Atención</t>
  </si>
  <si>
    <t>Departamento</t>
  </si>
  <si>
    <t>Peticionario</t>
  </si>
  <si>
    <t>Naturaleza jurídica del peticionario</t>
  </si>
  <si>
    <t>Tema de Consulta</t>
  </si>
  <si>
    <t>Responsable</t>
  </si>
  <si>
    <t>Área</t>
  </si>
  <si>
    <t>Dependencia</t>
  </si>
  <si>
    <t>Tipo de petición</t>
  </si>
  <si>
    <t>Tiempo de respuesta legal</t>
  </si>
  <si>
    <t>No Radicado</t>
  </si>
  <si>
    <t>Fecha Radicación</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</si>
  <si>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</si>
  <si>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</si>
  <si>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</si>
  <si>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</si>
  <si>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</si>
  <si>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</si>
  <si>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</si>
  <si>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</si>
  <si>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</si>
  <si>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</si>
  <si>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INFORME POR CONGRESISTA</t>
  </si>
  <si>
    <t>CHT. Chat transcript on dnbc.gov.co started on Tuesday, October 13, 2020, at 21:04 (GMT+0). </t>
  </si>
  <si>
    <t>Luis Alberto Valencia Pulido</t>
  </si>
  <si>
    <t>CANAL VIRTUAL</t>
  </si>
  <si>
    <t>BOYACA</t>
  </si>
  <si>
    <t>PERSONA NATURAL</t>
  </si>
  <si>
    <t>SOLICITUD DE INFORMACION</t>
  </si>
  <si>
    <t>BOGOTA</t>
  </si>
  <si>
    <t>LEGISLACION BOMBERIL</t>
  </si>
  <si>
    <t>10-11-2020 15:26 PM Archivar Edgar Alexander Maya Lopez Se da respuesta con radicado DNBC N° 20202050076371</t>
  </si>
  <si>
    <t xml:space="preserve">NO SE ESPECIFICA MEDIO DE ENVIO DE RESPUESTA </t>
  </si>
  <si>
    <t>NO DESIGNA</t>
  </si>
  <si>
    <t>ENTIDAD PUBLICA</t>
  </si>
  <si>
    <t>OTROS</t>
  </si>
  <si>
    <t>Carlos Armando López Barrera</t>
  </si>
  <si>
    <t>OFICINA ASESORA JURIDICA</t>
  </si>
  <si>
    <t>10-11-2020 12:07 PM Archivar Jeison Andrés López Ruiz las siguientes solicitudes fueron respondidas atreves del correo a sus respectivos cuerpos de bomberos de la siguiente manera: radicado número 20202000010562 fue contestado el día 11 de junio de 2020, al C.B.V de Andes - Antioquia radicado número 20202000011092 fue contestado el día 11 de junio de 2020, al C.B.V de Salamina - Magdalena radicado número 20202000011162 fue contestado el día 11 de junio de 2020 al C.B.V de Arauca</t>
  </si>
  <si>
    <t>VALLE DEL CAUCA</t>
  </si>
  <si>
    <t>CAUCA</t>
  </si>
  <si>
    <t>APOYO JURIDICO</t>
  </si>
  <si>
    <t>06-10-2020 08:57 AM Archivar CHARLES WILBER BENAVIDES CASTILLO SE DA RESPUESTA MEDIANTE OFICIO 20202050071741 Y ENVIADO A TRAVES DE FANO</t>
  </si>
  <si>
    <t>CUNDINAMARCA</t>
  </si>
  <si>
    <t>SUCRE</t>
  </si>
  <si>
    <t>QUEJA CONTRA CUERPO DE BOMBEROS</t>
  </si>
  <si>
    <t>08-10-2020 ARCHIVAR CAROLINA PULIDO SE DA RESPUESTA SIN NUMERO DE RADICADO, EVIDENCIA ENVIADA VIA CORREO ELECTRONICO</t>
  </si>
  <si>
    <t>20-10-2020 14:04 PM Archivar Carlos Armando López Barrera SE ARCHIVA CON RADICADO DE SALIDA 20201200000573</t>
  </si>
  <si>
    <t>PERSONA JURIDICA</t>
  </si>
  <si>
    <t xml:space="preserve">NO HAY RESPUESTA </t>
  </si>
  <si>
    <t>10-11-2020 17:10 PM Archivar Edgar Alexander Maya Lopez Se da respuesta por correo electrónico se deja soporte en digital</t>
  </si>
  <si>
    <t>QUINDIO</t>
  </si>
  <si>
    <t>ANONIMO</t>
  </si>
  <si>
    <t>06-11-2020 12:02 PM Archivar Melba Vidal ARCHIVO 20202050075861</t>
  </si>
  <si>
    <t>CAQUETA</t>
  </si>
  <si>
    <t>NO HAY RESPUESTA</t>
  </si>
  <si>
    <t xml:space="preserve">ANTIOQUIA </t>
  </si>
  <si>
    <t>SOLICITUD DE RECURSOS</t>
  </si>
  <si>
    <t>17-11-2020 16:40 PM Archivar Edgar Alexander Maya Lopez Se da respuesta con radicado DNBC N° 20202050076921</t>
  </si>
  <si>
    <t>ATLANTICO</t>
  </si>
  <si>
    <t>Juan Carlos Puerto Prieto</t>
  </si>
  <si>
    <t>CENTRAL DE INFORMACIÓN Y TELECOMUNICACIONES</t>
  </si>
  <si>
    <t>15-10-2020 16:21 PM Archivar JAIRO SOTO GIL archivo 20202000008711</t>
  </si>
  <si>
    <t>DEPENDENCIA DE SALIDA SUBDIRECCIÓN ESTRATÉGICA Y DE COORDINACIÓN BOMBERIL</t>
  </si>
  <si>
    <t>20-10-2020 14:08 PM Archivar Carlos Armando López Barrera Se archiva mediante radicado 20201200000583</t>
  </si>
  <si>
    <t>10-11-2020 17:45 PM Archivar Edgar Alexander Maya Lopez Se da respuesta por correo electrónico se deja evidencia en digital</t>
  </si>
  <si>
    <t>27-10-2020 15:35 PM Archivar Carlos Armando López Barrera archivo 20201200000623</t>
  </si>
  <si>
    <t>03-11-2020 11:23 AM Archivar Carolina Pulido Moyeton REVISADO REPSONDIDO</t>
  </si>
  <si>
    <t>NO HAY EVIDENCIA</t>
  </si>
  <si>
    <t>ENTIDAD TERRITORIAL</t>
  </si>
  <si>
    <t>PUTUMAYO</t>
  </si>
  <si>
    <t>10-11-2020 17:25 PM Archivar Edgar Alexander Maya Lopez Se da respuesta por correo electrónico se deja evidencia en digital</t>
  </si>
  <si>
    <t>06-11-2020 12:08 PM Archivar Melba Vidal archivo 20202050075871</t>
  </si>
  <si>
    <t>BOLIVAR</t>
  </si>
  <si>
    <t>02-11-2020 21:01:17 PM Archivar Cristian Matiz 20202000009991</t>
  </si>
  <si>
    <t>NO SE CONFIRMA EL ENVIO DEL DOCUMENTO</t>
  </si>
  <si>
    <t>20-10-2020 14:10 PM Archivar Carlos Armando López Barrera Se archiva por cuanto es la notificación de una resolución.</t>
  </si>
  <si>
    <t>27-10-2020 15:23 PM Archivar Carlos Armando López Barrera ARCHIVO 20201200000603</t>
  </si>
  <si>
    <t>16-10-2020 13:46 PM Archivar Mauricio Delgado Perdomo se responde mediante radicado DNBC 20202000008791</t>
  </si>
  <si>
    <t>Mauricio Delgado Perdomo</t>
  </si>
  <si>
    <t>SUBDIRECCION ADSUBDIRECCIÓN ESTRATÉGICA Y DE COORDINACIÓN BOMBERIL</t>
  </si>
  <si>
    <t>2020380003758 - 20201200000543</t>
  </si>
  <si>
    <t>27-10-2020 15:27 PM Archivar Carlos Armando López Barrera archivo 20201200000613</t>
  </si>
  <si>
    <t xml:space="preserve">NO HAY ARCHIVO EN ORFEO </t>
  </si>
  <si>
    <t xml:space="preserve">BOYACA </t>
  </si>
  <si>
    <t>09-11-2020 19:28 PM Archivar Cristhian Matiz SE DA RESPUESTA AL ORFEO 20202000009971</t>
  </si>
  <si>
    <t>Marisol Mora Bustos</t>
  </si>
  <si>
    <t>GESTION CONTABLE</t>
  </si>
  <si>
    <t>NO HAY ARCHIVO EN ORFEO</t>
  </si>
  <si>
    <t>16-10-2020 11:01 AM Archivar Edgar Hernán Molina Macías Se dio respuesta mediante correo con vídeo de saludo respectivo.</t>
  </si>
  <si>
    <t>Edgar Hernán Molina Macías</t>
  </si>
  <si>
    <t>GESTIÓN COMUNICACIONES</t>
  </si>
  <si>
    <t>14-10-2020 20:20 PM Archivar Juan Carlos Puerto Prieto Se da respuesta al correo electrónico Adi_Mehta@swissre.com el 14 de octubre de 2020 a las 20:17 desde el correo de sala situacional.</t>
  </si>
  <si>
    <t>HUILA</t>
  </si>
  <si>
    <t>09-11-2020 10:42 AM Archivar Jiud Magnoly Gaviria Narvaez Se da respuesta con radicado DNBC 20202100009531</t>
  </si>
  <si>
    <t>CANAL ESCRITO</t>
  </si>
  <si>
    <t>06-11-2020 17:00 PM Archivar Julio Alejandro Chamorro Cabrera Se contestan dos solicitudes con una sola respuesta</t>
  </si>
  <si>
    <t xml:space="preserve">SANTANDER </t>
  </si>
  <si>
    <t>06-11-2020 16:59 PM Archivar Julio Alejandro Chamorro Cabrera Se contestan dos solicitudes con una sola respuesta</t>
  </si>
  <si>
    <t>27-10-2020 15:17 PM Archivar Carlos Armando López Barrera archivo 20201200000593</t>
  </si>
  <si>
    <t>NO HAY EVIDENCIA EN ORFEO</t>
  </si>
  <si>
    <t>27-10-2020 09:18 AM Archivar Edgar Alexander Maya Lopez Se da respuesta con radicado DNBC N° 20202050074171</t>
  </si>
  <si>
    <t>MAGDALENA</t>
  </si>
  <si>
    <t>NO SE ARCHIVO EN ORFEO</t>
  </si>
  <si>
    <t>CESAR</t>
  </si>
  <si>
    <t>15-10-2020 17:30 PM Archivar JAIRO SOTO GIL archivo 20202000008751</t>
  </si>
  <si>
    <t>CALDAS</t>
  </si>
  <si>
    <t>SUBDIRECCIÓN ESTRATÉGICA Y DE COORDINACIÓN BOMBERIL</t>
  </si>
  <si>
    <t>Cuerpo de Bomberos</t>
  </si>
  <si>
    <t>CORREO ATENCION CIUDADANO</t>
  </si>
  <si>
    <t>RADICACION DIRECTA</t>
  </si>
  <si>
    <t>CORREO INSTITUCIONAL</t>
  </si>
  <si>
    <t>CH. Offline message sent by Evelyn Ortiz  </t>
  </si>
  <si>
    <t>CHAT INSTITUCIONAL</t>
  </si>
  <si>
    <t>VAUPES</t>
  </si>
  <si>
    <t>CASANARE</t>
  </si>
  <si>
    <t>LETICIA</t>
  </si>
  <si>
    <t>META</t>
  </si>
  <si>
    <t xml:space="preserve"> Lina Maria Rojas Gallego</t>
  </si>
  <si>
    <t xml:space="preserve"> Maicol Villarreal Ospina</t>
  </si>
  <si>
    <t>n/a</t>
  </si>
  <si>
    <t>Orfeo sin evidencia de respuesta</t>
  </si>
  <si>
    <t>No tenemos acceso a respuesta</t>
  </si>
  <si>
    <t>No se genero radicado de salida</t>
  </si>
  <si>
    <t>20202000007721  y  20202050076341</t>
  </si>
  <si>
    <t>03-11-2020 11:34 AM Archivar Arbey Hernan Trujillo Mendez ARCHIVO 20202000010031</t>
  </si>
  <si>
    <t>TOLIMA</t>
  </si>
  <si>
    <t>06-11-2020 12:15 PM Archivar Melba Vidal archivo 20202050075881</t>
  </si>
  <si>
    <t>GUAJIRA</t>
  </si>
  <si>
    <t>20-10-2020 13:57 PM Archivar Carlos Armando López Barrera Se archiva mediante radicado de salida 20201200000563</t>
  </si>
  <si>
    <t>10-11-2020 15:02 PM Archivar Julio Alejandro Chamorro Cabrera Se realizo visita de acompañamiento, se anexa acta</t>
  </si>
  <si>
    <t>09-11-2020 19:24 PM Archivar Cristhian Matiz SE DA RESPUESTA AL ORFEO 20202000009951</t>
  </si>
  <si>
    <t>19-10-2020 18:45 PM Archivar Andrea Bibiana Castañeda Durán SE DIO TRÁMITE CON RADICADO 20202050072861 DENTRO DEL CUAL SE DIO RESPUESTA AL REQUERIMIENTO. ENVIADO EL 16/10/2020</t>
  </si>
  <si>
    <t>CONCEJO MUNICIPAL DE ALBANIA- CAQUETA</t>
  </si>
  <si>
    <t>CORDOBA</t>
  </si>
  <si>
    <t>2020-10-14 </t>
  </si>
  <si>
    <t>Cumplida</t>
  </si>
  <si>
    <t>Vencida</t>
  </si>
  <si>
    <t>cumplida</t>
  </si>
  <si>
    <t>En proceso</t>
  </si>
  <si>
    <t>CHOCO</t>
  </si>
  <si>
    <t>AMAZONAS</t>
  </si>
  <si>
    <t>NARIÑO</t>
  </si>
  <si>
    <t>NORTE DE SANTANDER</t>
  </si>
  <si>
    <t>Etiquetas de fila</t>
  </si>
  <si>
    <t>Total general</t>
  </si>
  <si>
    <t>Cuenta de Departamento</t>
  </si>
  <si>
    <t>Cuenta de Tipo de petición</t>
  </si>
  <si>
    <t>Cuenta de Tema de Consulta</t>
  </si>
  <si>
    <t>Cuenta de Naturaleza jurídica del peticionario</t>
  </si>
  <si>
    <t>Cuenta de Canal Oficial de Entrada</t>
  </si>
  <si>
    <t>SUBDIRECCIÓN ADMINISTRATIVA Y FINANCIERA</t>
  </si>
  <si>
    <t>Lina Maria Rojas Gallego</t>
  </si>
  <si>
    <t>Área Central de Referencia Bomberil</t>
  </si>
  <si>
    <t>28-10-2020 13:17 PM Archivar Luis Alberto Valencia Pulido Se da respuesta mediante Oficio No 20202100008141 el día 02 de Octubre del 2020</t>
  </si>
  <si>
    <t>Dirección General</t>
  </si>
  <si>
    <t>Coordinación EJECUTIVA DE BOMBEROS DE CAUCA HELDA MARIA SAAVEDRA CARRASQUILLA  </t>
  </si>
  <si>
    <t>CI. Fado: solicitud.  </t>
  </si>
  <si>
    <t>CAC. Denuncia. </t>
  </si>
  <si>
    <t>CAC. Fado: Oficio PE-GE 047-2020.  </t>
  </si>
  <si>
    <t>CAC. Fado: CAPITAN CHARLES BENAVIDEZ DIRECTOR NACIONAL DE BOMBEROS DE COLOMBIA  </t>
  </si>
  <si>
    <t>GUSTAVO ADOLFO Peñaloza CASTRO </t>
  </si>
  <si>
    <t>06-11-2020 17:34 PM Archivar Cristhian Matiz se da respuesta al Orfeo 20202000010001</t>
  </si>
  <si>
    <t>CAC. Derecho de petición a la Dirección Nacional de Bomberos.  </t>
  </si>
  <si>
    <t>14-10-2020 13:14 PM Archivar Juan Carlos Puerto Prieto Se realiza contestación mediante correo electrónico maria.buitrago@ambientebogota.gov.co el 14 de octubre de 2020 a las 13:11</t>
  </si>
  <si>
    <t>CAC. Fado: Remisión Derecho de Petición por Competencia RI20200337, &amp;amp;quot;Senadora de la República, Partido Político MIRA&amp;amp;quot;  </t>
  </si>
  <si>
    <t>Paula Andrea Cortez Mojica </t>
  </si>
  <si>
    <t>19-10-2020 08:54 AM Archivar Paula Andrea Cortez Mojica Se archiva por cuanto es la confirmación a un evento programado por la DNBC</t>
  </si>
  <si>
    <t>Alcaldía DE SAN PEDRO VALLE  </t>
  </si>
  <si>
    <t>CI. Fado: Notificación RES-ORD 85111-0003-2020.  </t>
  </si>
  <si>
    <t>06-11-2020 17:29 PM Archivar Cristhian Matiz se da respuesta la Orfeo 20202000009981</t>
  </si>
  <si>
    <t>YENICA SUGEIN ACOSTA INFANTE HR REPRESENTANTE A LA Cámara DPTO. DEL AMAZONAS  </t>
  </si>
  <si>
    <t>Extemporánea</t>
  </si>
  <si>
    <t>CAC. solicitud aclaración porte de uniformes de la institución para personas en carrera administrativa.  </t>
  </si>
  <si>
    <t>20-10-2020 12:21 PM Archivar Juan Carlos Puerto Prieto la presente solicitud ya fue asignada anteriormente bajo el radicado 20203800037582 al doctor Carlos Lopez Barrera en el pasado mes de septiembre, quien indica que ya se trabajo en la respuesta y saldra bajo el radicado 20201200000543 a la entidad correspondiente, por parte de sala situacional se realizaron los aportes al cuestionario y anexamos evidencias</t>
  </si>
  <si>
    <t>CAC. Fado: SOLICITUD COMODATO CAMIONETA. </t>
  </si>
  <si>
    <t>08-10-2020 12:31 PM Archivar Marisol Mora Bustos Se da respuesta al correo vane-alvarez@hotmail.com y se copia al correo de atención al ciudadano y a carolina escarrga de contratacion el día 08 de octubre 2020 a las 12.31 pm</t>
  </si>
  <si>
    <t>Área Central de Referencia Bomberil </t>
  </si>
  <si>
    <t>Servicio de mensajería</t>
  </si>
  <si>
    <t>CAC. Fado: SOLICITUD CONCEPTO.  </t>
  </si>
  <si>
    <t>Liz Margaret Álvarez calderón </t>
  </si>
  <si>
    <t>2020-11-10 15:29:00 PM archivar Liz Margaret Álvarez calderón 20202000010591</t>
  </si>
  <si>
    <t>CAC. Fado: Solicitud Información – Atención Petición 2020-190264-82111-SE, con Radicado 2020ER0083468. </t>
  </si>
  <si>
    <t xml:space="preserve">20/11/2020  9:10:55 a. m. Archivar Carlos Osorio 20202050077771 </t>
  </si>
  <si>
    <t>CAC. Fado: REQUERIMIENTO IMEDIATO 2020-163. </t>
  </si>
  <si>
    <t>PROCURADURIA DELEGADA PARA LA VIGILANCIA PREVENTIVA DE LA Función Pública MARCELA RIASCOS ERASO ASESORA DE LA DELEGADA </t>
  </si>
  <si>
    <t>Asociación DE SALVAVIDAS SOCORRISTAS ASOVICARIN  </t>
  </si>
  <si>
    <t>06-11-2020 17:21 PM Archivar Cristhian Matiz se da respuesta al Orfeo 20202000009941</t>
  </si>
  <si>
    <t>Educación</t>
  </si>
  <si>
    <t>NOTIFICACIONES Gestión HUMANA  </t>
  </si>
  <si>
    <t>Compañía NACIONAL DE CHOCOLATES  </t>
  </si>
  <si>
    <t>CAC. derecho de petición.  </t>
  </si>
  <si>
    <t>CAC. buenos días solicito muy amablemente me envié copia del comodato que tenemos entre el cuerpo de bomberos de suarez cauca y la dirección nacional que refiere a una unidad de intervención rápida código UIR172016 fecha de aprobación de 23 de marzo de 2016 vehículo de intervención rápida 4x4 tipo camioneta,4 puertas equipado con sistema de extin </t>
  </si>
  <si>
    <t>DEPARTAMENTO DE Capacitación BOMBEROS TUNJA  </t>
  </si>
  <si>
    <t>NICOLáS Andrés LASTRE  </t>
  </si>
  <si>
    <t>PROCURADURIA 1 DELEGADA Contratación ESTATAL  </t>
  </si>
  <si>
    <t>CAC. solicitud de información derecho de petición. </t>
  </si>
  <si>
    <t>EVELYN LINEYRA ORTIZ García </t>
  </si>
  <si>
    <t>CI. Fado: Derecho de Petición-segunda comunicación. </t>
  </si>
  <si>
    <t>ACADEMIA NACIONAL DE LOS BOMBEROS DE COLOMBIA (ANBC) Benemérito CUERPO DE BOMBEROS VOLUNTARIOS DE CALI  </t>
  </si>
  <si>
    <t>CAC. Solicitud de apoyo para el Cuerpo de Bomberos Voluntarios de Turmequé. </t>
  </si>
  <si>
    <t>José WALTER VELASCO SALCEDO </t>
  </si>
  <si>
    <t>Personería ACACIAS  </t>
  </si>
  <si>
    <t>CI. Fado: PARA SU CONCOCIMIENTO.  </t>
  </si>
  <si>
    <t>MINISTERIO DEL INTERIOR OFICINA ASESORA DE Planeación ROSA EVA Gutiérrez Calderón </t>
  </si>
  <si>
    <t>CI. Fado: QUERELLA BOMBEROS LA JAGUA.  </t>
  </si>
  <si>
    <t>CAC. Fado: Denuncia  </t>
  </si>
  <si>
    <t>CI. Fado: REFERENCIA: Radicado DNBC No. 20203800034002 ASUNTO: Respuesta solicitud. </t>
  </si>
  <si>
    <t>CAC. E-2020-324686 --Solicitud de Información -Dirección Nacional De Bomberos. </t>
  </si>
  <si>
    <t>CI. Fado: Bomberos la dorada proyecto maquina.  </t>
  </si>
  <si>
    <t>MINISTERIO DE INTERIOR OFICINA Jurídica  </t>
  </si>
  <si>
    <t>CAC. Fado: solicitud para que se programe una visita institucional. Bomberos Trinidad </t>
  </si>
  <si>
    <t>CAC. Fado: SOLICITUD APERTURA INVESTIGACION DISCIPLINARIA. </t>
  </si>
  <si>
    <t>Cuenta de Dependencia</t>
  </si>
  <si>
    <t>Cuenta de Estado</t>
  </si>
  <si>
    <t>Evolucion PQRSD</t>
  </si>
  <si>
    <t>Agosto</t>
  </si>
  <si>
    <t>Septiembre</t>
  </si>
  <si>
    <t>Octubre</t>
  </si>
  <si>
    <t>Promedio de Tiempo de atención</t>
  </si>
  <si>
    <t>%</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</si>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</sst>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240A]d&quot; de &quot;mmmm&quot; de &quot;yyyy;@"/>
    <numFmt numFmtId="165" formatCode="[$-C0A]d\ &quot;de&quot;\ mmmm\ &quot;de&quot;\ yyyy;@"/>
    <numFmt numFmtId="166" formatCode="0;[Red]0"/>
  </numFmts>
  <fonts count="13" x14ac:knownFonts="1">
    <font>
      <sz val="11"/>
      <color theme="1"/>
      <name val="Calibri"/>
      <family val="2"/>
      <scheme val="minor"/>
    </font>
    <font>
      <b/>
      <sz val="8"/>
      <color rgb="FF000000"/>
      <name val="Verdana"/>
      <family val="2"/>
    </font>
    <font>
      <sz val="11"/>
      <name val="Calibri"/>
      <family val="2"/>
      <scheme val="minor"/>
    </font>
    <font>
      <sz val="8"/>
      <name val="Verdana"/>
      <family val="2"/>
    </font>
    <font>
      <b/>
      <sz val="10"/>
      <name val="Arial"/>
      <family val="2"/>
    </font>
    <font>
      <b/>
      <sz val="8"/>
      <color rgb="FF000000"/>
      <name val="Arial"/>
      <family val="2"/>
    </font>
    <font>
      <b/>
      <sz val="8"/>
      <color rgb="FF000000"/>
      <name val="Arial"/>
      <family val="2"/>
    </font>
    <font>
      <sz val="11"/>
      <color rgb="FF000000"/>
      <name val="Calibri"/>
      <family val="2"/>
      <scheme val="minor"/>
    </font>
    <font>
      <b/>
      <sz val="8"/>
      <color rgb="FF000000"/>
      <name val="Arial"/>
      <family val="2"/>
    </font>
    <font>
      <b/>
      <sz val="10"/>
      <color rgb="FF000000"/>
      <name val="Arial"/>
      <family val="2"/>
    </font>
    <font>
      <b/>
      <sz val="8"/>
      <color rgb="FF000000"/>
      <name val="Arial"/>
      <family val="2"/>
    </font>
    <font>
      <sz val="10"/>
      <color rgb="FF000000"/>
      <name val="Arial"/>
      <family val="2"/>
    </font>
    <font>
      <sz val="11"/>
      <color theme="1"/>
      <name val="Calibri"/>
      <family val="2"/>
      <scheme val="minor"/>
    </font>
  </fonts>
  <fills count="13">
    <fill>
      <patternFill patternType="none"/>
    </fill>
    <fill>
      <patternFill patternType="gray125"/>
    </fill>
    <fill>
      <patternFill patternType="solid">
        <fgColor rgb="FFE4E9EF"/>
        <bgColor indexed="64"/>
      </patternFill>
    </fill>
    <fill>
      <patternFill patternType="solid">
        <fgColor theme="0" tint="-0.249977111117893"/>
        <bgColor indexed="64"/>
      </patternFill>
    </fill>
    <fill>
      <patternFill patternType="solid">
        <fgColor rgb="FFFF0000"/>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FC000"/>
        <bgColor indexed="64"/>
      </patternFill>
    </fill>
    <fill>
      <patternFill patternType="solid">
        <fgColor rgb="FFC00000"/>
        <bgColor indexed="64"/>
      </patternFill>
    </fill>
    <fill>
      <patternFill patternType="solid">
        <fgColor theme="4" tint="0.59999389629810485"/>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12" fillId="0" borderId="0" applyFont="0" applyFill="0" applyBorder="0" applyAlignment="0" applyProtection="0"/>
  </cellStyleXfs>
  <cellXfs count="71">
    <xf numFmtId="0" fontId="0" fillId="0" borderId="0" xfId="0"/>
    <xf numFmtId="0" fontId="1" fillId="2" borderId="1" xfId="0" applyFont="1" applyFill="1" applyBorder="1" applyAlignment="1">
      <alignment vertical="center" wrapText="1"/>
    </xf>
    <xf numFmtId="0" fontId="2" fillId="0" borderId="1" xfId="0" applyFont="1" applyFill="1" applyBorder="1" applyAlignment="1">
      <alignment wrapText="1"/>
    </xf>
    <xf numFmtId="0" fontId="3" fillId="0" borderId="1" xfId="0" applyFont="1" applyFill="1" applyBorder="1" applyAlignment="1">
      <alignment horizontal="left" vertical="center" wrapText="1"/>
    </xf>
    <xf numFmtId="0" fontId="2" fillId="0" borderId="1" xfId="0" applyFont="1" applyFill="1" applyBorder="1"/>
    <xf numFmtId="0" fontId="2" fillId="0" borderId="0" xfId="0" applyFont="1" applyFill="1"/>
    <xf numFmtId="0" fontId="3" fillId="0" borderId="2" xfId="0" applyFont="1" applyFill="1" applyBorder="1" applyAlignment="1">
      <alignment horizontal="left"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166" fontId="0" fillId="0" borderId="0" xfId="0" applyNumberFormat="1" applyAlignment="1">
      <alignment horizontal="center" vertical="center" wrapText="1"/>
    </xf>
    <xf numFmtId="0" fontId="0" fillId="7" borderId="1" xfId="0" applyFill="1" applyBorder="1" applyAlignment="1">
      <alignment horizontal="center" vertical="center" wrapText="1"/>
    </xf>
    <xf numFmtId="0" fontId="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66" fontId="0" fillId="7" borderId="1" xfId="0" applyNumberFormat="1" applyFill="1" applyBorder="1" applyAlignment="1">
      <alignment horizontal="center" vertical="center" wrapText="1"/>
    </xf>
    <xf numFmtId="14" fontId="0" fillId="7" borderId="1" xfId="0" applyNumberForma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0" fillId="8"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66" fontId="0" fillId="8" borderId="1" xfId="0" applyNumberForma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0" fontId="3" fillId="9"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14" fontId="2" fillId="9" borderId="1" xfId="0" applyNumberFormat="1" applyFont="1" applyFill="1" applyBorder="1" applyAlignment="1">
      <alignment horizontal="center" vertical="center" wrapText="1"/>
    </xf>
    <xf numFmtId="166" fontId="0" fillId="9" borderId="1" xfId="0" applyNumberFormat="1" applyFill="1" applyBorder="1" applyAlignment="1">
      <alignment horizontal="center" vertical="center" wrapText="1"/>
    </xf>
    <xf numFmtId="14" fontId="0" fillId="9" borderId="1" xfId="0" applyNumberFormat="1" applyFill="1" applyBorder="1" applyAlignment="1">
      <alignment horizontal="center" vertical="center" wrapText="1"/>
    </xf>
    <xf numFmtId="0" fontId="0" fillId="3" borderId="0" xfId="0" applyFill="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6" fontId="4" fillId="3" borderId="4"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0" fillId="0" borderId="1" xfId="0" applyBorder="1" applyAlignment="1">
      <alignment horizontal="center" vertical="center" wrapText="1"/>
    </xf>
    <xf numFmtId="14" fontId="5" fillId="7"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6" fillId="7" borderId="1" xfId="0" applyFont="1" applyFill="1" applyBorder="1" applyAlignment="1">
      <alignment horizontal="center" vertical="center" wrapText="1"/>
    </xf>
    <xf numFmtId="0" fontId="0" fillId="6" borderId="1" xfId="0" applyFill="1" applyBorder="1" applyAlignment="1">
      <alignment horizontal="center" vertical="center" wrapText="1"/>
    </xf>
    <xf numFmtId="14" fontId="7"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22" fontId="11" fillId="7"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9" fillId="7"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9"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14" fontId="2" fillId="10" borderId="1" xfId="0" applyNumberFormat="1" applyFont="1" applyFill="1" applyBorder="1" applyAlignment="1">
      <alignment horizontal="center" vertical="center" wrapText="1"/>
    </xf>
    <xf numFmtId="166" fontId="0" fillId="10" borderId="1" xfId="0" applyNumberFormat="1" applyFill="1" applyBorder="1" applyAlignment="1">
      <alignment horizontal="center" vertical="center" wrapText="1"/>
    </xf>
    <xf numFmtId="0" fontId="0" fillId="0" borderId="0" xfId="0" applyAlignment="1">
      <alignment wrapText="1"/>
    </xf>
    <xf numFmtId="0" fontId="0" fillId="11" borderId="1" xfId="0" applyFill="1" applyBorder="1" applyAlignment="1">
      <alignment wrapText="1"/>
    </xf>
    <xf numFmtId="0" fontId="0" fillId="0" borderId="1" xfId="0" applyBorder="1" applyAlignment="1">
      <alignment wrapText="1"/>
    </xf>
    <xf numFmtId="0" fontId="0" fillId="0" borderId="1" xfId="0" applyBorder="1" applyAlignment="1">
      <alignment horizontal="left" wrapText="1"/>
    </xf>
    <xf numFmtId="0" fontId="0" fillId="0" borderId="1" xfId="0" pivotButton="1" applyBorder="1" applyAlignment="1">
      <alignment wrapText="1"/>
    </xf>
    <xf numFmtId="0" fontId="0" fillId="0" borderId="1" xfId="0" applyNumberFormat="1" applyBorder="1" applyAlignment="1">
      <alignment wrapText="1"/>
    </xf>
    <xf numFmtId="1" fontId="0" fillId="0" borderId="1" xfId="0" applyNumberFormat="1" applyBorder="1" applyAlignment="1">
      <alignment wrapText="1"/>
    </xf>
    <xf numFmtId="9" fontId="0" fillId="0" borderId="1" xfId="1" applyFont="1" applyBorder="1" applyAlignment="1">
      <alignment horizontal="center" vertical="center" wrapText="1"/>
    </xf>
    <xf numFmtId="10" fontId="0" fillId="0" borderId="1" xfId="1" applyNumberFormat="1" applyFont="1" applyBorder="1" applyAlignment="1">
      <alignment horizontal="center" vertical="center" wrapText="1"/>
    </xf>
    <xf numFmtId="10" fontId="0" fillId="0" borderId="0" xfId="1" applyNumberFormat="1" applyFont="1" applyAlignment="1">
      <alignment horizontal="center" vertical="center" wrapText="1"/>
    </xf>
    <xf numFmtId="14" fontId="0" fillId="10"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0" fontId="3" fillId="12"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14" fontId="2" fillId="12" borderId="1" xfId="0" applyNumberFormat="1" applyFont="1" applyFill="1" applyBorder="1" applyAlignment="1">
      <alignment horizontal="center" vertical="center" wrapText="1"/>
    </xf>
    <xf numFmtId="166" fontId="0" fillId="12" borderId="1" xfId="0" applyNumberFormat="1" applyFill="1" applyBorder="1" applyAlignment="1">
      <alignment horizontal="center" vertical="center" wrapText="1"/>
    </xf>
  </cellXfs>
  <cellStyles count="2">
    <cellStyle name="Normal" xfId="0" builtinId="0"/>
    <cellStyle name="Porcentaje" xfId="1" builtinId="5"/>
  </cellStyles>
  <dxfs count="9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Octubre 2020 final + (1).xlsx]Dinamicas Octubre!Tabla dinámica2</c:name>
    <c:fmtId val="6"/>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ysClr val="windowText" lastClr="000000"/>
            </a:solidFill>
          </a:ln>
          <a:effectLst/>
          <a:sp3d contourW="25400">
            <a:contourClr>
              <a:sysClr val="windowText" lastClr="000000"/>
            </a:contourClr>
          </a:sp3d>
        </c:spPr>
      </c:pivotFmt>
      <c:pivotFmt>
        <c:idx val="2"/>
        <c:spPr>
          <a:solidFill>
            <a:schemeClr val="accent1"/>
          </a:solidFill>
          <a:ln w="25400">
            <a:solidFill>
              <a:sysClr val="windowText" lastClr="000000"/>
            </a:solidFill>
          </a:ln>
          <a:effectLst/>
          <a:sp3d contourW="25400">
            <a:contourClr>
              <a:sysClr val="windowText" lastClr="000000"/>
            </a:contourClr>
          </a:sp3d>
        </c:spPr>
      </c:pivotFmt>
      <c:pivotFmt>
        <c:idx val="3"/>
        <c:spPr>
          <a:solidFill>
            <a:schemeClr val="accent1"/>
          </a:solidFill>
          <a:ln w="25400">
            <a:solidFill>
              <a:sysClr val="windowText" lastClr="000000"/>
            </a:solidFill>
          </a:ln>
          <a:effectLst/>
          <a:sp3d contourW="25400">
            <a:contourClr>
              <a:sysClr val="windowText" lastClr="000000"/>
            </a:contourClr>
          </a:sp3d>
        </c:spPr>
      </c:pivotFmt>
      <c:pivotFmt>
        <c:idx val="4"/>
        <c:spPr>
          <a:solidFill>
            <a:srgbClr val="FFFF00"/>
          </a:solidFill>
          <a:ln w="25400">
            <a:solidFill>
              <a:sysClr val="windowText" lastClr="000000"/>
            </a:solidFill>
          </a:ln>
          <a:effectLst/>
          <a:sp3d contourW="25400">
            <a:contourClr>
              <a:sysClr val="windowText" lastClr="000000"/>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Octubre'!$B$18</c:f>
              <c:strCache>
                <c:ptCount val="1"/>
                <c:pt idx="0">
                  <c:v>Total</c:v>
                </c:pt>
              </c:strCache>
            </c:strRef>
          </c:tx>
          <c:dPt>
            <c:idx val="0"/>
            <c:bubble3D val="0"/>
            <c:spPr>
              <a:solidFill>
                <a:schemeClr val="accent1"/>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4-26D6-46A7-8DF1-AF2FA7ECE96A}"/>
              </c:ext>
            </c:extLst>
          </c:dPt>
          <c:dPt>
            <c:idx val="1"/>
            <c:bubble3D val="0"/>
            <c:spPr>
              <a:solidFill>
                <a:schemeClr val="accent2"/>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2-26D6-46A7-8DF1-AF2FA7ECE96A}"/>
              </c:ext>
            </c:extLst>
          </c:dPt>
          <c:dPt>
            <c:idx val="2"/>
            <c:bubble3D val="0"/>
            <c:spPr>
              <a:solidFill>
                <a:schemeClr val="accent3"/>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6-26D6-46A7-8DF1-AF2FA7ECE96A}"/>
              </c:ext>
            </c:extLst>
          </c:dPt>
          <c:dPt>
            <c:idx val="3"/>
            <c:bubble3D val="0"/>
            <c:spPr>
              <a:solidFill>
                <a:srgbClr val="FFFF00"/>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8-26D6-46A7-8DF1-AF2FA7ECE96A}"/>
              </c:ext>
            </c:extLst>
          </c:dPt>
          <c:cat>
            <c:strRef>
              <c:f>'Dinamicas Octubre'!$A$19:$A$23</c:f>
              <c:strCache>
                <c:ptCount val="4"/>
                <c:pt idx="0">
                  <c:v>Cumplida</c:v>
                </c:pt>
                <c:pt idx="1">
                  <c:v>En proceso</c:v>
                </c:pt>
                <c:pt idx="2">
                  <c:v>Extemporánea</c:v>
                </c:pt>
                <c:pt idx="3">
                  <c:v>Vencida</c:v>
                </c:pt>
              </c:strCache>
            </c:strRef>
          </c:cat>
          <c:val>
            <c:numRef>
              <c:f>'Dinamicas Octubre'!$B$19:$B$23</c:f>
              <c:numCache>
                <c:formatCode>General</c:formatCode>
                <c:ptCount val="4"/>
                <c:pt idx="0">
                  <c:v>103</c:v>
                </c:pt>
                <c:pt idx="1">
                  <c:v>31</c:v>
                </c:pt>
                <c:pt idx="2">
                  <c:v>27</c:v>
                </c:pt>
                <c:pt idx="3">
                  <c:v>22</c:v>
                </c:pt>
              </c:numCache>
            </c:numRef>
          </c:val>
          <c:extLst xmlns:c16r2="http://schemas.microsoft.com/office/drawing/2015/06/chart">
            <c:ext xmlns:c16="http://schemas.microsoft.com/office/drawing/2014/chart" uri="{C3380CC4-5D6E-409C-BE32-E72D297353CC}">
              <c16:uniqueId val="{00000000-26D6-46A7-8DF1-AF2FA7ECE96A}"/>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'Dinamicas Octubre'!$B$35</c:f>
              <c:strCache>
                <c:ptCount val="1"/>
              </c:strCache>
            </c:strRef>
          </c:tx>
          <c:spPr>
            <a:solidFill>
              <a:schemeClr val="accent1"/>
            </a:solidFill>
            <a:ln>
              <a:noFill/>
            </a:ln>
            <a:effectLst/>
            <a:sp3d/>
          </c:spPr>
          <c:invertIfNegative val="0"/>
          <c:dPt>
            <c:idx val="0"/>
            <c:invertIfNegative val="0"/>
            <c:bubble3D val="0"/>
            <c:spPr>
              <a:solidFill>
                <a:srgbClr val="FFFF00"/>
              </a:solidFill>
              <a:ln>
                <a:noFill/>
              </a:ln>
              <a:effectLst/>
              <a:sp3d/>
            </c:spPr>
            <c:extLst xmlns:c16r2="http://schemas.microsoft.com/office/drawing/2015/06/chart">
              <c:ext xmlns:c16="http://schemas.microsoft.com/office/drawing/2014/chart" uri="{C3380CC4-5D6E-409C-BE32-E72D297353CC}">
                <c16:uniqueId val="{00000004-D04A-483B-8134-21628F2CAA22}"/>
              </c:ext>
            </c:extLst>
          </c:dPt>
          <c:dPt>
            <c:idx val="1"/>
            <c:invertIfNegative val="0"/>
            <c:bubble3D val="0"/>
            <c:spPr>
              <a:solidFill>
                <a:srgbClr val="00B050"/>
              </a:solidFill>
              <a:ln>
                <a:noFill/>
              </a:ln>
              <a:effectLst/>
              <a:sp3d/>
            </c:spPr>
            <c:extLst xmlns:c16r2="http://schemas.microsoft.com/office/drawing/2015/06/chart">
              <c:ext xmlns:c16="http://schemas.microsoft.com/office/drawing/2014/chart" uri="{C3380CC4-5D6E-409C-BE32-E72D297353CC}">
                <c16:uniqueId val="{00000008-D04A-483B-8134-21628F2CAA22}"/>
              </c:ext>
            </c:extLst>
          </c:dPt>
          <c:dPt>
            <c:idx val="2"/>
            <c:invertIfNegative val="0"/>
            <c:bubble3D val="0"/>
            <c:spPr>
              <a:solidFill>
                <a:schemeClr val="accent4">
                  <a:lumMod val="75000"/>
                </a:schemeClr>
              </a:solidFill>
              <a:ln>
                <a:noFill/>
              </a:ln>
              <a:effectLst/>
              <a:sp3d/>
            </c:spPr>
            <c:extLst xmlns:c16r2="http://schemas.microsoft.com/office/drawing/2015/06/chart">
              <c:ext xmlns:c16="http://schemas.microsoft.com/office/drawing/2014/chart" uri="{C3380CC4-5D6E-409C-BE32-E72D297353CC}">
                <c16:uniqueId val="{00000010-D04A-483B-8134-21628F2CAA22}"/>
              </c:ext>
            </c:extLst>
          </c:dPt>
          <c:cat>
            <c:strRef>
              <c:f>'Dinamicas Octubre'!$A$36:$A$39</c:f>
              <c:strCache>
                <c:ptCount val="4"/>
                <c:pt idx="0">
                  <c:v>Agosto</c:v>
                </c:pt>
                <c:pt idx="1">
                  <c:v>Septiembre</c:v>
                </c:pt>
                <c:pt idx="2">
                  <c:v>Octubre</c:v>
                </c:pt>
                <c:pt idx="3">
                  <c:v>total</c:v>
                </c:pt>
              </c:strCache>
            </c:strRef>
          </c:cat>
          <c:val>
            <c:numRef>
              <c:f>'Dinamicas Octubre'!$B$36:$B$39</c:f>
              <c:numCache>
                <c:formatCode>General</c:formatCode>
                <c:ptCount val="4"/>
                <c:pt idx="0">
                  <c:v>143</c:v>
                </c:pt>
                <c:pt idx="1">
                  <c:v>158</c:v>
                </c:pt>
                <c:pt idx="2">
                  <c:v>183</c:v>
                </c:pt>
                <c:pt idx="3">
                  <c:v>484</c:v>
                </c:pt>
              </c:numCache>
            </c:numRef>
          </c:val>
          <c:extLst xmlns:c16r2="http://schemas.microsoft.com/office/drawing/2015/06/chart">
            <c:ext xmlns:c16="http://schemas.microsoft.com/office/drawing/2014/chart" uri="{C3380CC4-5D6E-409C-BE32-E72D297353CC}">
              <c16:uniqueId val="{00000000-D04A-483B-8134-21628F2CAA22}"/>
            </c:ext>
          </c:extLst>
        </c:ser>
        <c:ser>
          <c:idx val="1"/>
          <c:order val="1"/>
          <c:tx>
            <c:strRef>
              <c:f>'Dinamicas Octubre'!$C$35</c:f>
              <c:strCache>
                <c:ptCount val="1"/>
                <c:pt idx="0">
                  <c:v>%</c:v>
                </c:pt>
              </c:strCache>
            </c:strRef>
          </c:tx>
          <c:spPr>
            <a:solidFill>
              <a:schemeClr val="accent2"/>
            </a:solidFill>
            <a:ln>
              <a:noFill/>
            </a:ln>
            <a:effectLst/>
            <a:sp3d/>
          </c:spPr>
          <c:invertIfNegative val="0"/>
          <c:cat>
            <c:strRef>
              <c:f>'Dinamicas Octubre'!$A$36:$A$39</c:f>
              <c:strCache>
                <c:ptCount val="4"/>
                <c:pt idx="0">
                  <c:v>Agosto</c:v>
                </c:pt>
                <c:pt idx="1">
                  <c:v>Septiembre</c:v>
                </c:pt>
                <c:pt idx="2">
                  <c:v>Octubre</c:v>
                </c:pt>
                <c:pt idx="3">
                  <c:v>total</c:v>
                </c:pt>
              </c:strCache>
            </c:strRef>
          </c:cat>
          <c:val>
            <c:numRef>
              <c:f>'Dinamicas Octubre'!$C$36:$C$39</c:f>
              <c:numCache>
                <c:formatCode>0.00%</c:formatCode>
                <c:ptCount val="4"/>
                <c:pt idx="0">
                  <c:v>0.29545454545454547</c:v>
                </c:pt>
                <c:pt idx="1">
                  <c:v>0.32644628099173556</c:v>
                </c:pt>
                <c:pt idx="2">
                  <c:v>0.37809917355371903</c:v>
                </c:pt>
                <c:pt idx="3">
                  <c:v>1</c:v>
                </c:pt>
              </c:numCache>
            </c:numRef>
          </c:val>
          <c:extLst xmlns:c16r2="http://schemas.microsoft.com/office/drawing/2015/06/chart">
            <c:ext xmlns:c16="http://schemas.microsoft.com/office/drawing/2014/chart" uri="{C3380CC4-5D6E-409C-BE32-E72D297353CC}">
              <c16:uniqueId val="{00000001-D04A-483B-8134-21628F2CAA22}"/>
            </c:ext>
          </c:extLst>
        </c:ser>
        <c:dLbls>
          <c:showLegendKey val="0"/>
          <c:showVal val="0"/>
          <c:showCatName val="0"/>
          <c:showSerName val="0"/>
          <c:showPercent val="0"/>
          <c:showBubbleSize val="0"/>
        </c:dLbls>
        <c:gapWidth val="150"/>
        <c:shape val="box"/>
        <c:axId val="245415824"/>
        <c:axId val="245416608"/>
        <c:axId val="0"/>
      </c:bar3DChart>
      <c:catAx>
        <c:axId val="245415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5416608"/>
        <c:crosses val="autoZero"/>
        <c:auto val="1"/>
        <c:lblAlgn val="ctr"/>
        <c:lblOffset val="100"/>
        <c:noMultiLvlLbl val="0"/>
      </c:catAx>
      <c:valAx>
        <c:axId val="24541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5415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Octubre 2020 final + (1).xlsx]Dinamicas Octubre!Tabla dinámica3</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'Dinamicas Octubre'!$B$56</c:f>
              <c:strCache>
                <c:ptCount val="1"/>
                <c:pt idx="0">
                  <c:v>Total</c:v>
                </c:pt>
              </c:strCache>
            </c:strRef>
          </c:tx>
          <c:spPr>
            <a:solidFill>
              <a:schemeClr val="accent1"/>
            </a:solidFill>
            <a:ln>
              <a:noFill/>
            </a:ln>
            <a:effectLst/>
            <a:sp3d/>
          </c:spPr>
          <c:invertIfNegative val="0"/>
          <c:cat>
            <c:strRef>
              <c:f>'Dinamicas Octubre'!$A$57:$A$65</c:f>
              <c:strCache>
                <c:ptCount val="8"/>
                <c:pt idx="0">
                  <c:v>CONSULTA </c:v>
                </c:pt>
                <c:pt idx="1">
                  <c:v>INFORME POR CONGRESISTA</c:v>
                </c:pt>
                <c:pt idx="2">
                  <c:v>PETICIÓN DE DOCUMENTOS E INFORMACIÓN </c:v>
                </c:pt>
                <c:pt idx="3">
                  <c:v>PETICION DE INTERES GENERAL </c:v>
                </c:pt>
                <c:pt idx="4">
                  <c:v>PETICION DE INTERES PARTICULAR </c:v>
                </c:pt>
                <c:pt idx="5">
                  <c:v>PETICION ENTRE AUTORIDADES </c:v>
                </c:pt>
                <c:pt idx="6">
                  <c:v>QUEJA </c:v>
                </c:pt>
                <c:pt idx="7">
                  <c:v>SUGERENCIA </c:v>
                </c:pt>
              </c:strCache>
            </c:strRef>
          </c:cat>
          <c:val>
            <c:numRef>
              <c:f>'Dinamicas Octubre'!$B$57:$B$65</c:f>
              <c:numCache>
                <c:formatCode>General</c:formatCode>
                <c:ptCount val="8"/>
                <c:pt idx="0">
                  <c:v>20</c:v>
                </c:pt>
                <c:pt idx="1">
                  <c:v>1</c:v>
                </c:pt>
                <c:pt idx="2">
                  <c:v>25</c:v>
                </c:pt>
                <c:pt idx="3">
                  <c:v>65</c:v>
                </c:pt>
                <c:pt idx="4">
                  <c:v>62</c:v>
                </c:pt>
                <c:pt idx="5">
                  <c:v>6</c:v>
                </c:pt>
                <c:pt idx="6">
                  <c:v>1</c:v>
                </c:pt>
                <c:pt idx="7">
                  <c:v>3</c:v>
                </c:pt>
              </c:numCache>
            </c:numRef>
          </c:val>
          <c:extLst xmlns:c16r2="http://schemas.microsoft.com/office/drawing/2015/06/chart">
            <c:ext xmlns:c16="http://schemas.microsoft.com/office/drawing/2014/chart" uri="{C3380CC4-5D6E-409C-BE32-E72D297353CC}">
              <c16:uniqueId val="{00000000-55B7-404B-B2E9-11D974F182E1}"/>
            </c:ext>
          </c:extLst>
        </c:ser>
        <c:dLbls>
          <c:showLegendKey val="0"/>
          <c:showVal val="0"/>
          <c:showCatName val="0"/>
          <c:showSerName val="0"/>
          <c:showPercent val="0"/>
          <c:showBubbleSize val="0"/>
        </c:dLbls>
        <c:gapWidth val="150"/>
        <c:shape val="box"/>
        <c:axId val="245417000"/>
        <c:axId val="245419352"/>
        <c:axId val="0"/>
      </c:bar3DChart>
      <c:catAx>
        <c:axId val="2454170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5419352"/>
        <c:crosses val="autoZero"/>
        <c:auto val="1"/>
        <c:lblAlgn val="ctr"/>
        <c:lblOffset val="100"/>
        <c:noMultiLvlLbl val="0"/>
      </c:catAx>
      <c:valAx>
        <c:axId val="245419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54170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Octubre 2020 final + (1).xlsx]Dinamicas Octubre!Tabla dinámica4</c:name>
    <c:fmtId val="19"/>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0"/>
          <c:order val="0"/>
          <c:tx>
            <c:strRef>
              <c:f>'Dinamicas Octubre'!$B$80</c:f>
              <c:strCache>
                <c:ptCount val="1"/>
                <c:pt idx="0">
                  <c:v>Total</c:v>
                </c:pt>
              </c:strCache>
            </c:strRef>
          </c:tx>
          <c:spPr>
            <a:solidFill>
              <a:schemeClr val="accent1"/>
            </a:solidFill>
            <a:ln>
              <a:noFill/>
            </a:ln>
            <a:effectLst/>
            <a:sp3d/>
          </c:spPr>
          <c:invertIfNegative val="0"/>
          <c:cat>
            <c:strRef>
              <c:f>'Dinamicas Octubre'!$A$81:$A$83</c:f>
              <c:strCache>
                <c:ptCount val="2"/>
                <c:pt idx="0">
                  <c:v>CANAL ESCRITO</c:v>
                </c:pt>
                <c:pt idx="1">
                  <c:v>CANAL VIRTUAL</c:v>
                </c:pt>
              </c:strCache>
            </c:strRef>
          </c:cat>
          <c:val>
            <c:numRef>
              <c:f>'Dinamicas Octubre'!$B$81:$B$83</c:f>
              <c:numCache>
                <c:formatCode>General</c:formatCode>
                <c:ptCount val="2"/>
                <c:pt idx="0">
                  <c:v>15</c:v>
                </c:pt>
                <c:pt idx="1">
                  <c:v>168</c:v>
                </c:pt>
              </c:numCache>
            </c:numRef>
          </c:val>
          <c:extLst xmlns:c16r2="http://schemas.microsoft.com/office/drawing/2015/06/chart">
            <c:ext xmlns:c16="http://schemas.microsoft.com/office/drawing/2014/chart" uri="{C3380CC4-5D6E-409C-BE32-E72D297353CC}">
              <c16:uniqueId val="{00000000-7B04-4A45-BED0-48F1C8FF1631}"/>
            </c:ext>
          </c:extLst>
        </c:ser>
        <c:dLbls>
          <c:showLegendKey val="0"/>
          <c:showVal val="0"/>
          <c:showCatName val="0"/>
          <c:showSerName val="0"/>
          <c:showPercent val="0"/>
          <c:showBubbleSize val="0"/>
        </c:dLbls>
        <c:gapWidth val="150"/>
        <c:shape val="box"/>
        <c:axId val="200358776"/>
        <c:axId val="200360344"/>
        <c:axId val="0"/>
      </c:bar3DChart>
      <c:catAx>
        <c:axId val="2003587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0360344"/>
        <c:crosses val="autoZero"/>
        <c:auto val="1"/>
        <c:lblAlgn val="ctr"/>
        <c:lblOffset val="100"/>
        <c:noMultiLvlLbl val="0"/>
      </c:catAx>
      <c:valAx>
        <c:axId val="200360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03587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Octubre 2020 final + (1).xlsx]Dinamicas Octubre!Tabla dinámica5</c:name>
    <c:fmtId val="1"/>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w="25400">
            <a:solidFill>
              <a:sysClr val="windowText" lastClr="000000"/>
            </a:solidFill>
          </a:ln>
          <a:effectLst/>
          <a:sp3d contourW="25400">
            <a:contourClr>
              <a:sysClr val="windowText" lastClr="000000"/>
            </a:contourClr>
          </a:sp3d>
        </c:spPr>
        <c:marker>
          <c:symbol val="none"/>
        </c:marker>
      </c:pivotFmt>
      <c:pivotFmt>
        <c:idx val="1"/>
        <c:spPr>
          <a:solidFill>
            <a:schemeClr val="accent1"/>
          </a:solidFill>
          <a:ln w="25400">
            <a:solidFill>
              <a:sysClr val="windowText" lastClr="000000"/>
            </a:solidFill>
          </a:ln>
          <a:effectLst/>
          <a:sp3d contourW="25400">
            <a:contourClr>
              <a:sysClr val="windowText" lastClr="000000"/>
            </a:contourClr>
          </a:sp3d>
        </c:spPr>
      </c:pivotFmt>
      <c:pivotFmt>
        <c:idx val="2"/>
        <c:spPr>
          <a:solidFill>
            <a:schemeClr val="accent1"/>
          </a:solidFill>
          <a:ln w="25400">
            <a:solidFill>
              <a:sysClr val="windowText" lastClr="000000"/>
            </a:solidFill>
          </a:ln>
          <a:effectLst/>
          <a:sp3d contourW="25400">
            <a:contourClr>
              <a:sysClr val="windowText" lastClr="000000"/>
            </a:contourClr>
          </a:sp3d>
        </c:spPr>
      </c:pivotFmt>
      <c:pivotFmt>
        <c:idx val="3"/>
        <c:spPr>
          <a:solidFill>
            <a:schemeClr val="accent1"/>
          </a:solidFill>
          <a:ln w="25400">
            <a:solidFill>
              <a:sysClr val="windowText" lastClr="000000"/>
            </a:solidFill>
          </a:ln>
          <a:effectLst/>
          <a:sp3d contourW="25400">
            <a:contourClr>
              <a:sysClr val="windowText" lastClr="000000"/>
            </a:contourClr>
          </a:sp3d>
        </c:spPr>
      </c:pivotFmt>
      <c:pivotFmt>
        <c:idx val="4"/>
        <c:spPr>
          <a:solidFill>
            <a:schemeClr val="accent1"/>
          </a:solidFill>
          <a:ln w="25400">
            <a:solidFill>
              <a:sysClr val="windowText" lastClr="000000"/>
            </a:solidFill>
          </a:ln>
          <a:effectLst/>
          <a:sp3d contourW="25400">
            <a:contourClr>
              <a:sysClr val="windowText" lastClr="000000"/>
            </a:contourClr>
          </a:sp3d>
        </c:spPr>
      </c:pivotFmt>
      <c:pivotFmt>
        <c:idx val="5"/>
        <c:spPr>
          <a:solidFill>
            <a:schemeClr val="accent1"/>
          </a:solidFill>
          <a:ln w="25400">
            <a:solidFill>
              <a:sysClr val="windowText" lastClr="000000"/>
            </a:solidFill>
          </a:ln>
          <a:effectLst/>
          <a:sp3d contourW="25400">
            <a:contourClr>
              <a:sysClr val="windowText" lastClr="000000"/>
            </a:contourClr>
          </a:sp3d>
        </c:spPr>
      </c:pivotFmt>
      <c:pivotFmt>
        <c:idx val="6"/>
        <c:spPr>
          <a:solidFill>
            <a:schemeClr val="accent1"/>
          </a:solidFill>
          <a:ln w="25400">
            <a:solidFill>
              <a:sysClr val="windowText" lastClr="000000"/>
            </a:solidFill>
          </a:ln>
          <a:effectLst/>
          <a:sp3d contourW="25400">
            <a:contourClr>
              <a:sysClr val="windowText" lastClr="000000"/>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Octubre'!$B$99</c:f>
              <c:strCache>
                <c:ptCount val="1"/>
                <c:pt idx="0">
                  <c:v>Total</c:v>
                </c:pt>
              </c:strCache>
            </c:strRef>
          </c:tx>
          <c:spPr>
            <a:ln>
              <a:solidFill>
                <a:sysClr val="windowText" lastClr="000000"/>
              </a:solidFill>
            </a:ln>
          </c:spPr>
          <c:dPt>
            <c:idx val="0"/>
            <c:bubble3D val="0"/>
            <c:spPr>
              <a:solidFill>
                <a:schemeClr val="accent1"/>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1-A0F6-490C-A442-D57D61551EA2}"/>
              </c:ext>
            </c:extLst>
          </c:dPt>
          <c:dPt>
            <c:idx val="1"/>
            <c:bubble3D val="0"/>
            <c:spPr>
              <a:solidFill>
                <a:schemeClr val="accent2"/>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3-A0F6-490C-A442-D57D61551EA2}"/>
              </c:ext>
            </c:extLst>
          </c:dPt>
          <c:dPt>
            <c:idx val="2"/>
            <c:bubble3D val="0"/>
            <c:spPr>
              <a:solidFill>
                <a:schemeClr val="accent3"/>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5-A0F6-490C-A442-D57D61551EA2}"/>
              </c:ext>
            </c:extLst>
          </c:dPt>
          <c:dPt>
            <c:idx val="3"/>
            <c:bubble3D val="0"/>
            <c:spPr>
              <a:solidFill>
                <a:schemeClr val="accent4"/>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7-A0F6-490C-A442-D57D61551EA2}"/>
              </c:ext>
            </c:extLst>
          </c:dPt>
          <c:dPt>
            <c:idx val="4"/>
            <c:bubble3D val="0"/>
            <c:spPr>
              <a:solidFill>
                <a:schemeClr val="accent5"/>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9-A0F6-490C-A442-D57D61551EA2}"/>
              </c:ext>
            </c:extLst>
          </c:dPt>
          <c:dPt>
            <c:idx val="5"/>
            <c:bubble3D val="0"/>
            <c:spPr>
              <a:solidFill>
                <a:schemeClr val="accent6"/>
              </a:solidFill>
              <a:ln w="25400">
                <a:solidFill>
                  <a:sysClr val="windowText" lastClr="000000"/>
                </a:solidFill>
              </a:ln>
              <a:effectLst/>
              <a:sp3d contourW="25400">
                <a:contourClr>
                  <a:sysClr val="windowText" lastClr="000000"/>
                </a:contourClr>
              </a:sp3d>
            </c:spPr>
            <c:extLst xmlns:c16r2="http://schemas.microsoft.com/office/drawing/2015/06/chart">
              <c:ext xmlns:c16="http://schemas.microsoft.com/office/drawing/2014/chart" uri="{C3380CC4-5D6E-409C-BE32-E72D297353CC}">
                <c16:uniqueId val="{00000003-61FC-41D5-8E96-E968B029FE50}"/>
              </c:ext>
            </c:extLst>
          </c:dPt>
          <c:cat>
            <c:strRef>
              <c:f>'Dinamicas Octubre'!$A$100:$A$106</c:f>
              <c:strCache>
                <c:ptCount val="6"/>
                <c:pt idx="0">
                  <c:v>ANONIMO</c:v>
                </c:pt>
                <c:pt idx="1">
                  <c:v>Cuerpo de Bomberos</c:v>
                </c:pt>
                <c:pt idx="2">
                  <c:v>ENTIDAD PUBLICA</c:v>
                </c:pt>
                <c:pt idx="3">
                  <c:v>ENTIDAD TERRITORIAL</c:v>
                </c:pt>
                <c:pt idx="4">
                  <c:v>PERSONA JURIDICA</c:v>
                </c:pt>
                <c:pt idx="5">
                  <c:v>PERSONA NATURAL</c:v>
                </c:pt>
              </c:strCache>
            </c:strRef>
          </c:cat>
          <c:val>
            <c:numRef>
              <c:f>'Dinamicas Octubre'!$B$100:$B$106</c:f>
              <c:numCache>
                <c:formatCode>General</c:formatCode>
                <c:ptCount val="6"/>
                <c:pt idx="0">
                  <c:v>1</c:v>
                </c:pt>
                <c:pt idx="1">
                  <c:v>32</c:v>
                </c:pt>
                <c:pt idx="2">
                  <c:v>12</c:v>
                </c:pt>
                <c:pt idx="3">
                  <c:v>32</c:v>
                </c:pt>
                <c:pt idx="4">
                  <c:v>30</c:v>
                </c:pt>
                <c:pt idx="5">
                  <c:v>76</c:v>
                </c:pt>
              </c:numCache>
            </c:numRef>
          </c:val>
          <c:extLst xmlns:c16r2="http://schemas.microsoft.com/office/drawing/2015/06/chart">
            <c:ext xmlns:c16="http://schemas.microsoft.com/office/drawing/2014/chart" uri="{C3380CC4-5D6E-409C-BE32-E72D297353CC}">
              <c16:uniqueId val="{00000000-61FC-41D5-8E96-E968B029FE50}"/>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Octubre 2020 final + (1).xlsx]Dinamicas Octubre!Tabla dinámica6</c:name>
    <c:fmtId val="13"/>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rgbClr val="00B050"/>
          </a:solidFill>
          <a:ln>
            <a:solidFill>
              <a:sysClr val="windowText" lastClr="000000"/>
            </a:solidFill>
          </a:ln>
          <a:effectLst/>
          <a:sp3d>
            <a:contourClr>
              <a:sysClr val="windowText" lastClr="000000"/>
            </a:contourClr>
          </a:sp3d>
        </c:spPr>
        <c:marker>
          <c:symbol val="none"/>
        </c:marker>
      </c:pivotFmt>
    </c:pivotFmts>
    <c:view3D>
      <c:rotX val="15"/>
      <c:rotY val="20"/>
      <c:depthPercent val="100"/>
      <c:rAngAx val="0"/>
    </c:view3D>
    <c:floor>
      <c:thickness val="0"/>
      <c:spPr>
        <a:noFill/>
        <a:ln w="9525" cap="flat" cmpd="sng" algn="ctr">
          <a:solidFill>
            <a:schemeClr val="tx1">
              <a:lumMod val="15000"/>
              <a:lumOff val="85000"/>
            </a:schemeClr>
          </a:solidFill>
          <a:round/>
        </a:ln>
        <a:effectLst/>
        <a:sp3d contourW="9525">
          <a:contourClr>
            <a:schemeClr val="tx1">
              <a:lumMod val="15000"/>
              <a:lumOff val="85000"/>
            </a:schemeClr>
          </a:contourClr>
        </a:sp3d>
      </c:spPr>
    </c:floor>
    <c:sideWall>
      <c:thickness val="0"/>
      <c:spPr>
        <a:noFill/>
        <a:ln>
          <a:noFill/>
        </a:ln>
        <a:effectLst/>
        <a:sp3d/>
      </c:spPr>
    </c:sideWall>
    <c:backWall>
      <c:thickness val="0"/>
      <c:spPr>
        <a:noFill/>
        <a:ln>
          <a:noFill/>
        </a:ln>
        <a:effectLst/>
        <a:sp3d/>
      </c:spPr>
    </c:backWall>
    <c:plotArea>
      <c:layout/>
      <c:area3DChart>
        <c:grouping val="standard"/>
        <c:varyColors val="0"/>
        <c:ser>
          <c:idx val="0"/>
          <c:order val="0"/>
          <c:tx>
            <c:strRef>
              <c:f>'Dinamicas Octubre'!$B$119</c:f>
              <c:strCache>
                <c:ptCount val="1"/>
                <c:pt idx="0">
                  <c:v>Total</c:v>
                </c:pt>
              </c:strCache>
            </c:strRef>
          </c:tx>
          <c:spPr>
            <a:solidFill>
              <a:srgbClr val="00B050"/>
            </a:solidFill>
            <a:ln>
              <a:solidFill>
                <a:sysClr val="windowText" lastClr="000000"/>
              </a:solidFill>
            </a:ln>
            <a:effectLst/>
            <a:sp3d>
              <a:contourClr>
                <a:sysClr val="windowText" lastClr="000000"/>
              </a:contourClr>
            </a:sp3d>
          </c:spPr>
          <c:cat>
            <c:strRef>
              <c:f>'Dinamicas Octubre'!$A$120:$A$150</c:f>
              <c:strCache>
                <c:ptCount val="30"/>
                <c:pt idx="0">
                  <c:v>AMAZONAS</c:v>
                </c:pt>
                <c:pt idx="1">
                  <c:v>ANTIOQUIA </c:v>
                </c:pt>
                <c:pt idx="2">
                  <c:v>ATLANTICO</c:v>
                </c:pt>
                <c:pt idx="3">
                  <c:v>BOGOTA</c:v>
                </c:pt>
                <c:pt idx="4">
                  <c:v>BOLIVAR</c:v>
                </c:pt>
                <c:pt idx="5">
                  <c:v>BOYACA</c:v>
                </c:pt>
                <c:pt idx="6">
                  <c:v>BOYACA </c:v>
                </c:pt>
                <c:pt idx="7">
                  <c:v>CALDAS</c:v>
                </c:pt>
                <c:pt idx="8">
                  <c:v>CAQUETA</c:v>
                </c:pt>
                <c:pt idx="9">
                  <c:v>CASANARE</c:v>
                </c:pt>
                <c:pt idx="10">
                  <c:v>CAUCA</c:v>
                </c:pt>
                <c:pt idx="11">
                  <c:v>CESAR</c:v>
                </c:pt>
                <c:pt idx="12">
                  <c:v>CHOCO</c:v>
                </c:pt>
                <c:pt idx="13">
                  <c:v>CORDOBA</c:v>
                </c:pt>
                <c:pt idx="14">
                  <c:v>CUNDINAMARCA</c:v>
                </c:pt>
                <c:pt idx="15">
                  <c:v>GUAJIRA</c:v>
                </c:pt>
                <c:pt idx="16">
                  <c:v>HUILA</c:v>
                </c:pt>
                <c:pt idx="17">
                  <c:v>LETICIA</c:v>
                </c:pt>
                <c:pt idx="18">
                  <c:v>MAGDALENA</c:v>
                </c:pt>
                <c:pt idx="19">
                  <c:v>META</c:v>
                </c:pt>
                <c:pt idx="20">
                  <c:v>NARIÑO</c:v>
                </c:pt>
                <c:pt idx="21">
                  <c:v>NO DESIGNA</c:v>
                </c:pt>
                <c:pt idx="22">
                  <c:v>NORTE DE SANTANDER</c:v>
                </c:pt>
                <c:pt idx="23">
                  <c:v>PUTUMAYO</c:v>
                </c:pt>
                <c:pt idx="24">
                  <c:v>QUINDIO</c:v>
                </c:pt>
                <c:pt idx="25">
                  <c:v>SANTANDER </c:v>
                </c:pt>
                <c:pt idx="26">
                  <c:v>SUCRE</c:v>
                </c:pt>
                <c:pt idx="27">
                  <c:v>TOLIMA</c:v>
                </c:pt>
                <c:pt idx="28">
                  <c:v>VALLE DEL CAUCA</c:v>
                </c:pt>
                <c:pt idx="29">
                  <c:v>VAUPES</c:v>
                </c:pt>
              </c:strCache>
            </c:strRef>
          </c:cat>
          <c:val>
            <c:numRef>
              <c:f>'Dinamicas Octubre'!$B$120:$B$150</c:f>
              <c:numCache>
                <c:formatCode>General</c:formatCode>
                <c:ptCount val="30"/>
                <c:pt idx="0">
                  <c:v>1</c:v>
                </c:pt>
                <c:pt idx="1">
                  <c:v>13</c:v>
                </c:pt>
                <c:pt idx="2">
                  <c:v>4</c:v>
                </c:pt>
                <c:pt idx="3">
                  <c:v>51</c:v>
                </c:pt>
                <c:pt idx="4">
                  <c:v>7</c:v>
                </c:pt>
                <c:pt idx="5">
                  <c:v>15</c:v>
                </c:pt>
                <c:pt idx="6">
                  <c:v>1</c:v>
                </c:pt>
                <c:pt idx="7">
                  <c:v>2</c:v>
                </c:pt>
                <c:pt idx="8">
                  <c:v>3</c:v>
                </c:pt>
                <c:pt idx="9">
                  <c:v>4</c:v>
                </c:pt>
                <c:pt idx="10">
                  <c:v>5</c:v>
                </c:pt>
                <c:pt idx="11">
                  <c:v>2</c:v>
                </c:pt>
                <c:pt idx="12">
                  <c:v>1</c:v>
                </c:pt>
                <c:pt idx="13">
                  <c:v>1</c:v>
                </c:pt>
                <c:pt idx="14">
                  <c:v>13</c:v>
                </c:pt>
                <c:pt idx="15">
                  <c:v>1</c:v>
                </c:pt>
                <c:pt idx="16">
                  <c:v>3</c:v>
                </c:pt>
                <c:pt idx="17">
                  <c:v>1</c:v>
                </c:pt>
                <c:pt idx="18">
                  <c:v>4</c:v>
                </c:pt>
                <c:pt idx="19">
                  <c:v>1</c:v>
                </c:pt>
                <c:pt idx="20">
                  <c:v>1</c:v>
                </c:pt>
                <c:pt idx="21">
                  <c:v>9</c:v>
                </c:pt>
                <c:pt idx="22">
                  <c:v>1</c:v>
                </c:pt>
                <c:pt idx="23">
                  <c:v>1</c:v>
                </c:pt>
                <c:pt idx="24">
                  <c:v>4</c:v>
                </c:pt>
                <c:pt idx="25">
                  <c:v>8</c:v>
                </c:pt>
                <c:pt idx="26">
                  <c:v>3</c:v>
                </c:pt>
                <c:pt idx="27">
                  <c:v>2</c:v>
                </c:pt>
                <c:pt idx="28">
                  <c:v>20</c:v>
                </c:pt>
                <c:pt idx="29">
                  <c:v>1</c:v>
                </c:pt>
              </c:numCache>
            </c:numRef>
          </c:val>
          <c:extLst xmlns:c16r2="http://schemas.microsoft.com/office/drawing/2015/06/chart">
            <c:ext xmlns:c16="http://schemas.microsoft.com/office/drawing/2014/chart" uri="{C3380CC4-5D6E-409C-BE32-E72D297353CC}">
              <c16:uniqueId val="{00000000-D63F-493F-B56D-6A69AE0D08FB}"/>
            </c:ext>
          </c:extLst>
        </c:ser>
        <c:dLbls>
          <c:showLegendKey val="0"/>
          <c:showVal val="0"/>
          <c:showCatName val="0"/>
          <c:showSerName val="0"/>
          <c:showPercent val="0"/>
          <c:showBubbleSize val="0"/>
        </c:dLbls>
        <c:axId val="300458480"/>
        <c:axId val="200361128"/>
        <c:axId val="200730176"/>
      </c:area3DChart>
      <c:catAx>
        <c:axId val="300458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0361128"/>
        <c:crosses val="autoZero"/>
        <c:auto val="1"/>
        <c:lblAlgn val="ctr"/>
        <c:lblOffset val="100"/>
        <c:noMultiLvlLbl val="0"/>
      </c:catAx>
      <c:valAx>
        <c:axId val="200361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0458480"/>
        <c:crosses val="autoZero"/>
        <c:crossBetween val="midCat"/>
      </c:valAx>
      <c:serAx>
        <c:axId val="200730176"/>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0361128"/>
        <c:crosses val="autoZero"/>
      </c:ser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[Base de datos Octubre 2020 final + (1).xlsx]Dinamicas Octubre!Tabla dinámica7</c:name>
    <c:fmtId val="4"/>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'Dinamicas Octubre'!$B$162</c:f>
              <c:strCache>
                <c:ptCount val="1"/>
                <c:pt idx="0">
                  <c:v>Total</c:v>
                </c:pt>
              </c:strCache>
            </c:strRef>
          </c:tx>
          <c:spPr>
            <a:solidFill>
              <a:schemeClr val="accent1"/>
            </a:solidFill>
            <a:ln>
              <a:noFill/>
            </a:ln>
            <a:effectLst/>
            <a:sp3d/>
          </c:spPr>
          <c:invertIfNegative val="0"/>
          <c:cat>
            <c:strRef>
              <c:f>'Dinamicas Octubre'!$A$163:$A$169</c:f>
              <c:strCache>
                <c:ptCount val="6"/>
                <c:pt idx="0">
                  <c:v>APOYO JURIDICO</c:v>
                </c:pt>
                <c:pt idx="1">
                  <c:v>LEGISLACION BOMBERIL</c:v>
                </c:pt>
                <c:pt idx="2">
                  <c:v>OTROS</c:v>
                </c:pt>
                <c:pt idx="3">
                  <c:v>QUEJA CONTRA CUERPO DE BOMBEROS</c:v>
                </c:pt>
                <c:pt idx="4">
                  <c:v>SOLICITUD DE INFORMACION</c:v>
                </c:pt>
                <c:pt idx="5">
                  <c:v>SOLICITUD DE RECURSOS</c:v>
                </c:pt>
              </c:strCache>
            </c:strRef>
          </c:cat>
          <c:val>
            <c:numRef>
              <c:f>'Dinamicas Octubre'!$B$163:$B$169</c:f>
              <c:numCache>
                <c:formatCode>General</c:formatCode>
                <c:ptCount val="6"/>
                <c:pt idx="0">
                  <c:v>27</c:v>
                </c:pt>
                <c:pt idx="1">
                  <c:v>34</c:v>
                </c:pt>
                <c:pt idx="2">
                  <c:v>18</c:v>
                </c:pt>
                <c:pt idx="3">
                  <c:v>18</c:v>
                </c:pt>
                <c:pt idx="4">
                  <c:v>71</c:v>
                </c:pt>
                <c:pt idx="5">
                  <c:v>15</c:v>
                </c:pt>
              </c:numCache>
            </c:numRef>
          </c:val>
          <c:extLst xmlns:c16r2="http://schemas.microsoft.com/office/drawing/2015/06/chart">
            <c:ext xmlns:c16="http://schemas.microsoft.com/office/drawing/2014/chart" uri="{C3380CC4-5D6E-409C-BE32-E72D297353CC}">
              <c16:uniqueId val="{00000000-528A-4AA3-B6AF-5CBEFB937F1A}"/>
            </c:ext>
          </c:extLst>
        </c:ser>
        <c:dLbls>
          <c:showLegendKey val="0"/>
          <c:showVal val="0"/>
          <c:showCatName val="0"/>
          <c:showSerName val="0"/>
          <c:showPercent val="0"/>
          <c:showBubbleSize val="0"/>
        </c:dLbls>
        <c:gapWidth val="150"/>
        <c:shape val="box"/>
        <c:axId val="198215736"/>
        <c:axId val="243793928"/>
        <c:axId val="0"/>
      </c:bar3DChart>
      <c:catAx>
        <c:axId val="1982157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3793928"/>
        <c:crosses val="autoZero"/>
        <c:auto val="1"/>
        <c:lblAlgn val="ctr"/>
        <c:lblOffset val="100"/>
        <c:noMultiLvlLbl val="0"/>
      </c:catAx>
      <c:valAx>
        <c:axId val="24379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82157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42862</xdr:colOff>
      <xdr:row>13</xdr:row>
      <xdr:rowOff>0</xdr:rowOff>
    </xdr:from>
    <xdr:to>
      <xdr:col>10</xdr:col>
      <xdr:colOff>42862</xdr:colOff>
      <xdr:row>27</xdr:row>
      <xdr:rowOff>76200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509587</xdr:colOff>
      <xdr:row>30</xdr:row>
      <xdr:rowOff>171450</xdr:rowOff>
    </xdr:from>
    <xdr:to>
      <xdr:col>9</xdr:col>
      <xdr:colOff>509587</xdr:colOff>
      <xdr:row>45</xdr:row>
      <xdr:rowOff>57150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752475</xdr:colOff>
      <xdr:row>50</xdr:row>
      <xdr:rowOff>180975</xdr:rowOff>
    </xdr:from>
    <xdr:to>
      <xdr:col>9</xdr:col>
      <xdr:colOff>752475</xdr:colOff>
      <xdr:row>64</xdr:row>
      <xdr:rowOff>66675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685800</xdr:colOff>
      <xdr:row>73</xdr:row>
      <xdr:rowOff>19050</xdr:rowOff>
    </xdr:from>
    <xdr:to>
      <xdr:col>9</xdr:col>
      <xdr:colOff>685800</xdr:colOff>
      <xdr:row>86</xdr:row>
      <xdr:rowOff>95250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180975</xdr:colOff>
      <xdr:row>95</xdr:row>
      <xdr:rowOff>38100</xdr:rowOff>
    </xdr:from>
    <xdr:to>
      <xdr:col>10</xdr:col>
      <xdr:colOff>180975</xdr:colOff>
      <xdr:row>108</xdr:row>
      <xdr:rowOff>114300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457200</xdr:colOff>
      <xdr:row>124</xdr:row>
      <xdr:rowOff>9525</xdr:rowOff>
    </xdr:from>
    <xdr:to>
      <xdr:col>9</xdr:col>
      <xdr:colOff>457200</xdr:colOff>
      <xdr:row>138</xdr:row>
      <xdr:rowOff>85725</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28575</xdr:colOff>
      <xdr:row>159</xdr:row>
      <xdr:rowOff>9525</xdr:rowOff>
    </xdr:from>
    <xdr:to>
      <xdr:col>10</xdr:col>
      <xdr:colOff>28575</xdr:colOff>
      <xdr:row>172</xdr:row>
      <xdr:rowOff>85725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4168.388626273147" createdVersion="5" refreshedVersion="6" minRefreshableVersion="3" recordCount="183">
  <cacheSource type="worksheet">
    <worksheetSource ref="A1:X184" sheet="PQRSD Octubre"/>
  </cacheSource>
  <cacheFields count="24">
    <cacheField name="Canal Oficial de Entrada" numFmtId="0">
      <sharedItems count="2">
        <s v="CANAL VIRTUAL"/>
        <s v="CANAL ESCRITO"/>
      </sharedItems>
    </cacheField>
    <cacheField name="Canal de Atención" numFmtId="0">
      <sharedItems/>
    </cacheField>
    <cacheField name="Departamento" numFmtId="0">
      <sharedItems count="30">
        <s v="BOYACA"/>
        <s v="BOGOTA"/>
        <s v="NO DESIGNA"/>
        <s v="VALLE DEL CAUCA"/>
        <s v="CAUCA"/>
        <s v="CUNDINAMARCA"/>
        <s v="SUCRE"/>
        <s v="SANTANDER "/>
        <s v="QUINDIO"/>
        <s v="CAQUETA"/>
        <s v="ANTIOQUIA "/>
        <s v="ATLANTICO"/>
        <s v="PUTUMAYO"/>
        <s v="BOLIVAR"/>
        <s v="BOYACA "/>
        <s v="HUILA"/>
        <s v="MAGDALENA"/>
        <s v="CESAR"/>
        <s v="CALDAS"/>
        <s v="TOLIMA"/>
        <s v="GUAJIRA"/>
        <s v="CORDOBA"/>
        <s v="CASANARE"/>
        <s v="CHOCO"/>
        <s v="VAUPES"/>
        <s v="LETICIA"/>
        <s v="AMAZONAS"/>
        <s v="NARIÑO"/>
        <s v="NORTE DE SANTANDER"/>
        <s v="META"/>
      </sharedItems>
    </cacheField>
    <cacheField name="Peticionario" numFmtId="0">
      <sharedItems/>
    </cacheField>
    <cacheField name="Naturaleza jurídica del peticionario" numFmtId="0">
      <sharedItems count="7">
        <s v="PERSONA NATURAL"/>
        <s v="ENTIDAD PUBLICA"/>
        <s v="PERSONA JURIDICA"/>
        <s v="ANONIMO"/>
        <s v="ENTIDAD TERRITORIAL"/>
        <s v="Cuerpo de Bomberos"/>
        <s v="PERSONA JURIDICA " u="1"/>
      </sharedItems>
    </cacheField>
    <cacheField name="Tema de Consulta" numFmtId="0">
      <sharedItems count="6">
        <s v="SOLICITUD DE INFORMACION"/>
        <s v="LEGISLACION BOMBERIL"/>
        <s v="APOYO JURIDICO"/>
        <s v="OTROS"/>
        <s v="QUEJA CONTRA CUERPO DE BOMBEROS"/>
        <s v="SOLICITUD DE RECURSOS"/>
      </sharedItems>
    </cacheField>
    <cacheField name="Asunto" numFmtId="0">
      <sharedItems longText="1"/>
    </cacheField>
    <cacheField name="Responsable" numFmtId="0">
      <sharedItems/>
    </cacheField>
    <cacheField name="Área" numFmtId="0">
      <sharedItems/>
    </cacheField>
    <cacheField name="Dependencia" numFmtId="0">
      <sharedItems count="3">
        <s v="SUBDIRECCIÓN ESTRATÉGICA Y DE COORDINACIÓN BOMBERIL "/>
        <s v="Dirección General"/>
        <s v="SUBDIRECCIÓN ADMINISTRATIVA Y FINANCIERA"/>
      </sharedItems>
    </cacheField>
    <cacheField name="Tipo de petición" numFmtId="0">
      <sharedItems count="8">
        <s v="PETICIÓN DE DOCUMENTOS E INFORMACIÓN "/>
        <s v="PETICION DE INTERES PARTICULAR "/>
        <s v="PETICION DE INTERES GENERAL "/>
        <s v="CONSULTA "/>
        <s v="QUEJA "/>
        <s v="SUGERENCIA "/>
        <s v="INFORME POR CONGRESISTA"/>
        <s v="PETICION ENTRE AUTORIDADES "/>
      </sharedItems>
    </cacheField>
    <cacheField name="Tiempo de respuesta legal" numFmtId="0">
      <sharedItems containsString="0" containsBlank="1" containsNumber="1" containsInteger="1" minValue="5" maxValue="35"/>
    </cacheField>
    <cacheField name="No Radicado" numFmtId="0">
      <sharedItems/>
    </cacheField>
    <cacheField name="Fecha Radicación" numFmtId="0">
      <sharedItems containsDate="1" containsMixedTypes="1" minDate="2020-10-01T00:00:00" maxDate="2020-10-31T00:00:00"/>
    </cacheField>
    <cacheField name="Número de salida" numFmtId="166">
      <sharedItems containsBlank="1" containsMixedTypes="1" containsNumber="1" containsInteger="1" minValue="20201000010191" maxValue="20203800045752"/>
    </cacheField>
    <cacheField name="Fecha de salida" numFmtId="0">
      <sharedItems containsNonDate="0" containsDate="1" containsString="0" containsBlank="1" minDate="2020-10-02T00:00:00" maxDate="2020-11-21T00:00:00"/>
    </cacheField>
    <cacheField name="Tiempo de atención" numFmtId="0">
      <sharedItems containsString="0" containsBlank="1" containsNumber="1" containsInteger="1" minValue="0" maxValue="33"/>
    </cacheField>
    <cacheField name="Estado" numFmtId="0">
      <sharedItems count="4">
        <s v="Cumplida"/>
        <s v="Extemporánea"/>
        <s v="Vencida"/>
        <s v="En proceso"/>
      </sharedItems>
    </cacheField>
    <cacheField name="Observaciones" numFmtId="0">
      <sharedItems containsBlank="1" longText="1"/>
    </cacheField>
    <cacheField name="FECHA DIGITALIZACIÓN DOCUMENTO DE RESPUESTA" numFmtId="0">
      <sharedItems containsNonDate="0" containsString="0" containsBlank="1"/>
    </cacheField>
    <cacheField name="TIPO DE DOCUMENTO SALIDA" numFmtId="0">
      <sharedItems containsNonDate="0" containsString="0" containsBlank="1"/>
    </cacheField>
    <cacheField name="ENVIAR POR CORREO ELECTRÓNICO" numFmtId="0">
      <sharedItems containsNonDate="0" containsString="0" containsBlank="1"/>
    </cacheField>
    <cacheField name="ENVIAR POR CORREO TERRESTRE #PLANILLA" numFmtId="0">
      <sharedItems containsNonDate="0" containsString="0"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3">
  <r>
    <x v="0"/>
    <s v="CORREO ATENCION CIUDADANO"/>
    <x v="0"/>
    <s v="DIOSELINA DEL CARMEN CAMARGO FONSECA "/>
    <x v="0"/>
    <x v="0"/>
    <s v="CAC. Fw: Documento (2).pdf  "/>
    <s v="Luis Alberto Valencia Pulido"/>
    <s v="Área Central de Referencia Bomberil"/>
    <x v="0"/>
    <x v="0"/>
    <n v="20"/>
    <s v="20203800041052  "/>
    <s v="2020-10-01 09:19:31 "/>
    <n v="20202100008141"/>
    <d v="2020-10-02T00:00:00"/>
    <n v="1"/>
    <x v="0"/>
    <s v="28-10-2020 13:17 PM Archivar Luis Alberto Valencia Pulido Se da respuesta mediante Oficio No 20202100008141 el día 02 de Octubre del 2020"/>
    <m/>
    <m/>
    <m/>
    <m/>
    <m/>
  </r>
  <r>
    <x v="0"/>
    <s v="CORREO ATENCION CIUDADANO"/>
    <x v="1"/>
    <s v="HAROLD VASQUEZ VELASCO "/>
    <x v="0"/>
    <x v="1"/>
    <s v="CAC. Remisión Solicitud Ticket N° GSC-2020-65640 - ATENCIÓN AL CIUDADANO UNGRD "/>
    <s v="Edgar Alexander Maya Lopez "/>
    <s v="FORMULACIÓN Y ACTUALIZACIÓN NORMATIVA Y OPERATIVA "/>
    <x v="0"/>
    <x v="1"/>
    <n v="30"/>
    <s v="20203800041062  "/>
    <d v="2020-10-01T00:00:00"/>
    <n v="20202050076371"/>
    <d v="2020-11-10T00:00:00"/>
    <n v="26"/>
    <x v="0"/>
    <s v="10-11-2020 15:26 PM Archivar Edgar Alexander Maya Lopez Se da respuesta con radicado DNBC N° 20202050076371"/>
    <m/>
    <m/>
    <m/>
    <m/>
    <s v="NO SE ESPECIFICA MEDIO DE ENVIO DE RESPUESTA "/>
  </r>
  <r>
    <x v="0"/>
    <s v="CORREO ATENCION CIUDADANO"/>
    <x v="2"/>
    <s v="DUDAMEL GARCIA  "/>
    <x v="0"/>
    <x v="1"/>
    <s v="CAC. Derecho de Petición  "/>
    <s v="Carlos Osorio "/>
    <s v="FORMULACIÓN Y ACTUALIZACIÓN NORMATIVA Y OPERATIVA "/>
    <x v="1"/>
    <x v="1"/>
    <n v="30"/>
    <s v="20203800041072  "/>
    <d v="2020-10-01T00:00:00"/>
    <m/>
    <m/>
    <n v="33"/>
    <x v="1"/>
    <m/>
    <m/>
    <m/>
    <m/>
    <m/>
    <m/>
  </r>
  <r>
    <x v="0"/>
    <s v="CORREO ATENCION CIUDADANO"/>
    <x v="3"/>
    <s v="CUERPO DE BOMBEROS VOLUNTARIOS DE ALCALA  "/>
    <x v="0"/>
    <x v="0"/>
    <s v="CAC. SOLICITUD INFORMACION SOBRE CONVENIO TRAMOS DE MATERIAL. "/>
    <s v="Jeison Andrés López Ruiz "/>
    <s v="GESTIÓN ADMINISTRATIVA "/>
    <x v="2"/>
    <x v="2"/>
    <n v="30"/>
    <s v="20203800041152  "/>
    <d v="2020-10-01T00:00:00"/>
    <m/>
    <m/>
    <m/>
    <x v="0"/>
    <s v="10-11-2020 12:07 PM Archivar Jeison Andrés López Ruiz las siguientes solicitudes fueron respondidas atreves del correo a sus respectivos cuerpos de bomberos de la siguiente manera: radicado número 20202000010562 fue contestado el día 11 de junio de 2020, al C.B.V de Andes - Antioquia radicado número 20202000011092 fue contestado el día 11 de junio de 2020, al C.B.V de Salamina - Magdalena radicado número 20202000011162 fue contestado el día 11 de junio de 2020 al C.B.V de Arauca"/>
    <m/>
    <m/>
    <m/>
    <m/>
    <m/>
  </r>
  <r>
    <x v="0"/>
    <s v="CORREO ATENCION CIUDADANO"/>
    <x v="4"/>
    <s v="Coordinación EJECUTIVA DE BOMBEROS DE CAUCA HELDA MARIA SAAVEDRA CARRASQUILLA  "/>
    <x v="0"/>
    <x v="2"/>
    <s v="CAC. SOLICITUD APOYO JURIDICO A COMANDANTES DEL CAUCA.  "/>
    <s v="Andrea Bibiana Castañeda Durán  "/>
    <s v="FORMULACIÓN Y ACTUALIZACIÓN NORMATIVA Y OPERATIVA "/>
    <x v="0"/>
    <x v="2"/>
    <n v="30"/>
    <s v="20203800041192  "/>
    <d v="2020-10-01T00:00:00"/>
    <m/>
    <m/>
    <n v="33"/>
    <x v="1"/>
    <m/>
    <m/>
    <m/>
    <m/>
    <m/>
    <m/>
  </r>
  <r>
    <x v="0"/>
    <s v="CORREO ATENCION CIUDADANO"/>
    <x v="5"/>
    <s v="CUERPO DE BOMBEROS VOLUNTARIOS DE UBATE  "/>
    <x v="0"/>
    <x v="3"/>
    <s v="CI. Fado: solicitud.  "/>
    <s v="Andrea Bibiana Castañeda Durán  "/>
    <s v="FORMULACIÓN Y ACTUALIZACIÓN NORMATIVA Y OPERATIVA "/>
    <x v="0"/>
    <x v="2"/>
    <n v="30"/>
    <s v="20203800041222  "/>
    <d v="2020-10-01T00:00:00"/>
    <n v="20202050071741"/>
    <d v="2020-10-06T00:00:00"/>
    <n v="3"/>
    <x v="0"/>
    <s v="06-10-2020 08:57 AM Archivar CHARLES WILBER BENAVIDES CASTILLO SE DA RESPUESTA MEDIANTE OFICIO 20202050071741 Y ENVIADO A TRAVES DE FANO"/>
    <m/>
    <m/>
    <m/>
    <m/>
    <m/>
  </r>
  <r>
    <x v="0"/>
    <s v="CORREO ATENCION CIUDADANO"/>
    <x v="6"/>
    <s v="CAMILO CANCHILA  "/>
    <x v="0"/>
    <x v="4"/>
    <s v="CAC. Denuncia. "/>
    <s v="EDISON DELGADO "/>
    <s v="FORMULACIÓN Y ACTUALIZACIÓN NORMATIVA Y OPERATIVA "/>
    <x v="0"/>
    <x v="1"/>
    <n v="30"/>
    <s v="20203800041262  "/>
    <d v="2020-10-01T00:00:00"/>
    <m/>
    <m/>
    <n v="33"/>
    <x v="1"/>
    <m/>
    <m/>
    <m/>
    <m/>
    <m/>
    <m/>
  </r>
  <r>
    <x v="0"/>
    <s v="CORREO ATENCION CIUDADANO"/>
    <x v="1"/>
    <s v="COLOMBIA COMPRA EFICIENTE - AGENCIA NACIONAL DE CONTRATACIÓN PUBLICA ANC COLOMBIA  "/>
    <x v="1"/>
    <x v="0"/>
    <s v="CAC. traslado por competencia radicado N°4202020000008467. "/>
    <s v="Carolina Pulido Moyeton "/>
    <s v="GESTIÓN CONTRACTUAL  "/>
    <x v="2"/>
    <x v="3"/>
    <n v="35"/>
    <s v="20203800041302  "/>
    <s v="2020-10-01 18:13:30 "/>
    <m/>
    <d v="2020-10-08T00:00:00"/>
    <n v="5"/>
    <x v="0"/>
    <s v="08-10-2020 ARCHIVAR CAROLINA PULIDO SE DA RESPUESTA SIN NUMERO DE RADICADO, EVIDENCIA ENVIADA VIA CORREO ELECTRONICO"/>
    <m/>
    <m/>
    <m/>
    <m/>
    <m/>
  </r>
  <r>
    <x v="0"/>
    <s v="CORREO ATENCION CIUDADANO"/>
    <x v="5"/>
    <s v="CUERPO DE BOMBEROS VOLUNTARIOS DE UBATE  "/>
    <x v="0"/>
    <x v="3"/>
    <s v="CAC. carta.  "/>
    <s v="Andrea Bibiana Castañeda Durán  "/>
    <s v="FORMULACIÓN Y ACTUALIZACIÓN NORMATIVA Y OPERATIVA "/>
    <x v="0"/>
    <x v="2"/>
    <n v="30"/>
    <s v="20203800041312  "/>
    <d v="2020-10-01T00:00:00"/>
    <n v="20202050071741"/>
    <d v="2020-10-06T00:00:00"/>
    <n v="3"/>
    <x v="0"/>
    <s v="06-10-2020 08:57 AM Archivar CHARLES WILBER BENAVIDES CASTILLO SE DA RESPUESTA MEDIANTE OFICIO 20202050071741 Y ENVIADO A TRAVES DE FANO"/>
    <m/>
    <m/>
    <m/>
    <m/>
    <m/>
  </r>
  <r>
    <x v="0"/>
    <s v="CORREO ATENCION CIUDADANO"/>
    <x v="1"/>
    <s v="VEDURIA SEGURIDAD CIUDADAN  "/>
    <x v="2"/>
    <x v="3"/>
    <s v="CAC. Traslado por Competencia, EXT_S20-00048607-PQRSD-048510-PQR "/>
    <s v="Carlos Armando López Barrera"/>
    <s v="OFICINA ASESORA JURIDICA"/>
    <x v="1"/>
    <x v="0"/>
    <n v="20"/>
    <s v="20203800041322  "/>
    <s v="2020-10-01 18:26:04 "/>
    <n v="20201200000573"/>
    <d v="2020-10-20T00:00:00"/>
    <n v="12"/>
    <x v="0"/>
    <s v="20-10-2020 14:04 PM Archivar Carlos Armando López Barrera SE ARCHIVA CON RADICADO DE SALIDA 20201200000573"/>
    <m/>
    <m/>
    <m/>
    <m/>
    <m/>
  </r>
  <r>
    <x v="0"/>
    <s v="CORREO ATENCION CIUDADANO"/>
    <x v="7"/>
    <s v="BOMBEROS OFICIALES DE BUCARAMANGA  "/>
    <x v="0"/>
    <x v="3"/>
    <s v="CAC. Fado: Oficio PE-GE 047-2020.  "/>
    <s v="Andrea Bibiana Castañeda Durán  "/>
    <s v="FORMULACIÓN Y ACTUALIZACIÓN NORMATIVA Y OPERATIVA "/>
    <x v="0"/>
    <x v="2"/>
    <n v="30"/>
    <s v="20203800041332  "/>
    <d v="2020-10-01T00:00:00"/>
    <m/>
    <m/>
    <n v="33"/>
    <x v="1"/>
    <m/>
    <m/>
    <m/>
    <m/>
    <m/>
    <s v="NO HAY RESPUESTA "/>
  </r>
  <r>
    <x v="0"/>
    <s v="CORREO ATENCION CIUDADANO"/>
    <x v="8"/>
    <s v="GLOBAL LATICES S.A.S  "/>
    <x v="0"/>
    <x v="0"/>
    <s v="CAC.CERTIFICADO DE BRIGADA  "/>
    <s v="Edgar Alexander Maya Lopez "/>
    <s v="FORMULACIÓN Y ACTUALIZACIÓN NORMATIVA Y OPERATIVA "/>
    <x v="0"/>
    <x v="1"/>
    <n v="30"/>
    <s v="20203800041362  "/>
    <d v="2020-10-02T00:00:00"/>
    <n v="20203800041362"/>
    <d v="2020-11-10T00:00:00"/>
    <n v="25"/>
    <x v="0"/>
    <s v="10-11-2020 17:10 PM Archivar Edgar Alexander Maya Lopez Se da respuesta por correo electrónico se deja soporte en digital"/>
    <m/>
    <m/>
    <m/>
    <m/>
    <m/>
  </r>
  <r>
    <x v="0"/>
    <s v="CORREO ATENCION CIUDADANO"/>
    <x v="6"/>
    <s v="ARMANDO LLAMAS  "/>
    <x v="3"/>
    <x v="4"/>
    <s v="CAC. LO VOLVIERON A HACER (SIGUEN ROBANDO A COSTAS DE BOMBEROS SINCELEJO) 2.  "/>
    <s v="Carlos Osorio "/>
    <s v="FORMULACIÓN Y ACTUALIZACIÓN NORMATIVA Y OPERATIVA "/>
    <x v="1"/>
    <x v="1"/>
    <n v="30"/>
    <s v="20203800041382  "/>
    <d v="2020-10-02T00:00:00"/>
    <m/>
    <m/>
    <n v="32"/>
    <x v="1"/>
    <m/>
    <m/>
    <m/>
    <m/>
    <m/>
    <s v="NO HAY RESPUESTA "/>
  </r>
  <r>
    <x v="0"/>
    <s v="CORREO ATENCION CIUDADANO"/>
    <x v="5"/>
    <s v="CUERPO DE BOMBEROS VOLUNTARIOS DE SIBATE  "/>
    <x v="0"/>
    <x v="2"/>
    <s v="CAC. Fado: CAPITAN CHARLES BENAVIDEZ DIRECTOR NACIONAL DE BOMBEROS DE COLOMBIA  "/>
    <s v="Melba Vidal "/>
    <s v="FORMULACIÓN Y ACTUALIZACIÓN NORMATIVA Y OPERATIVA "/>
    <x v="2"/>
    <x v="2"/>
    <n v="30"/>
    <s v="20203800041392  "/>
    <d v="2020-10-02T00:00:00"/>
    <n v="20202050075861"/>
    <d v="2020-11-06T00:00:00"/>
    <n v="23"/>
    <x v="0"/>
    <s v="06-11-2020 12:02 PM Archivar Melba Vidal ARCHIVO 20202050075861"/>
    <m/>
    <m/>
    <m/>
    <m/>
    <m/>
  </r>
  <r>
    <x v="0"/>
    <s v="CORREO ATENCION CIUDADANO"/>
    <x v="9"/>
    <s v="GUSTAVO ADOLFO Peñaloza CASTRO "/>
    <x v="0"/>
    <x v="2"/>
    <s v="CAC. Solicitud información.  "/>
    <s v="EDISON DELGADO "/>
    <s v="FORMULACIÓN Y ACTUALIZACIÓN NORMATIVA Y OPERATIVA "/>
    <x v="0"/>
    <x v="1"/>
    <n v="30"/>
    <s v="20203800041402  "/>
    <d v="2020-10-02T00:00:00"/>
    <m/>
    <m/>
    <n v="32"/>
    <x v="1"/>
    <m/>
    <m/>
    <m/>
    <m/>
    <m/>
    <s v="NO HAY RESPUESTA "/>
  </r>
  <r>
    <x v="0"/>
    <s v="CORREO ATENCION CIUDADANO"/>
    <x v="10"/>
    <s v="CUERPO DE BOMBEROS VOLUNTARIOS DE NECHI- ANTIOQUIA  "/>
    <x v="0"/>
    <x v="5"/>
    <s v="CAC. Oficio.  "/>
    <s v="Cristhian Matiz "/>
    <s v="SUBDIRECCIÓN ESTRATÉGICA Y DE COORDINACIÓN BOMBERIL "/>
    <x v="0"/>
    <x v="2"/>
    <n v="30"/>
    <s v="20203800041412  "/>
    <d v="2020-10-02T00:00:00"/>
    <n v="20202000010001"/>
    <d v="2020-11-06T00:00:00"/>
    <n v="23"/>
    <x v="0"/>
    <s v="06-11-2020 17:34 PM Archivar Cristhian Matiz se da respuesta al Orfeo 20202000010001"/>
    <m/>
    <m/>
    <m/>
    <m/>
    <m/>
  </r>
  <r>
    <x v="0"/>
    <s v="CORREO ATENCION CIUDADANO"/>
    <x v="11"/>
    <s v="GRUPO COLBA  "/>
    <x v="2"/>
    <x v="2"/>
    <s v="CAC. Derecho de petición a la Dirección Nacional de Bomberos.  "/>
    <s v="Edgar Alexander Maya Lopez "/>
    <s v="FORMULACIÓN Y ACTUALIZACIÓN NORMATIVA Y OPERATIVA "/>
    <x v="0"/>
    <x v="1"/>
    <n v="30"/>
    <s v="20203800041422  "/>
    <d v="2020-10-02T00:00:00"/>
    <n v="20202050076921"/>
    <d v="2020-11-17T00:00:00"/>
    <n v="29"/>
    <x v="0"/>
    <s v="17-11-2020 16:40 PM Archivar Edgar Alexander Maya Lopez Se da respuesta con radicado DNBC N° 20202050076921"/>
    <m/>
    <m/>
    <m/>
    <m/>
    <m/>
  </r>
  <r>
    <x v="0"/>
    <s v="CORREO ATENCION CIUDADANO"/>
    <x v="1"/>
    <s v="SECRETARIA DISTRITAL DE AMBIENTE  "/>
    <x v="2"/>
    <x v="0"/>
    <s v="CAC. Solicitud de información incendios forestales 2020. "/>
    <s v="Juan Carlos Puerto Prieto"/>
    <s v="CENTRAL DE INFORMACIÓN Y TELECOMUNICACIONES"/>
    <x v="0"/>
    <x v="1"/>
    <n v="30"/>
    <s v="20203800041432  "/>
    <d v="2020-10-02T00:00:00"/>
    <m/>
    <d v="2020-10-14T00:00:00"/>
    <n v="7"/>
    <x v="0"/>
    <s v="14-10-2020 13:14 PM Archivar Juan Carlos Puerto Prieto Se realiza contestación mediante correo electrónico maria.buitrago@ambientebogota.gov.co el 14 de octubre de 2020 a las 13:11"/>
    <m/>
    <m/>
    <m/>
    <m/>
    <m/>
  </r>
  <r>
    <x v="0"/>
    <s v="CORREO ATENCION CIUDADANO"/>
    <x v="3"/>
    <s v="CUERPO DE BOMBEROS VOLUNTARIOS DE ALCALA  "/>
    <x v="2"/>
    <x v="0"/>
    <s v="CAC. SOLICITUDES RESPETUOSAS BOMBEROS ALCALÁ. "/>
    <s v="JAIRO SOTO GIL  "/>
    <s v="DEPENDENCIA DE SALIDA SUBDIRECCIÓN ESTRATÉGICA Y DE COORDINACIÓN BOMBERIL"/>
    <x v="0"/>
    <x v="0"/>
    <n v="20"/>
    <s v="20203800041522  "/>
    <s v="2020-10-05 09:45:36 "/>
    <n v="20202000008711"/>
    <d v="2020-10-15T00:00:00"/>
    <n v="7"/>
    <x v="0"/>
    <s v="15-10-2020 16:21 PM Archivar JAIRO SOTO GIL archivo 20202000008711"/>
    <m/>
    <m/>
    <m/>
    <m/>
    <m/>
  </r>
  <r>
    <x v="0"/>
    <s v="CORREO ATENCION CIUDADANO"/>
    <x v="8"/>
    <s v="CUERPO DE BOMBEROS VOLUNTARIOS MONTENEGRO  "/>
    <x v="2"/>
    <x v="5"/>
    <s v="CAC. Fado: Remisión Derecho de Petición por Competencia RI20200337, &amp;amp;quot;Senadora de la República, Partido Político MIRA&amp;amp;quot;  "/>
    <s v="Carlos Armando López Barrera"/>
    <s v="OFICINA ASESORA JURIDICA"/>
    <x v="1"/>
    <x v="2"/>
    <n v="30"/>
    <s v="20203800041582  "/>
    <d v="2020-10-05T00:00:00"/>
    <n v="20201200000583"/>
    <d v="2020-10-20T00:00:00"/>
    <n v="10"/>
    <x v="0"/>
    <s v="20-10-2020 14:08 PM Archivar Carlos Armando López Barrera Se archiva mediante radicado 20201200000583"/>
    <m/>
    <m/>
    <m/>
    <m/>
    <m/>
  </r>
  <r>
    <x v="0"/>
    <s v="CORREO ATENCION CIUDADANO"/>
    <x v="2"/>
    <s v="EQUIPO HSEQ BIOMAX  "/>
    <x v="0"/>
    <x v="0"/>
    <s v="CAC. RV: Solicitud información cuerpos de bomberos. "/>
    <s v="Edgar Alexander Maya Lopez "/>
    <s v="FORMULACIÓN Y ACTUALIZACIÓN NORMATIVA Y OPERATIVA "/>
    <x v="0"/>
    <x v="2"/>
    <n v="30"/>
    <s v="20203800041592  "/>
    <d v="2020-10-05T00:00:00"/>
    <m/>
    <d v="2020-11-10T00:00:00"/>
    <n v="24"/>
    <x v="0"/>
    <s v="10-11-2020 17:45 PM Archivar Edgar Alexander Maya Lopez Se da respuesta por correo electrónico se deja evidencia en digital"/>
    <m/>
    <m/>
    <m/>
    <m/>
    <m/>
  </r>
  <r>
    <x v="0"/>
    <s v="CORREO ATENCION CIUDADANO"/>
    <x v="1"/>
    <s v="ANDRES FERNANDO RODRÍGUEZ AGUDELO "/>
    <x v="1"/>
    <x v="3"/>
    <s v="CAC. TRASLADO POR COMPETENCIA. "/>
    <s v="Carlos Armando López Barrera"/>
    <s v="OFICINA ASESORA JURIDICA"/>
    <x v="1"/>
    <x v="4"/>
    <n v="15"/>
    <s v="20203800041602  "/>
    <d v="2020-10-05T00:00:00"/>
    <n v="20201200000623"/>
    <d v="2020-10-27T00:00:00"/>
    <n v="15"/>
    <x v="0"/>
    <s v="27-10-2020 15:35 PM Archivar Carlos Armando López Barrera archivo 20201200000623"/>
    <m/>
    <m/>
    <m/>
    <m/>
    <m/>
  </r>
  <r>
    <x v="0"/>
    <s v="CORREO ATENCION CIUDADANO"/>
    <x v="1"/>
    <s v="HORACIO JOSE SERPA MONCADA "/>
    <x v="1"/>
    <x v="0"/>
    <s v="CAC. SOLICITUD DE INFORMACIÓN CONTRATACIÓN. "/>
    <s v="Carolina Pulido Moyeton "/>
    <s v="GESTIÓN CONTRACTUAL  "/>
    <x v="2"/>
    <x v="0"/>
    <n v="20"/>
    <s v="20203800041612  "/>
    <s v="2020-10-05 13:21:28 "/>
    <m/>
    <d v="2020-11-03T00:00:00"/>
    <n v="19"/>
    <x v="0"/>
    <s v="03-11-2020 11:23 AM Archivar Carolina Pulido Moyeton REVISADO REPSONDIDO"/>
    <m/>
    <m/>
    <m/>
    <m/>
    <s v="NO HAY EVIDENCIA"/>
  </r>
  <r>
    <x v="0"/>
    <s v="CORREO ATENCION CIUDADANO"/>
    <x v="1"/>
    <s v="EFRAIN MENDOZA MORENO "/>
    <x v="0"/>
    <x v="1"/>
    <s v="CAC. derecho de petición - solicitud de información.  "/>
    <s v="EDISON DELGADO "/>
    <s v="FORMULACIÓN Y ACTUALIZACIÓN NORMATIVA Y OPERATIVA "/>
    <x v="0"/>
    <x v="3"/>
    <n v="35"/>
    <s v="20203800041622  "/>
    <s v="2020-10-05 13:28:09 "/>
    <m/>
    <m/>
    <m/>
    <x v="1"/>
    <m/>
    <m/>
    <m/>
    <m/>
    <m/>
    <s v="NO HAY RESPUESTA "/>
  </r>
  <r>
    <x v="0"/>
    <s v="CORREO ATENCION CIUDADANO"/>
    <x v="10"/>
    <s v="GOBERNACION DE ANTIOQUIA SECRETARIA DE GOBIERNO DEPARTAMENTAL  "/>
    <x v="4"/>
    <x v="3"/>
    <s v="CAC. Solicitud de inscripción de Coordinadora Ejecutiva de Antioquia en Capacitación programada por la DNBC. "/>
    <s v="Paula Andrea Cortez Mojica "/>
    <s v="SUBDIRECCION ADSUBDIRECCIÓN ESTRATÉGICA Y DE COORDINACIÓN BOMBERIL"/>
    <x v="2"/>
    <x v="2"/>
    <n v="30"/>
    <s v="20203800041632  "/>
    <d v="2020-10-05T00:00:00"/>
    <m/>
    <d v="2020-10-19T00:00:00"/>
    <n v="9"/>
    <x v="0"/>
    <s v="19-10-2020 08:54 AM Archivar Paula Andrea Cortez Mojica Se archiva por cuanto es la confirmación a un evento programado por la DNBC"/>
    <m/>
    <m/>
    <m/>
    <m/>
    <m/>
  </r>
  <r>
    <x v="0"/>
    <s v="CORREO ATENCION CIUDADANO"/>
    <x v="0"/>
    <s v="FANNY ESPERANZA DUARTE CAMARGO "/>
    <x v="0"/>
    <x v="4"/>
    <s v="CAC. Queja por discriminación de género. "/>
    <s v="Andrea Bibiana Castañeda Durán  "/>
    <s v="FORMULACIÓN Y ACTUALIZACIÓN NORMATIVA Y OPERATIVA "/>
    <x v="0"/>
    <x v="1"/>
    <n v="30"/>
    <s v="20203800041652  "/>
    <d v="2020-10-05T00:00:00"/>
    <m/>
    <m/>
    <n v="31"/>
    <x v="1"/>
    <m/>
    <m/>
    <m/>
    <m/>
    <m/>
    <s v="NO HAY RESPUESTA "/>
  </r>
  <r>
    <x v="0"/>
    <s v="CORREO ATENCION CIUDADANO"/>
    <x v="12"/>
    <s v="MUNICIPIO DE MOCOA COMITE MUNICIPAL MOCOA  "/>
    <x v="4"/>
    <x v="5"/>
    <s v="CAC. SOLICITUD DE APOYO SUBSIDARIO BOMBEROS MOCOA. "/>
    <s v="Carlos Osorio "/>
    <s v="FORMULACIÓN Y ACTUALIZACIÓN NORMATIVA Y OPERATIVA "/>
    <x v="1"/>
    <x v="2"/>
    <n v="30"/>
    <s v="20203800041662  "/>
    <d v="2020-10-05T00:00:00"/>
    <m/>
    <m/>
    <n v="31"/>
    <x v="1"/>
    <m/>
    <m/>
    <m/>
    <m/>
    <m/>
    <s v="NO HAY RESPUESTA "/>
  </r>
  <r>
    <x v="0"/>
    <s v="CORREO ATENCION CIUDADANO"/>
    <x v="0"/>
    <s v="DIOSELINA DEL CARMEN CAMARGO FONSECA "/>
    <x v="0"/>
    <x v="4"/>
    <s v="CAC. Queja por maltrato en el cuerpo de bomberos voluntarios de TUTA. "/>
    <s v="Andrea Bibiana Castañeda Durán  "/>
    <s v="FORMULACIÓN Y ACTUALIZACIÓN NORMATIVA Y OPERATIVA "/>
    <x v="0"/>
    <x v="1"/>
    <n v="30"/>
    <s v="20203800041672  "/>
    <d v="2020-10-05T00:00:00"/>
    <m/>
    <m/>
    <n v="31"/>
    <x v="1"/>
    <m/>
    <m/>
    <m/>
    <m/>
    <m/>
    <s v="NO HAY RESPUESTA "/>
  </r>
  <r>
    <x v="0"/>
    <s v="CORREO ATENCION CIUDADANO"/>
    <x v="2"/>
    <s v="HSEQ  "/>
    <x v="0"/>
    <x v="0"/>
    <s v="CAC. RV: Listado centros de entrenamiento bomberos contraincendio. "/>
    <s v="Edgar Alexander Maya Lopez "/>
    <s v="FORMULACIÓN Y ACTUALIZACIÓN NORMATIVA Y OPERATIVA "/>
    <x v="0"/>
    <x v="1"/>
    <n v="30"/>
    <s v="20203800041682  "/>
    <d v="2020-10-05T00:00:00"/>
    <m/>
    <d v="2020-11-10T00:00:00"/>
    <n v="24"/>
    <x v="0"/>
    <s v="10-11-2020 17:25 PM Archivar Edgar Alexander Maya Lopez Se da respuesta por correo electrónico se deja evidencia en digital"/>
    <m/>
    <m/>
    <m/>
    <m/>
    <m/>
  </r>
  <r>
    <x v="0"/>
    <s v="CORREO ATENCION CIUDADANO"/>
    <x v="2"/>
    <s v="HSEQ  "/>
    <x v="0"/>
    <x v="0"/>
    <s v="CAC. Solicitud listado Brigadas bajo Res. 0256:2014. "/>
    <s v="Edgar Alexander Maya Lopez "/>
    <s v="FORMULACIÓN Y ACTUALIZACIÓN NORMATIVA Y OPERATIVA "/>
    <x v="0"/>
    <x v="1"/>
    <n v="30"/>
    <s v="20203800041692  "/>
    <d v="2020-10-05T00:00:00"/>
    <m/>
    <d v="2020-11-10T00:00:00"/>
    <n v="24"/>
    <x v="0"/>
    <s v="10-11-2020 17:25 PM Archivar Edgar Alexander Maya Lopez Se da respuesta por correo electrónico se deja evidencia en digital"/>
    <m/>
    <m/>
    <m/>
    <m/>
    <m/>
  </r>
  <r>
    <x v="0"/>
    <s v="CORREO ATENCION CIUDADANO"/>
    <x v="4"/>
    <s v="CRISTOBAL LASSO  "/>
    <x v="0"/>
    <x v="1"/>
    <s v="CAC. documento para el director. "/>
    <s v="EDISON DELGADO "/>
    <s v="FORMULACIÓN Y ACTUALIZACIÓN NORMATIVA Y OPERATIVA "/>
    <x v="0"/>
    <x v="5"/>
    <n v="15"/>
    <s v="20203800041722  "/>
    <d v="2020-10-05T00:00:00"/>
    <m/>
    <m/>
    <m/>
    <x v="1"/>
    <m/>
    <m/>
    <m/>
    <m/>
    <m/>
    <s v="NO HAY RESPUESTA"/>
  </r>
  <r>
    <x v="0"/>
    <s v="CORREO ATENCION CIUDADANO"/>
    <x v="3"/>
    <s v="VEEDURIA CIUDADANA VIGIAS DEL CAFE  "/>
    <x v="2"/>
    <x v="3"/>
    <s v="CAC. Respuesta Oficial, EXT_S20-00042917-PQRSD-042835-PQR, código de consulta 2052078520241035700 del 28/08/2020.  "/>
    <s v="EDISON DELGADO "/>
    <s v="FORMULACIÓN Y ACTUALIZACIÓN NORMATIVA Y OPERATIVA "/>
    <x v="0"/>
    <x v="1"/>
    <n v="30"/>
    <s v="20203800041782  "/>
    <d v="2020-10-06T00:00:00"/>
    <m/>
    <m/>
    <m/>
    <x v="1"/>
    <m/>
    <m/>
    <m/>
    <m/>
    <m/>
    <s v="NO HAY RESPUESTA"/>
  </r>
  <r>
    <x v="0"/>
    <s v="CORREO ATENCION CIUDADANO"/>
    <x v="11"/>
    <s v="CUERPO DE BOMBEROS VOLUNTARIOS DE PUERTO COLOMBIA  "/>
    <x v="2"/>
    <x v="0"/>
    <s v="CAC. SOLICITUD COPIA COMODATO BAUER_2019.  "/>
    <s v="Carolina Pulido Moyeton "/>
    <s v="GESTIÓN CONTRACTUAL  "/>
    <x v="2"/>
    <x v="0"/>
    <n v="20"/>
    <s v="20203800041802  "/>
    <d v="2020-10-06T00:00:00"/>
    <m/>
    <m/>
    <m/>
    <x v="1"/>
    <m/>
    <m/>
    <m/>
    <m/>
    <m/>
    <s v="NO HAY RESPUESTA"/>
  </r>
  <r>
    <x v="0"/>
    <s v="CORREO ATENCION CIUDADANO"/>
    <x v="13"/>
    <s v="JAIR EDWIN MONTENEGRO DOMINGUEZ "/>
    <x v="0"/>
    <x v="1"/>
    <s v="CAC. TRASLADO PETICIÓN IUS-E-2020-499487. "/>
    <s v="Melba Vidal "/>
    <s v="FORMULACIÓN Y ACTUALIZACIÓN NORMATIVA Y OPERATIVA "/>
    <x v="2"/>
    <x v="3"/>
    <n v="35"/>
    <s v="20203800041822  "/>
    <s v="2020-10-06 12:32:14 "/>
    <n v="20202050075871"/>
    <d v="2020-11-06T00:00:00"/>
    <n v="21"/>
    <x v="0"/>
    <s v="06-11-2020 12:08 PM Archivar Melba Vidal archivo 20202050075871"/>
    <m/>
    <m/>
    <m/>
    <m/>
    <m/>
  </r>
  <r>
    <x v="0"/>
    <s v="CORREO ATENCION CIUDADANO"/>
    <x v="3"/>
    <s v="Alcaldía DE SAN PEDRO VALLE  "/>
    <x v="4"/>
    <x v="5"/>
    <s v="CAC. SOLICITUD DE DONACIÒN MAQUINA DE BOMBEROS YEQUIPAMIENTO PARA EL BENEMÉRITO CUERPO DE BOMBEROS DEL MUNICIPIO DE SAN PEDROVALLE DEL CAUCA.  "/>
    <s v="Cristhian Matiz "/>
    <s v="SUBDIRECCIÓN ESTRATÉGICA Y DE COORDINACIÓN BOMBERIL "/>
    <x v="0"/>
    <x v="2"/>
    <n v="30"/>
    <s v="20203800041832  "/>
    <d v="2020-10-06T00:00:00"/>
    <n v="20202000009991"/>
    <d v="2020-11-02T00:00:00"/>
    <n v="17"/>
    <x v="0"/>
    <s v="02-11-2020 21:01:17 PM Archivar Cristian Matiz 20202000009991"/>
    <m/>
    <m/>
    <m/>
    <m/>
    <s v="NO SE CONFIRMA EL ENVIO DEL DOCUMENTO"/>
  </r>
  <r>
    <x v="0"/>
    <s v="CORREO ATENCION CIUDADANO"/>
    <x v="1"/>
    <s v="CONTRALORIA DELAGA PARA INFRAESTRUCTORA GABRIEL ADOLFO JURADO PARRA "/>
    <x v="1"/>
    <x v="3"/>
    <s v="CI. Fado: Notificación RES-ORD 85111-0003-2020.  "/>
    <s v="Carlos Armando López Barrera"/>
    <s v="OFICINA ASESORA JURIDICA"/>
    <x v="1"/>
    <x v="0"/>
    <n v="20"/>
    <s v="20203800041852  "/>
    <s v="2020-10-06 16:44:11 "/>
    <m/>
    <d v="2020-10-20T00:00:00"/>
    <n v="9"/>
    <x v="0"/>
    <s v="20-10-2020 14:10 PM Archivar Carlos Armando López Barrera Se archiva por cuanto es la notificación de una resolución."/>
    <m/>
    <m/>
    <m/>
    <m/>
    <m/>
  </r>
  <r>
    <x v="0"/>
    <s v="CORREO ATENCION CIUDADANO"/>
    <x v="10"/>
    <s v="COMANDANTE BOMBEROS HELICONIA  "/>
    <x v="2"/>
    <x v="0"/>
    <s v="CAC. Derecho de petición. "/>
    <s v="EDISON DELGADO "/>
    <s v="FORMULACIÓN Y ACTUALIZACIÓN NORMATIVA Y OPERATIVA "/>
    <x v="0"/>
    <x v="0"/>
    <n v="20"/>
    <s v="20203800041872  "/>
    <s v="2020-10-06 17:05:01 "/>
    <m/>
    <m/>
    <m/>
    <x v="1"/>
    <m/>
    <m/>
    <m/>
    <m/>
    <m/>
    <s v="NO HAY RESPUESTA "/>
  </r>
  <r>
    <x v="0"/>
    <s v="CORREO ATENCION CIUDADANO"/>
    <x v="6"/>
    <s v="ALCALDÍA DE SANTIAGO DE TOLU  "/>
    <x v="4"/>
    <x v="5"/>
    <s v="CAC. TRASLADO POR COMPETENCIA, EXTMI2020-31589, EXTMI2020-31464. "/>
    <s v="Cristhian Matiz "/>
    <s v="SUBDIRECCIÓN ESTRATÉGICA Y DE COORDINACIÓN BOMBERIL "/>
    <x v="0"/>
    <x v="2"/>
    <n v="30"/>
    <s v="20203800041882  "/>
    <d v="2020-10-06T00:00:00"/>
    <n v="20202000009981"/>
    <d v="2020-11-06T00:00:00"/>
    <n v="21"/>
    <x v="0"/>
    <s v="06-11-2020 17:29 PM Archivar Cristhian Matiz se da respuesta la Orfeo 20202000009981"/>
    <m/>
    <m/>
    <m/>
    <m/>
    <m/>
  </r>
  <r>
    <x v="0"/>
    <s v="CORREO ATENCION CIUDADANO"/>
    <x v="0"/>
    <s v="LUIS HERNAN RODRIGUEZ TORRES "/>
    <x v="0"/>
    <x v="1"/>
    <s v="CAC. TRASLADO POR COMPETENCIA. "/>
    <s v="Carlos Osorio "/>
    <s v="FORMULACIÓN Y ACTUALIZACIÓN NORMATIVA Y OPERATIVA "/>
    <x v="1"/>
    <x v="1"/>
    <n v="30"/>
    <s v="20203800041892  "/>
    <d v="2020-10-06T00:00:00"/>
    <m/>
    <m/>
    <m/>
    <x v="1"/>
    <m/>
    <m/>
    <m/>
    <m/>
    <m/>
    <s v="NO HAY RESPUESTA"/>
  </r>
  <r>
    <x v="0"/>
    <s v="CORREO ATENCION CIUDADANO"/>
    <x v="13"/>
    <s v="TARIS POSADA SANMARTIN "/>
    <x v="0"/>
    <x v="3"/>
    <s v="CAC, TRASLADO POR COMPETENCIA, OFI20-00209673 / IDM 12000002. "/>
    <s v="EDISON DELGADO "/>
    <s v="FORMULACIÓN Y ACTUALIZACIÓN NORMATIVA Y OPERATIVA "/>
    <x v="0"/>
    <x v="1"/>
    <n v="30"/>
    <s v="20203800041902  "/>
    <d v="2020-10-06T00:00:00"/>
    <m/>
    <m/>
    <m/>
    <x v="1"/>
    <m/>
    <m/>
    <m/>
    <m/>
    <m/>
    <s v="NO HAY RESPUESTA"/>
  </r>
  <r>
    <x v="0"/>
    <s v="CORREO ATENCION CIUDADANO"/>
    <x v="1"/>
    <s v="VEEDUBOMB  "/>
    <x v="2"/>
    <x v="2"/>
    <s v="CAC. TRASLADO POR COMPETENCIA - REQUERIMIENTO CUMPPLIMIENTO PREVIO.  "/>
    <s v="Carlos Osorio "/>
    <s v="FORMULACIÓN Y ACTUALIZACIÓN NORMATIVA Y OPERATIVA "/>
    <x v="1"/>
    <x v="2"/>
    <n v="30"/>
    <s v="20203800041912  "/>
    <d v="2020-10-06T00:00:00"/>
    <m/>
    <m/>
    <m/>
    <x v="2"/>
    <m/>
    <m/>
    <m/>
    <m/>
    <m/>
    <s v="NO HAY RESPUESTA"/>
  </r>
  <r>
    <x v="0"/>
    <s v="CORREO ATENCION CIUDADANO"/>
    <x v="3"/>
    <s v="JAIME POPO ASTUDILLO "/>
    <x v="0"/>
    <x v="1"/>
    <s v="CAC. TRASLADO POR COMPETENCIA - DER PETECION JAIME ASTUDILLO. "/>
    <s v="EDISON DELGADO "/>
    <s v="FORMULACIÓN Y ACTUALIZACIÓN NORMATIVA Y OPERATIVA "/>
    <x v="0"/>
    <x v="1"/>
    <n v="30"/>
    <s v="20203800041932  "/>
    <d v="2020-10-06T00:00:00"/>
    <m/>
    <m/>
    <m/>
    <x v="1"/>
    <m/>
    <m/>
    <m/>
    <m/>
    <m/>
    <s v="NO HAY RESPUESTA"/>
  </r>
  <r>
    <x v="0"/>
    <s v="CORREO ATENCION CIUDADANO"/>
    <x v="0"/>
    <s v="GLORIA STELLA WILCHES FRANCO  "/>
    <x v="0"/>
    <x v="3"/>
    <s v="CAC. TRASLADO POR COMPETENCIA - DERECHO DE PETECION GLORIA STELLA WILCHES. "/>
    <s v="Jorge Edwin Amarillo Alvarado "/>
    <s v="SUBDIRECCIÓN ADMINISTRATIVA Y FINANCIERA "/>
    <x v="2"/>
    <x v="1"/>
    <n v="30"/>
    <s v="20203800041942  "/>
    <d v="2020-10-07T00:00:00"/>
    <m/>
    <m/>
    <m/>
    <x v="2"/>
    <m/>
    <m/>
    <m/>
    <m/>
    <m/>
    <s v="NO HAY RESPUESTA"/>
  </r>
  <r>
    <x v="0"/>
    <s v="CORREO ATENCION CIUDADANO"/>
    <x v="1"/>
    <s v="YENICA SUGEIN ACOSTA INFANTE HR REPRESENTANTE A LA Cámara DPTO. DEL AMAZONAS  "/>
    <x v="0"/>
    <x v="5"/>
    <s v="CAC. Correos electrónicos 10062020 - OFICIO DNBC - CONSTRUCCIÓN ESTACIÓN BOMBEROS LETICIA .pdf. "/>
    <s v="Carlos Armando López Barrera"/>
    <s v="OFICINA ASESORA JURIDICA"/>
    <x v="1"/>
    <x v="6"/>
    <n v="5"/>
    <s v="20203800042002  "/>
    <d v="2020-10-07T00:00:00"/>
    <n v="20201200000603"/>
    <d v="2020-10-27T00:00:00"/>
    <n v="13"/>
    <x v="1"/>
    <s v="27-10-2020 15:23 PM Archivar Carlos Armando López Barrera ARCHIVO 20201200000603"/>
    <m/>
    <m/>
    <m/>
    <m/>
    <m/>
  </r>
  <r>
    <x v="0"/>
    <s v="CORREO ATENCION CIUDADANO"/>
    <x v="0"/>
    <s v="CUERPO DE BOMBEROS VOLUNTARIOS DE GARAGOA  "/>
    <x v="2"/>
    <x v="0"/>
    <s v="CAC. SOLICITUD DE COPIA DE SOAT. "/>
    <s v="Jeison Andrés López Ruiz "/>
    <s v="GESTIÓN ADMINISTRATIVA "/>
    <x v="2"/>
    <x v="0"/>
    <n v="20"/>
    <s v="20203800042022  "/>
    <s v="2020-10-07 10:29:01 "/>
    <m/>
    <m/>
    <m/>
    <x v="2"/>
    <m/>
    <m/>
    <m/>
    <m/>
    <m/>
    <s v="NO HAY RESPUESTA"/>
  </r>
  <r>
    <x v="0"/>
    <s v="CORREO ATENCION CIUDADANO"/>
    <x v="2"/>
    <s v="JULIO CESAR OSORIO PALACIO "/>
    <x v="0"/>
    <x v="1"/>
    <s v="CAC. solicitud aclaración porte de uniformes de la institución para personas en carrera administrativa.  "/>
    <s v="Edgar Alexander Maya Lopez "/>
    <s v="FORMULACIÓN Y ACTUALIZACIÓN NORMATIVA Y OPERATIVA "/>
    <x v="0"/>
    <x v="1"/>
    <n v="30"/>
    <s v="20203800042032  "/>
    <d v="2020-10-07T00:00:00"/>
    <m/>
    <m/>
    <m/>
    <x v="1"/>
    <m/>
    <m/>
    <m/>
    <m/>
    <m/>
    <s v="NO HAY RESPUESTA"/>
  </r>
  <r>
    <x v="0"/>
    <s v="CORREO ATENCION CIUDADANO"/>
    <x v="0"/>
    <s v="LUIS HERNAN RODRIGUEZ TORRES "/>
    <x v="0"/>
    <x v="0"/>
    <s v="CAC. Derecho de Petición. "/>
    <s v="Mauricio Delgado Perdomo"/>
    <s v="SUBDIRECCION ADSUBDIRECCIÓN ESTRATÉGICA Y DE COORDINACIÓN BOMBERIL"/>
    <x v="2"/>
    <x v="3"/>
    <n v="35"/>
    <s v="20203800042092  "/>
    <s v="2020-10-07 15:48:24 "/>
    <n v="20202000008791"/>
    <d v="2020-10-16T00:00:00"/>
    <n v="6"/>
    <x v="0"/>
    <s v="16-10-2020 13:46 PM Archivar Mauricio Delgado Perdomo se responde mediante radicado DNBC 20202000008791"/>
    <m/>
    <m/>
    <m/>
    <m/>
    <m/>
  </r>
  <r>
    <x v="0"/>
    <s v="CORREO ATENCION CIUDADANO"/>
    <x v="1"/>
    <s v="CONTRALORIA DELEGADA PARA EL MEDIO AMBIENTE  "/>
    <x v="1"/>
    <x v="3"/>
    <s v="CAC. De nuevo Solicitud de información incendios forestales - DNBC. "/>
    <s v="Juan Carlos Puerto Prieto"/>
    <s v="CENTRAL DE INFORMACIÓN Y TELECOMUNICACIONES"/>
    <x v="0"/>
    <x v="1"/>
    <n v="30"/>
    <s v="20203800042112  "/>
    <d v="2020-10-07T00:00:00"/>
    <s v="2020380003758 - 20201200000543"/>
    <d v="2020-10-20T00:00:00"/>
    <n v="8"/>
    <x v="0"/>
    <s v="20-10-2020 12:21 PM Archivar Juan Carlos Puerto Prieto la presente solicitud ya fue asignada anteriormente bajo el radicado 20203800037582 al doctor Carlos Lopez Barrera en el pasado mes de septiembre, quien indica que ya se trabajo en la respuesta y saldra bajo el radicado 20201200000543 a la entidad correspondiente, por parte de sala situacional se realizaron los aportes al cuestionario y anexamos evidencias"/>
    <m/>
    <m/>
    <m/>
    <m/>
    <m/>
  </r>
  <r>
    <x v="0"/>
    <s v="CORREO ATENCION CIUDADANO"/>
    <x v="3"/>
    <s v="MIGUEL EDUARDO CARDOZO ORTIZ "/>
    <x v="2"/>
    <x v="4"/>
    <s v="CAC. Solicitud estado peticiones Veeduría del Café.  "/>
    <s v="Carlos Armando López Barrera"/>
    <s v="OFICINA ASESORA JURIDICA"/>
    <x v="1"/>
    <x v="7"/>
    <n v="10"/>
    <s v="20203800042132  "/>
    <d v="2020-10-07T00:00:00"/>
    <n v="20201200000613"/>
    <d v="2020-10-27T00:00:00"/>
    <n v="13"/>
    <x v="1"/>
    <s v="27-10-2020 15:27 PM Archivar Carlos Armando López Barrera archivo 20201200000613"/>
    <m/>
    <m/>
    <m/>
    <m/>
    <s v="NO HAY EVIDENCIA"/>
  </r>
  <r>
    <x v="0"/>
    <s v="CORREO ATENCION CIUDADANO"/>
    <x v="0"/>
    <s v="CUERPO DE BOMBEROS VOLUNTARIOS DE TIBASOSA  "/>
    <x v="2"/>
    <x v="2"/>
    <s v="CAC. SOLICITUD CONCEPTO JURIDICO BOMBEROS TIBASOSA. "/>
    <s v="Carlos Osorio "/>
    <s v="FORMULACIÓN Y ACTUALIZACIÓN NORMATIVA Y OPERATIVA "/>
    <x v="1"/>
    <x v="3"/>
    <n v="35"/>
    <s v="20203800042152  "/>
    <s v="2020-10-07 16:59:34 "/>
    <m/>
    <m/>
    <m/>
    <x v="0"/>
    <m/>
    <m/>
    <m/>
    <m/>
    <m/>
    <s v="NO HAY ARCHIVO EN ORFEO "/>
  </r>
  <r>
    <x v="0"/>
    <s v="CORREO ATENCION CIUDADANO"/>
    <x v="3"/>
    <s v="CUERPO DE BOMBEROS VOLUNTARIOS DE ALCALA  "/>
    <x v="0"/>
    <x v="0"/>
    <s v="CAC. SOLICITUD. "/>
    <s v="CAROLINA ESCARRAGA "/>
    <s v="GESTIÓN CONTRACTUAL  "/>
    <x v="2"/>
    <x v="1"/>
    <n v="30"/>
    <s v="20203800042162  "/>
    <d v="2020-10-07T00:00:00"/>
    <m/>
    <m/>
    <m/>
    <x v="2"/>
    <m/>
    <m/>
    <m/>
    <m/>
    <m/>
    <s v="NO HAY RESPUESTA"/>
  </r>
  <r>
    <x v="0"/>
    <s v="CORREO ATENCION CIUDADANO"/>
    <x v="14"/>
    <s v="CUERPO DE BOMBEROS GUICAN DE LA SIERRA  "/>
    <x v="2"/>
    <x v="0"/>
    <s v="CAC. Fado: SOLICITUD COMODATO CAMIONETA. "/>
    <s v="Carolina Pulido Moyeton "/>
    <s v="GESTIÓN CONTRACTUAL  "/>
    <x v="2"/>
    <x v="0"/>
    <n v="20"/>
    <s v="20203800042172  "/>
    <s v="2020-10-07 17:43:24 "/>
    <m/>
    <m/>
    <m/>
    <x v="1"/>
    <m/>
    <m/>
    <m/>
    <m/>
    <m/>
    <s v="NO HAY RESPUESTA "/>
  </r>
  <r>
    <x v="0"/>
    <s v="CORREO ATENCION CIUDADANO"/>
    <x v="3"/>
    <s v="Alcaldía DE SAN PEDRO VALLE  "/>
    <x v="4"/>
    <x v="5"/>
    <s v="CAC. TRASLADO POR COMPETENCIA - SAN PEDRO- VALLE DEL CAUCA. "/>
    <s v="Cristhian Matiz "/>
    <s v="SUBDIRECCIÓN ESTRATÉGICA Y DE COORDINACIÓN BOMBERIL "/>
    <x v="0"/>
    <x v="2"/>
    <n v="30"/>
    <s v="20203800042192  "/>
    <d v="2020-10-08T00:00:00"/>
    <n v="20202000009971"/>
    <d v="2020-11-09T00:00:00"/>
    <n v="20"/>
    <x v="0"/>
    <s v="09-11-2020 19:28 PM Archivar Cristhian Matiz SE DA RESPUESTA AL ORFEO 20202000009971"/>
    <m/>
    <m/>
    <m/>
    <m/>
    <m/>
  </r>
  <r>
    <x v="0"/>
    <s v="CORREO ATENCION CIUDADANO"/>
    <x v="1"/>
    <s v="JOHANNA VANESSA ALVAREZ RODRIGUEZ "/>
    <x v="0"/>
    <x v="0"/>
    <s v="CAC. Solicitud Certificación. "/>
    <s v="Marisol Mora Bustos"/>
    <s v="GESTION CONTABLE"/>
    <x v="2"/>
    <x v="1"/>
    <n v="30"/>
    <s v="20203800042212  "/>
    <d v="2020-10-08T00:00:00"/>
    <m/>
    <d v="2020-10-08T00:00:00"/>
    <n v="0"/>
    <x v="0"/>
    <s v="08-10-2020 12:31 PM Archivar Marisol Mora Bustos Se da respuesta al correo vane-alvarez@hotmail.com y se copia al correo de atención al ciudadano y a carolina escarrga de contratacion el día 08 de octubre 2020 a las 12.31 pm"/>
    <m/>
    <m/>
    <m/>
    <m/>
    <m/>
  </r>
  <r>
    <x v="0"/>
    <s v="CORREO ATENCION CIUDADANO"/>
    <x v="13"/>
    <s v="ALCADIA MUNICIPAL MUNCIPIO DE SANTA ROSA  "/>
    <x v="4"/>
    <x v="2"/>
    <s v="CAC. Solicitud de Reunión. "/>
    <s v="Julio Alejandro Chamorro Cabrera  "/>
    <s v="SUBDIRECCIÓN ESTRATÉGICA Y DE COORDINACIÓN BOMBERIL "/>
    <x v="0"/>
    <x v="2"/>
    <n v="30"/>
    <s v="20203800042232  "/>
    <d v="2020-10-08T00:00:00"/>
    <m/>
    <m/>
    <m/>
    <x v="2"/>
    <m/>
    <m/>
    <m/>
    <m/>
    <m/>
    <s v="NO HAY ARCHIVO EN ORFEO"/>
  </r>
  <r>
    <x v="0"/>
    <s v="CORREO ATENCION CIUDADANO"/>
    <x v="3"/>
    <s v="DANIELA MUNARES  "/>
    <x v="0"/>
    <x v="1"/>
    <s v="CAC. SOLICITUD DE INFORMACION. . "/>
    <s v="Juan Gabriel Parra "/>
    <s v="FORMULACIÓN Y ACTUALIZACIÓN NORMATIVA Y OPERATIVA "/>
    <x v="0"/>
    <x v="1"/>
    <n v="30"/>
    <s v="20203800042282  "/>
    <d v="2020-10-08T00:00:00"/>
    <m/>
    <m/>
    <m/>
    <x v="2"/>
    <m/>
    <m/>
    <m/>
    <m/>
    <m/>
    <s v="NO HAY ARCHIVO EN ORFEO"/>
  </r>
  <r>
    <x v="0"/>
    <s v="CORREO ATENCION CIUDADANO"/>
    <x v="10"/>
    <s v="GOBERNACION DE ANTIOQUIA  "/>
    <x v="0"/>
    <x v="2"/>
    <s v="CAC. TRASLADO POR COMPETENCIA DERECHO PETICION RADICADO 2020010233673.  "/>
    <s v="EDISON DELGADO "/>
    <s v="FORMULACIÓN Y ACTUALIZACIÓN NORMATIVA Y OPERATIVA "/>
    <x v="0"/>
    <x v="2"/>
    <n v="30"/>
    <s v="20203800042302  "/>
    <d v="2020-10-08T00:00:00"/>
    <m/>
    <m/>
    <m/>
    <x v="2"/>
    <m/>
    <m/>
    <m/>
    <m/>
    <m/>
    <s v="NO HAY RESPUESTA"/>
  </r>
  <r>
    <x v="0"/>
    <s v="CORREO ATENCION CIUDADANO"/>
    <x v="11"/>
    <s v="CUERPO DE BOMBEROS VOLUNTARIOS SABANAGRANDE  "/>
    <x v="2"/>
    <x v="0"/>
    <s v="CAC. Solicitud de convenio kit forestal.  "/>
    <s v="Carolina Pulido Moyeton "/>
    <s v="GESTIÓN CONTRACTUAL  "/>
    <x v="2"/>
    <x v="0"/>
    <n v="20"/>
    <s v="20203800042312  "/>
    <s v="2020-10-08 16:14:50 "/>
    <m/>
    <m/>
    <m/>
    <x v="1"/>
    <m/>
    <m/>
    <m/>
    <m/>
    <m/>
    <m/>
  </r>
  <r>
    <x v="0"/>
    <s v="CORREO ATENCION CIUDADANO"/>
    <x v="8"/>
    <s v="CUERPO DE BOMBEROS QUIMBAYA  "/>
    <x v="2"/>
    <x v="3"/>
    <s v="CAC. Solicitud.  "/>
    <s v="Edgar Hernán Molina Macías"/>
    <s v="GESTIÓN COMUNICACIONES"/>
    <x v="2"/>
    <x v="2"/>
    <n v="30"/>
    <s v="20203800042322  "/>
    <d v="2020-10-08T00:00:00"/>
    <m/>
    <d v="2020-10-16T00:00:00"/>
    <n v="5"/>
    <x v="0"/>
    <s v="16-10-2020 11:01 AM Archivar Edgar Hernán Molina Macías Se dio respuesta mediante correo con vídeo de saludo respectivo."/>
    <m/>
    <m/>
    <m/>
    <m/>
    <m/>
  </r>
  <r>
    <x v="0"/>
    <s v="CORREO ATENCION CIUDADANO"/>
    <x v="2"/>
    <s v="ADI MEHTA AUSTRALIA  "/>
    <x v="0"/>
    <x v="3"/>
    <s v="CAC. Fire damage loss statistics. "/>
    <s v="Juan Carlos Puerto Prieto"/>
    <s v="CENTRAL DE INFORMACIÓN Y TELECOMUNICACIONES"/>
    <x v="0"/>
    <x v="1"/>
    <n v="30"/>
    <s v="20203800042352  "/>
    <d v="2020-10-09T00:00:00"/>
    <m/>
    <d v="2020-10-14T00:00:00"/>
    <n v="3"/>
    <x v="0"/>
    <s v="14-10-2020 20:20 PM Archivar Juan Carlos Puerto Prieto Se da respuesta al correo electrónico Adi_Mehta@swissre.com el 14 de octubre de 2020 a las 20:17 desde el correo de sala situacional."/>
    <m/>
    <m/>
    <m/>
    <m/>
    <m/>
  </r>
  <r>
    <x v="0"/>
    <s v="CORREO ATENCION CIUDADANO"/>
    <x v="15"/>
    <s v="CUERPO DE BOMBEROS VOLUNTARIOS DE EL PAICOL - HUILA  "/>
    <x v="0"/>
    <x v="0"/>
    <s v="CAC. RV: Solicitud Bomberos Voluntarios de Paicol Huila. "/>
    <s v="Carolina Pulido Moyeton "/>
    <s v="GESTIÓN CONTRACTUAL  "/>
    <x v="2"/>
    <x v="0"/>
    <n v="20"/>
    <s v="20203800042382  "/>
    <s v="2020-10-09 11:32:26 "/>
    <m/>
    <m/>
    <m/>
    <x v="1"/>
    <m/>
    <m/>
    <m/>
    <m/>
    <m/>
    <s v="NO HAY RESPUESTA"/>
  </r>
  <r>
    <x v="0"/>
    <s v="CORREO ATENCION CIUDADANO"/>
    <x v="0"/>
    <s v="ALCALDIA PESCA  "/>
    <x v="4"/>
    <x v="0"/>
    <s v="CAC. PESCA_Población de Listados Censales.  "/>
    <s v="Jiud Magnoly Gaviria Narvaez "/>
    <s v="Área Central de Referencia Bomberil "/>
    <x v="0"/>
    <x v="2"/>
    <n v="30"/>
    <s v="20203800042402  "/>
    <d v="2020-10-09T00:00:00"/>
    <n v="20202100009531"/>
    <d v="2020-11-09T00:00:00"/>
    <n v="19"/>
    <x v="0"/>
    <s v="09-11-2020 10:42 AM Archivar Jiud Magnoly Gaviria Narvaez Se da respuesta con radicado DNBC 20202100009531"/>
    <m/>
    <m/>
    <m/>
    <m/>
    <m/>
  </r>
  <r>
    <x v="0"/>
    <s v="CORREO ATENCION CIUDADANO"/>
    <x v="2"/>
    <s v="LUIS CARRILLO CERCHAR "/>
    <x v="0"/>
    <x v="2"/>
    <s v="CAC. Inquietud sobre actividades bomberiles en época de la pandemia Covid-19. "/>
    <s v="Carlos Osorio "/>
    <s v="FORMULACIÓN Y ACTUALIZACIÓN NORMATIVA Y OPERATIVA "/>
    <x v="1"/>
    <x v="1"/>
    <n v="30"/>
    <s v="20203800042412  "/>
    <d v="2020-10-09T00:00:00"/>
    <m/>
    <m/>
    <m/>
    <x v="0"/>
    <m/>
    <m/>
    <m/>
    <m/>
    <m/>
    <s v="NO HAY RESPUESTA"/>
  </r>
  <r>
    <x v="1"/>
    <s v="Servicio de mensajería"/>
    <x v="7"/>
    <s v="HELBERTH PARDO PARDO "/>
    <x v="4"/>
    <x v="0"/>
    <s v="SM SOLICITUD INTERVENCION  "/>
    <s v="Julio Alejandro Chamorro Cabrera  "/>
    <s v="SUBDIRECCIÓN ESTRATÉGICA Y DE COORDINACIÓN BOMBERIL "/>
    <x v="0"/>
    <x v="2"/>
    <n v="30"/>
    <s v="20203800042422  "/>
    <d v="2020-10-09T00:00:00"/>
    <m/>
    <d v="2020-11-06T00:00:00"/>
    <n v="18"/>
    <x v="0"/>
    <s v="06-11-2020 17:00 PM Archivar Julio Alejandro Chamorro Cabrera Se contestan dos solicitudes con una sola respuesta"/>
    <m/>
    <m/>
    <m/>
    <m/>
    <m/>
  </r>
  <r>
    <x v="0"/>
    <s v="CORREO ATENCION CIUDADANO"/>
    <x v="7"/>
    <s v="GOBERNACIÓN DE SANTANDER SECRETARIO DEL INTERIOR  "/>
    <x v="4"/>
    <x v="1"/>
    <s v="CAC. Fado: SOLICITUD CONCEPTO.  "/>
    <s v="Julio Alejandro Chamorro Cabrera  "/>
    <s v="SUBDIRECCIÓN ESTRATÉGICA Y DE COORDINACIÓN BOMBERIL "/>
    <x v="0"/>
    <x v="3"/>
    <n v="35"/>
    <s v="20203800042442  "/>
    <s v="2020-10-09 15:16:44 "/>
    <m/>
    <d v="2020-11-06T00:00:00"/>
    <n v="18"/>
    <x v="0"/>
    <s v="06-11-2020 16:59 PM Archivar Julio Alejandro Chamorro Cabrera Se contestan dos solicitudes con una sola respuesta"/>
    <m/>
    <m/>
    <m/>
    <m/>
    <m/>
  </r>
  <r>
    <x v="0"/>
    <s v="CORREO ATENCION CIUDADANO"/>
    <x v="1"/>
    <s v="UNIDAD ADMINISTRATIVA ESPECIAL CUERPO OFICIAL DE BOMBEROS DE BOGOTA UAECOB  "/>
    <x v="4"/>
    <x v="2"/>
    <s v="CAC. DNBC - Envío oficio radicado No. E-01052-2020004811-UAECOB Id: 56994. "/>
    <s v="Carlos Armando López Barrera"/>
    <s v="OFICINA ASESORA JURIDICA"/>
    <x v="1"/>
    <x v="2"/>
    <n v="30"/>
    <s v="20203800042532  "/>
    <d v="2020-10-13T00:00:00"/>
    <n v="20201200000593"/>
    <d v="2020-10-27T00:00:00"/>
    <n v="10"/>
    <x v="0"/>
    <s v="27-10-2020 15:17 PM Archivar Carlos Armando López Barrera archivo 20201200000593"/>
    <m/>
    <m/>
    <m/>
    <m/>
    <s v="NO HAY EVIDENCIA EN ORFEO"/>
  </r>
  <r>
    <x v="0"/>
    <s v="CORREO ATENCION CIUDADANO"/>
    <x v="1"/>
    <s v="FERNANDO QUINTERO VARGAS "/>
    <x v="0"/>
    <x v="0"/>
    <s v="CAC. Registered: REENVIO: ULTIMA REITERACIÓN (PETICIÓN DE INFORMACIÓN Y DOCUMENTACIÓN No. 20203320002742) Certificación de seguridad, Concepto Técnico para establecimientos comerciales abiertos al público. "/>
    <s v="Edgar Alexander Maya Lopez "/>
    <s v="FORMULACIÓN Y ACTUALIZACIÓN NORMATIVA Y OPERATIVA "/>
    <x v="0"/>
    <x v="1"/>
    <n v="30"/>
    <s v="20203800042542  "/>
    <d v="2020-10-13T00:00:00"/>
    <n v="20202050074171"/>
    <d v="2020-10-27T00:00:00"/>
    <n v="10"/>
    <x v="0"/>
    <s v="27-10-2020 09:18 AM Archivar Edgar Alexander Maya Lopez Se da respuesta con radicado DNBC N° 20202050074171"/>
    <m/>
    <m/>
    <m/>
    <m/>
    <m/>
  </r>
  <r>
    <x v="0"/>
    <s v="CORREO ATENCION CIUDADANO"/>
    <x v="16"/>
    <s v="DELEGACION DEPARTAMENTAL BOMBEROS DEL MAGDALENA  "/>
    <x v="2"/>
    <x v="2"/>
    <s v="CAC. SOLICITUD DE VISITA DE INSPECCION. "/>
    <s v="Liz Margaret Álvarez calderón "/>
    <s v="SUBDIRECCIÓN ESTRATÉGICA Y DE COORDINACIÓN BOMBERIL "/>
    <x v="0"/>
    <x v="2"/>
    <n v="30"/>
    <s v="20203800042552  "/>
    <d v="2020-10-13T00:00:00"/>
    <n v="20202000010641"/>
    <m/>
    <m/>
    <x v="1"/>
    <m/>
    <m/>
    <m/>
    <m/>
    <m/>
    <s v="NO SE ARCHIVO EN ORFEO"/>
  </r>
  <r>
    <x v="0"/>
    <s v="CORREO ATENCION CIUDADANO"/>
    <x v="17"/>
    <s v="VEEDURIA CIUDADANA LIDERES PARA LA TRANSPARENCIA  "/>
    <x v="2"/>
    <x v="2"/>
    <s v="CAC. SOLICITUD  "/>
    <s v="Juan Gabriel Parra "/>
    <s v="FORMULACIÓN Y ACTUALIZACIÓN NORMATIVA Y OPERATIVA "/>
    <x v="0"/>
    <x v="1"/>
    <n v="30"/>
    <s v="20203800042592  "/>
    <d v="2020-10-13T00:00:00"/>
    <n v="20202050076091"/>
    <m/>
    <m/>
    <x v="2"/>
    <m/>
    <m/>
    <m/>
    <m/>
    <m/>
    <s v="NO SE ARCHIVO EN ORFEO"/>
  </r>
  <r>
    <x v="0"/>
    <s v="CORREO ATENCION CIUDADANO"/>
    <x v="18"/>
    <s v="MARIA JOSE DUQUE ARIAS  "/>
    <x v="0"/>
    <x v="2"/>
    <s v="CAC. SOLICITUD DE INFORMACIÓN SOBRE TRÁMITES DE SEGURO. "/>
    <s v="JAIRO SOTO GIL  "/>
    <s v="SUBDIRECCIÓN ESTRATÉGICA Y DE COORDINACIÓN BOMBERIL"/>
    <x v="0"/>
    <x v="1"/>
    <n v="30"/>
    <s v="20203800042602  "/>
    <d v="2020-10-13T00:00:00"/>
    <n v="20202000008751"/>
    <d v="2020-10-15T00:00:00"/>
    <n v="2"/>
    <x v="0"/>
    <s v="15-10-2020 17:30 PM Archivar JAIRO SOTO GIL archivo 20202000008751"/>
    <m/>
    <m/>
    <m/>
    <m/>
    <m/>
  </r>
  <r>
    <x v="0"/>
    <s v="CHAT INSTITUCIONAL"/>
    <x v="2"/>
    <s v="JORGE ARMANDO CHIVARá SARAY "/>
    <x v="0"/>
    <x v="2"/>
    <s v="CHT. Chat transcript on dnbc.gov.co started on Tuesday, October 13, 2020, at 21:04 (GMT+0). "/>
    <s v="Arbey Hernan Trujillo Mendez "/>
    <s v="SUBDIRECCIÓN ESTRATÉGICA Y DE COORDINACIÓN BOMBERIL "/>
    <x v="0"/>
    <x v="1"/>
    <n v="30"/>
    <s v="20203800042642  "/>
    <d v="2020-10-13T00:00:00"/>
    <n v="20202000010031"/>
    <d v="2020-11-03T00:00:00"/>
    <n v="14"/>
    <x v="0"/>
    <s v="03-11-2020 11:34 AM Archivar Arbey Hernan Trujillo Mendez ARCHIVO 20202000010031"/>
    <m/>
    <m/>
    <m/>
    <m/>
    <m/>
  </r>
  <r>
    <x v="0"/>
    <s v="CORREO ATENCION CIUDADANO"/>
    <x v="7"/>
    <s v="MARIBEL MUJICA RINCÓN  "/>
    <x v="0"/>
    <x v="4"/>
    <s v="CAC. SOLICITUD DE REVISION.  "/>
    <s v="Edgar Alexander Maya Lopez "/>
    <s v="FORMULACIÓN Y ACTUALIZACIÓN NORMATIVA Y OPERATIVA "/>
    <x v="0"/>
    <x v="2"/>
    <n v="30"/>
    <s v="20203800042692  "/>
    <d v="2020-10-13T00:00:00"/>
    <m/>
    <m/>
    <m/>
    <x v="1"/>
    <m/>
    <m/>
    <m/>
    <m/>
    <m/>
    <s v="NO HAY RESPUESTA "/>
  </r>
  <r>
    <x v="0"/>
    <s v="CORREO ATENCION CIUDADANO"/>
    <x v="19"/>
    <s v="CUERPO DE BOMBEROS VOLUNTARIOS DE MONIQUIRA  "/>
    <x v="2"/>
    <x v="2"/>
    <s v="CAC. Solicitud acompañamiento al cuerpo de bomberos voluntarios de Moniquirá Boyacá.  "/>
    <s v="Melba Vidal "/>
    <s v="FORMULACIÓN Y ACTUALIZACIÓN NORMATIVA Y OPERATIVA "/>
    <x v="2"/>
    <x v="2"/>
    <n v="30"/>
    <s v="20203800042742  "/>
    <d v="2020-10-14T00:00:00"/>
    <n v="20202050075881"/>
    <d v="2020-11-06T00:00:00"/>
    <m/>
    <x v="2"/>
    <s v="06-11-2020 12:15 PM Archivar Melba Vidal archivo 20202050075881"/>
    <m/>
    <m/>
    <m/>
    <m/>
    <s v="NO HAY RESPUESTA "/>
  </r>
  <r>
    <x v="0"/>
    <s v="CORREO ATENCION CIUDADANO"/>
    <x v="20"/>
    <s v="DELEGACION DEPARTAMENTAL DE BOMBEROS LA GUAJIRA  "/>
    <x v="2"/>
    <x v="2"/>
    <s v="CAC. Solicitud - Delegación Departamental de Bomberos Guajira.  "/>
    <s v="Julio Alejandro Chamorro Cabrera  "/>
    <s v="SUBDIRECCIÓN ESTRATÉGICA Y DE COORDINACIÓN BOMBERIL "/>
    <x v="0"/>
    <x v="2"/>
    <n v="30"/>
    <s v="20203800042752  "/>
    <s v="2020-10-14 "/>
    <n v="20202000010591"/>
    <d v="2020-11-10T00:00:00"/>
    <n v="18"/>
    <x v="0"/>
    <s v="2020-11-10 15:29:00 PM archivar Liz Margaret Álvarez calderón 20202000010591"/>
    <m/>
    <m/>
    <m/>
    <m/>
    <s v="NO SE ARCHIVO EN ORFEO"/>
  </r>
  <r>
    <x v="0"/>
    <s v="CORREO ATENCION CIUDADANO"/>
    <x v="1"/>
    <s v="CONTRALORIA DELAGA PARA INFRAESTRUCTORA DIEGO ALBERTO OSPINA GUZMAN "/>
    <x v="1"/>
    <x v="0"/>
    <s v="CAC. Fado: Solicitud Información – Atención Petición 2020-190264-82111-SE, con Radicado 2020ER0083468. "/>
    <s v="Carlos Armando López Barrera"/>
    <s v="OFICINA ASESORA JURIDICA"/>
    <x v="1"/>
    <x v="0"/>
    <n v="20"/>
    <s v="20203800042782  "/>
    <s v="2020-10-14 10:06:36 "/>
    <n v="20201200000563"/>
    <d v="2020-10-20T00:00:00"/>
    <n v="4"/>
    <x v="0"/>
    <s v="20-10-2020 13:57 PM Archivar Carlos Armando López Barrera Se archiva mediante radicado de salida 20201200000563"/>
    <m/>
    <m/>
    <m/>
    <m/>
    <m/>
  </r>
  <r>
    <x v="0"/>
    <s v="CORREO ATENCION CIUDADANO"/>
    <x v="10"/>
    <s v="CUERPO DE BOMBEROS VOLUNTARIOS DE SANTAFE DE ANTIOQUIA  "/>
    <x v="2"/>
    <x v="2"/>
    <s v="CAC. Solicitud visita de verificación para la evaluación de los criterios en búsqueda del certificado de cumplimiento para el Cuerpo Bomberos Voluntarios del Municipio de Santa Fe de Antioquia. "/>
    <s v="Liz Margaret Álvarez calderón "/>
    <s v="SUBDIRECCIÓN ESTRATÉGICA Y DE COORDINACIÓN BOMBERIL "/>
    <x v="0"/>
    <x v="2"/>
    <n v="30"/>
    <s v="20203800042822  "/>
    <s v="2020-10-14 "/>
    <m/>
    <d v="2020-11-10T00:00:00"/>
    <m/>
    <x v="0"/>
    <s v="10-11-2020 15:02 PM Archivar Julio Alejandro Chamorro Cabrera Se realizo visita de acompañamiento, se anexa acta"/>
    <m/>
    <m/>
    <m/>
    <m/>
    <m/>
  </r>
  <r>
    <x v="1"/>
    <s v="RADICACION DIRECTA"/>
    <x v="3"/>
    <s v="24 CUERPOS DE BOMBEROS VOLUNTARIOS DEL VALLE DEL CAUCA  "/>
    <x v="4"/>
    <x v="5"/>
    <s v="RD SOLICITUD DE DONACION MAQUINA DE BOMBEROS Y EQUIPAMIENTO PARA EL BENEERITO CB DE SAN PEDRO VALLE DEL CAUCA "/>
    <s v="Cristhian Matiz "/>
    <s v="SUBDIRECCIÓN ESTRATÉGICA Y DE COORDINACIÓN BOMBERIL "/>
    <x v="0"/>
    <x v="2"/>
    <n v="30"/>
    <s v="20203800042922  "/>
    <s v="2020-10-14 "/>
    <n v="20202000009951"/>
    <d v="2020-11-09T00:00:00"/>
    <n v="17"/>
    <x v="0"/>
    <s v="09-11-2020 19:24 PM Archivar Cristhian Matiz SE DA RESPUESTA AL ORFEO 20202000009951"/>
    <m/>
    <m/>
    <m/>
    <m/>
    <m/>
  </r>
  <r>
    <x v="0"/>
    <s v="CORREO ATENCION CIUDADANO"/>
    <x v="3"/>
    <s v="CUERPO DE BOMBEROS VOLUNTARIOS DE ALCALA  "/>
    <x v="2"/>
    <x v="1"/>
    <s v="CAC. ASESORIA JURIDICA EN SOBRETASA PREDIAL.  "/>
    <s v="Carlos Osorio "/>
    <s v="FORMULACIÓN Y ACTUALIZACIÓN NORMATIVA Y OPERATIVA "/>
    <x v="1"/>
    <x v="2"/>
    <n v="30"/>
    <s v="20203800043002  "/>
    <d v="2020-10-15T00:00:00"/>
    <n v="20202050077771"/>
    <d v="2020-11-20T00:00:00"/>
    <n v="24"/>
    <x v="0"/>
    <s v="20/11/2020  9:10:55 a. m. Archivar Carlos Osorio 20202050077771 "/>
    <m/>
    <m/>
    <m/>
    <m/>
    <m/>
  </r>
  <r>
    <x v="0"/>
    <s v="CORREO ATENCION CIUDADANO"/>
    <x v="1"/>
    <s v="JUZGADO 12 PENAL CIRCUITO FUNCION CONOCIMIENTO - BOGOTA  "/>
    <x v="1"/>
    <x v="0"/>
    <s v="CAC. Fado: REQUERIMIENTO IMEDIATO 2020-163. "/>
    <s v="Andrea Bibiana Castañeda Durán  "/>
    <s v="FORMULACIÓN Y ACTUALIZACIÓN NORMATIVA Y OPERATIVA "/>
    <x v="0"/>
    <x v="0"/>
    <n v="20"/>
    <s v="20203800043032  "/>
    <s v="2020-10-15 12:13:00 "/>
    <n v="20202050072861"/>
    <d v="2020-10-19T00:00:00"/>
    <n v="2"/>
    <x v="0"/>
    <s v="19-10-2020 18:45 PM Archivar Andrea Bibiana Castañeda Durán SE DIO TRÁMITE CON RADICADO 20202050072861 DENTRO DEL CUAL SE DIO RESPUESTA AL REQUERIMIENTO. ENVIADO EL 16/10/2020"/>
    <m/>
    <m/>
    <m/>
    <m/>
    <m/>
  </r>
  <r>
    <x v="0"/>
    <s v="CORREO ATENCION CIUDADANO"/>
    <x v="2"/>
    <s v="REYES Y LEYES S.A.S. LEONARDO REYES CONTRERAS "/>
    <x v="0"/>
    <x v="0"/>
    <s v="CAC. DERECHO DE PETICIÓN. "/>
    <s v="EDISON DELGADO "/>
    <s v="FORMULACIÓN Y ACTUALIZACIÓN NORMATIVA Y OPERATIVA "/>
    <x v="0"/>
    <x v="1"/>
    <n v="30"/>
    <s v="20203800043062  "/>
    <d v="2020-10-15T00:00:00"/>
    <m/>
    <m/>
    <m/>
    <x v="2"/>
    <m/>
    <m/>
    <m/>
    <m/>
    <m/>
    <s v="NO HAY RESPUESTA"/>
  </r>
  <r>
    <x v="0"/>
    <s v="CORREO ATENCION CIUDADANO"/>
    <x v="1"/>
    <s v="PROCURADURIA DELEGADA PARA LA VIGILANCIA PREVENTIVA DE LA Función Pública MARCELA RIASCOS ERASO ASESORA DE LA DELEGADA "/>
    <x v="1"/>
    <x v="0"/>
    <s v="CAC. RADICADO E-2020-522884 y Anexos.  "/>
    <s v="Carolina Pulido Moyeton "/>
    <s v="GESTIÓN CONTRACTUAL  "/>
    <x v="2"/>
    <x v="7"/>
    <n v="10"/>
    <s v="20203800043072  "/>
    <d v="2020-10-15T00:00:00"/>
    <m/>
    <d v="2020-10-16T00:00:00"/>
    <n v="1"/>
    <x v="0"/>
    <m/>
    <m/>
    <m/>
    <m/>
    <m/>
    <s v="NO SE ARCHIVO EN ORFEO"/>
  </r>
  <r>
    <x v="0"/>
    <s v="CORREO ATENCION CIUDADANO"/>
    <x v="13"/>
    <s v="Asociación DE SALVAVIDAS SOCORRISTAS ASOVICARIN  "/>
    <x v="0"/>
    <x v="2"/>
    <s v="CAC. TRASLADO POR COMPETENCIA - ASOCIACION DE SALVAVIDAS SOCORRISTAS CARTAGENA DE INDIAS - ASOVICARIN.  "/>
    <s v="Juan Gabriel Parra "/>
    <s v="FORMULACIÓN Y ACTUALIZACIÓN NORMATIVA Y OPERATIVA "/>
    <x v="0"/>
    <x v="1"/>
    <n v="30"/>
    <s v="20203800043082  "/>
    <d v="2020-10-15T00:00:00"/>
    <m/>
    <m/>
    <m/>
    <x v="2"/>
    <m/>
    <m/>
    <m/>
    <m/>
    <m/>
    <m/>
  </r>
  <r>
    <x v="0"/>
    <s v="CORREO ATENCION CIUDADANO"/>
    <x v="9"/>
    <s v="CONCEJO MUNICIPAL DE ALBANIA- CAQUETA"/>
    <x v="4"/>
    <x v="5"/>
    <s v="CAC. TRASLADO POR COMPETENCIA - ALBANIA - CAQUETA.  "/>
    <s v="Cristhian Matiz "/>
    <s v="SUBDIRECCIÓN ESTRATÉGICA Y DE COORDINACIÓN BOMBERIL "/>
    <x v="0"/>
    <x v="2"/>
    <n v="30"/>
    <s v="20203800043122  "/>
    <d v="2020-10-15T00:00:00"/>
    <n v="20202000009941"/>
    <d v="2020-11-06T00:00:00"/>
    <n v="15"/>
    <x v="0"/>
    <s v="06-11-2020 17:21 PM Archivar Cristhian Matiz se da respuesta al Orfeo 20202000009941"/>
    <m/>
    <m/>
    <m/>
    <m/>
    <m/>
  </r>
  <r>
    <x v="0"/>
    <s v="CORREO ATENCION CIUDADANO"/>
    <x v="3"/>
    <s v="BENEMERITO CUERPO DE BOMBEROS VOLUNTARIOS DE VERSALLES - VALLE DEL CAUCA  "/>
    <x v="0"/>
    <x v="0"/>
    <s v="CAC. Copia de Comodatos.  "/>
    <s v="Carolina Pulido Moyeton "/>
    <s v="GESTIÓN CONTRACTUAL  "/>
    <x v="2"/>
    <x v="0"/>
    <m/>
    <s v="20203800043132  "/>
    <s v="2020-10-15 17:28:19 "/>
    <m/>
    <m/>
    <m/>
    <x v="2"/>
    <m/>
    <m/>
    <m/>
    <m/>
    <m/>
    <s v="NO HAY RESPUESTA "/>
  </r>
  <r>
    <x v="0"/>
    <s v="CORREO ATENCION CIUDADANO"/>
    <x v="3"/>
    <s v="VEEDURIA CIUDADANA VIGIAS DEL CAFE  "/>
    <x v="2"/>
    <x v="4"/>
    <s v="CAC. INFORE VISITAS, SOLICITUD ACOMPAÑAMIENTO E INVESTIGACION. "/>
    <s v="Carlos Osorio "/>
    <s v="FORMULACIÓN Y ACTUALIZACIÓN NORMATIVA Y OPERATIVA "/>
    <x v="1"/>
    <x v="2"/>
    <n v="30"/>
    <s v="20203800043152  "/>
    <d v="2020-10-15T00:00:00"/>
    <m/>
    <m/>
    <m/>
    <x v="0"/>
    <m/>
    <m/>
    <m/>
    <m/>
    <m/>
    <s v="NO HAY RESPUESTA "/>
  </r>
  <r>
    <x v="0"/>
    <s v="CORREO ATENCION CIUDADANO"/>
    <x v="1"/>
    <s v="FEDERACION NACIONAL DE BOMBEROS DE COLOMBIA  "/>
    <x v="0"/>
    <x v="3"/>
    <s v="CAC. TRASLADO POR COMPETENCIA - EXTMI2020-35145. "/>
    <s v="Carlos Armando López Barrera"/>
    <s v="OFICINA ASESORA JURIDICA"/>
    <x v="1"/>
    <x v="2"/>
    <n v="30"/>
    <s v="20203800043172  "/>
    <d v="2020-10-15T00:00:00"/>
    <m/>
    <m/>
    <m/>
    <x v="0"/>
    <m/>
    <m/>
    <m/>
    <m/>
    <m/>
    <s v="NO HAY RESPUESTA "/>
  </r>
  <r>
    <x v="0"/>
    <s v="CORREO ATENCION CIUDADANO"/>
    <x v="21"/>
    <s v="ALCALDIA PUERTO ESCONDIDO  "/>
    <x v="4"/>
    <x v="1"/>
    <s v="CAC. SOLICITUD DE COTIZACIÓN -CAPACITACIÓN. "/>
    <s v="Edgar Alexander Maya Lopez "/>
    <s v="FORMULACIÓN Y ACTUALIZACIÓN NORMATIVA Y OPERATIVA "/>
    <x v="0"/>
    <x v="2"/>
    <n v="30"/>
    <s v="20203800043202  "/>
    <d v="2020-10-15T00:00:00"/>
    <m/>
    <m/>
    <m/>
    <x v="0"/>
    <m/>
    <m/>
    <m/>
    <m/>
    <m/>
    <s v="NO HAY RESPUESTA "/>
  </r>
  <r>
    <x v="0"/>
    <s v="CORREO ATENCION CIUDADANO"/>
    <x v="22"/>
    <s v="SUBCOMANDO YOPAL  "/>
    <x v="5"/>
    <x v="3"/>
    <s v="CAC. Lista chequeo de condiciones técnicas.  "/>
    <s v="Liz Margaret Álvarez calderón "/>
    <s v="SUBDIRECCIÓN ESTRATÉGICA Y DE COORDINACIÓN BOMBERIL "/>
    <x v="0"/>
    <x v="1"/>
    <n v="30"/>
    <s v="20203800043212  "/>
    <d v="2020-10-15T00:00:00"/>
    <m/>
    <m/>
    <m/>
    <x v="1"/>
    <m/>
    <m/>
    <m/>
    <m/>
    <m/>
    <m/>
  </r>
  <r>
    <x v="0"/>
    <s v="CORREO ATENCION CIUDADANO"/>
    <x v="13"/>
    <s v="HENRY LUIS AGUILAR MORALES "/>
    <x v="0"/>
    <x v="1"/>
    <s v="CAC.DERECHO DE PETICION A LA DIRECCION NACIONAL DE BOMBERO DE COLOMBIA  "/>
    <s v="Edgar Alexander Maya Lopez "/>
    <s v="FORMULACIÓN Y ACTUALIZACIÓN NORMATIVA Y OPERATIVA "/>
    <x v="0"/>
    <x v="1"/>
    <n v="30"/>
    <s v="20203800043222  "/>
    <d v="2020-10-16T00:00:00"/>
    <m/>
    <m/>
    <m/>
    <x v="0"/>
    <m/>
    <m/>
    <m/>
    <m/>
    <m/>
    <m/>
  </r>
  <r>
    <x v="0"/>
    <s v="CORREO ATENCION CIUDADANO"/>
    <x v="0"/>
    <s v="CRISTINA CASTRO  "/>
    <x v="0"/>
    <x v="1"/>
    <s v="CAC. Interrogante sobre certificación. "/>
    <s v="Edgar Alexander Maya Lopez "/>
    <s v="FORMULACIÓN Y ACTUALIZACIÓN NORMATIVA Y OPERATIVA "/>
    <x v="0"/>
    <x v="1"/>
    <n v="30"/>
    <s v="20203800043242  "/>
    <d v="2020-10-16T00:00:00"/>
    <m/>
    <m/>
    <m/>
    <x v="0"/>
    <m/>
    <m/>
    <m/>
    <m/>
    <m/>
    <m/>
  </r>
  <r>
    <x v="0"/>
    <s v="CORREO ATENCION CIUDADANO"/>
    <x v="5"/>
    <s v="CUERPO DE BOMBEROS VOLUNTARIOS DE PULI - CUNDINAMARCA  "/>
    <x v="5"/>
    <x v="2"/>
    <s v="CAC. Solicitud de Intervención Bomberos Cachipay Cundinamarca. "/>
    <s v="Juan Gabriel Parra "/>
    <s v="FORMULACIÓN Y ACTUALIZACIÓN NORMATIVA Y OPERATIVA "/>
    <x v="0"/>
    <x v="2"/>
    <n v="30"/>
    <s v="20203800043292  "/>
    <d v="2020-10-16T00:00:00"/>
    <m/>
    <m/>
    <m/>
    <x v="0"/>
    <m/>
    <m/>
    <m/>
    <m/>
    <m/>
    <m/>
  </r>
  <r>
    <x v="0"/>
    <s v="CORREO ATENCION CIUDADANO"/>
    <x v="0"/>
    <s v="ALCALDIA OICATA  "/>
    <x v="4"/>
    <x v="2"/>
    <s v="CAC. solicitud creación cuerpo de bomberos Oicatá. "/>
    <s v=" Lina Maria Rojas Gallego"/>
    <s v="Educación"/>
    <x v="0"/>
    <x v="2"/>
    <n v="30"/>
    <s v="20203800043302  "/>
    <d v="2020-10-16T00:00:00"/>
    <n v="20202000009071"/>
    <d v="2020-10-20T00:00:00"/>
    <n v="2"/>
    <x v="0"/>
    <m/>
    <m/>
    <m/>
    <m/>
    <m/>
    <m/>
  </r>
  <r>
    <x v="1"/>
    <s v="RADICACION DIRECTA"/>
    <x v="5"/>
    <s v="CUERPO DE BOMBEROS VOLUNTARIOS DE SOPO  "/>
    <x v="5"/>
    <x v="0"/>
    <s v="RD DIPLOMAS CURSO BOMBERO 1  "/>
    <s v=" Maicol Villarreal Ospina"/>
    <s v="DEPENDENCIA DE SALIDA "/>
    <x v="0"/>
    <x v="3"/>
    <n v="35"/>
    <s v="20203800043342  "/>
    <s v="2020-10-16 11:51:50 "/>
    <n v="20202000009351"/>
    <d v="2020-10-29T00:00:00"/>
    <n v="9"/>
    <x v="0"/>
    <m/>
    <m/>
    <m/>
    <m/>
    <m/>
    <m/>
  </r>
  <r>
    <x v="0"/>
    <s v="CORREO ATENCION CIUDADANO"/>
    <x v="23"/>
    <s v="CUERPO DE BOMBEROS DE BAHIA SOLANO  "/>
    <x v="5"/>
    <x v="0"/>
    <s v="CAC. solicitud.  "/>
    <s v="EDISON DELGADO "/>
    <s v="FORMULACIÓN Y ACTUALIZACIÓN NORMATIVA Y OPERATIVA "/>
    <x v="0"/>
    <x v="2"/>
    <n v="30"/>
    <s v="20203800043352  "/>
    <d v="2020-10-16T00:00:00"/>
    <m/>
    <m/>
    <m/>
    <x v="2"/>
    <m/>
    <m/>
    <m/>
    <m/>
    <m/>
    <m/>
  </r>
  <r>
    <x v="0"/>
    <s v="CORREO ATENCION CIUDADANO"/>
    <x v="4"/>
    <s v="ANSELMO LOZANO MORENO "/>
    <x v="0"/>
    <x v="0"/>
    <s v="CAC. SOLICITU DE IMFORMACION.  "/>
    <s v="Melba Vidal "/>
    <s v="FORMULACIÓN Y ACTUALIZACIÓN NORMATIVA Y OPERATIVA "/>
    <x v="2"/>
    <x v="1"/>
    <n v="30"/>
    <s v="20203800043372  "/>
    <d v="2020-10-16T00:00:00"/>
    <n v="20202050075891"/>
    <d v="2020-11-06T00:00:00"/>
    <n v="14"/>
    <x v="0"/>
    <m/>
    <m/>
    <m/>
    <m/>
    <m/>
    <m/>
  </r>
  <r>
    <x v="0"/>
    <s v="CORREO ATENCION CIUDADANO"/>
    <x v="1"/>
    <s v="COMIMPORT  "/>
    <x v="2"/>
    <x v="3"/>
    <s v="CAC. RV: RADICADO E-2020-522884 y Anexos - OBSERVACION NO PUBLICADA - Remision Procuraduría General del Estado de Colombia. "/>
    <s v="Carolina Pulido Moyeton "/>
    <s v="GESTIÓN CONTRACTUAL  "/>
    <x v="2"/>
    <x v="5"/>
    <n v="15"/>
    <s v="20203800043402  "/>
    <d v="2020-10-16T00:00:00"/>
    <s v="n/a"/>
    <d v="2020-10-16T00:00:00"/>
    <n v="0"/>
    <x v="0"/>
    <m/>
    <m/>
    <m/>
    <m/>
    <m/>
    <s v="Orfeo sin evidencia de respuesta"/>
  </r>
  <r>
    <x v="0"/>
    <s v="CORREO ATENCION CIUDADANO"/>
    <x v="5"/>
    <s v="CUERPO DE BOMBEROS VOLUNTARIOS DE GACHETA  "/>
    <x v="5"/>
    <x v="0"/>
    <s v="CAC. Solicitud Información. "/>
    <s v="Liz Margaret Álvarez calderón "/>
    <s v="SUBDIRECCIÓN ESTRATÉGICA Y DE COORDINACIÓN BOMBERIL "/>
    <x v="0"/>
    <x v="2"/>
    <n v="30"/>
    <s v="20203800043422  "/>
    <d v="2020-10-16T00:00:00"/>
    <m/>
    <m/>
    <m/>
    <x v="2"/>
    <m/>
    <m/>
    <m/>
    <m/>
    <m/>
    <m/>
  </r>
  <r>
    <x v="0"/>
    <s v="CORREO ATENCION CIUDADANO"/>
    <x v="3"/>
    <s v="CONCEJAL MUNICIPIO DE LA CUMBRE VALLE DEL CAUCA  "/>
    <x v="4"/>
    <x v="5"/>
    <s v="CAC. Derecho de Petición - Dotación maquina de Bomberos y Ambulancia Municipio de La Cumbre Valle. "/>
    <s v="Cristhian Matiz "/>
    <s v="SUBDIRECCIÓN ESTRATÉGICA Y DE COORDINACIÓN BOMBERIL "/>
    <x v="0"/>
    <x v="2"/>
    <n v="30"/>
    <s v="20203800043432  "/>
    <d v="2020-10-16T00:00:00"/>
    <n v="20202000009931"/>
    <d v="2020-11-06T00:00:00"/>
    <n v="14"/>
    <x v="0"/>
    <m/>
    <m/>
    <m/>
    <m/>
    <m/>
    <m/>
  </r>
  <r>
    <x v="0"/>
    <s v="CORREO ATENCION CIUDADANO"/>
    <x v="13"/>
    <s v="GOBERNACION DEL BOLIVAR SECRETARIA DEL INTERIOR  "/>
    <x v="4"/>
    <x v="4"/>
    <s v="CAC. RV: Derecho de petición secretaría del interior departamental de Bolívar. "/>
    <s v="Arbey Hernan Trujillo Mendez "/>
    <s v="SUBDIRECCIÓN ESTRATÉGICA Y DE COORDINACIÓN BOMBERIL "/>
    <x v="0"/>
    <x v="2"/>
    <n v="30"/>
    <s v="20203800043962  "/>
    <d v="2020-10-19T00:00:00"/>
    <m/>
    <m/>
    <m/>
    <x v="2"/>
    <m/>
    <m/>
    <m/>
    <m/>
    <m/>
    <m/>
  </r>
  <r>
    <x v="0"/>
    <s v="CORREO ATENCION CIUDADANO"/>
    <x v="1"/>
    <s v="NOTIFICACIONES Gestión HUMANA  "/>
    <x v="5"/>
    <x v="2"/>
    <s v="CAC. Solicitud de acompañamiento de un experto técnico en el proceso de ascensos dentro de la Unidad Administrativa del Cuerpo oficial de Bomberos Bogotá D.C. "/>
    <s v="Carlos Cartagena Cano "/>
    <s v="DIRECCION GENERAL "/>
    <x v="1"/>
    <x v="2"/>
    <n v="30"/>
    <s v="20203800044012  "/>
    <d v="2020-10-19T00:00:00"/>
    <m/>
    <m/>
    <m/>
    <x v="2"/>
    <m/>
    <m/>
    <m/>
    <m/>
    <m/>
    <m/>
  </r>
  <r>
    <x v="0"/>
    <s v="CORREO INSTITUCIONAL"/>
    <x v="8"/>
    <s v="CUERPO DE BOMBEROS LOS FUNDADORES  "/>
    <x v="5"/>
    <x v="1"/>
    <s v="CI. Reemisión propuesta reforma.  "/>
    <s v="Melba Vidal "/>
    <s v="FORMULACIÓN Y ACTUALIZACIÓN NORMATIVA Y OPERATIVA "/>
    <x v="2"/>
    <x v="3"/>
    <n v="35"/>
    <s v="20203800044042  "/>
    <s v="2020-10-19 16:40:58 "/>
    <n v="20202050075901"/>
    <d v="2020-11-06T00:00:00"/>
    <n v="13"/>
    <x v="0"/>
    <m/>
    <m/>
    <m/>
    <m/>
    <m/>
    <m/>
  </r>
  <r>
    <x v="0"/>
    <s v="CORREO ATENCION CIUDADANO"/>
    <x v="24"/>
    <s v="GOBERNACIÓN DEL VAUPES  "/>
    <x v="4"/>
    <x v="0"/>
    <s v="CAC. REITERACIÓN RESPECTO DE LAS NECESIDADES PARA OPERACIÓN DEL CUERPO DE BOMBEROS DEPARTAMENTO DEL VAUPÉS  "/>
    <s v="JAIRO SOTO GIL  "/>
    <s v="SUBDIRECCIÓN ESTRATÉGICA Y DE COORDINACIÓN BOMBERIL "/>
    <x v="0"/>
    <x v="2"/>
    <n v="30"/>
    <s v="20203800044122  "/>
    <d v="2020-10-19T00:00:00"/>
    <m/>
    <m/>
    <m/>
    <x v="2"/>
    <m/>
    <m/>
    <m/>
    <m/>
    <m/>
    <m/>
  </r>
  <r>
    <x v="0"/>
    <s v="CORREO ATENCION CIUDADANO"/>
    <x v="22"/>
    <s v="CUERPO DE BOMBEROS DE TAURAMENA  "/>
    <x v="5"/>
    <x v="0"/>
    <s v="CAC. Re: Lista de chequeo con las condiciones técnicas, operativas, legales, administrativas y financieras para efectuar proceso de certificado de cumplimiento para los Cuerpos de Bomberos Voluntarios del departamento del Casanare.  "/>
    <s v="Liz Margaret Álvarez calderón "/>
    <s v="SUBDIRECCIÓN ESTRATÉGICA Y DE COORDINACIÓN BOMBERIL "/>
    <x v="0"/>
    <x v="1"/>
    <n v="30"/>
    <s v="20203800044132  "/>
    <d v="2020-10-19T00:00:00"/>
    <n v="20202000010111"/>
    <d v="2020-11-10T00:00:00"/>
    <n v="15"/>
    <x v="0"/>
    <m/>
    <m/>
    <m/>
    <m/>
    <m/>
    <m/>
  </r>
  <r>
    <x v="0"/>
    <s v="CORREO ATENCION CIUDADANO"/>
    <x v="5"/>
    <s v="CUERPO DE BOMBEROS VOLUNTARIOS DE UBATE  "/>
    <x v="5"/>
    <x v="2"/>
    <s v="CAC. SOLICITUD DE ACOMPAÑAMIENTO TARIFAS. "/>
    <s v="Liz Margaret Álvarez calderón "/>
    <s v="SUBDIRECCIÓN ESTRATÉGICA Y DE COORDINACIÓN BOMBERIL "/>
    <x v="0"/>
    <x v="1"/>
    <n v="30"/>
    <s v="20203800044142  "/>
    <d v="2020-10-19T00:00:00"/>
    <s v="n/a"/>
    <d v="2020-11-10T00:00:00"/>
    <n v="15"/>
    <x v="0"/>
    <m/>
    <m/>
    <m/>
    <m/>
    <m/>
    <m/>
  </r>
  <r>
    <x v="0"/>
    <s v="CORREO ATENCION CIUDADANO"/>
    <x v="5"/>
    <s v="CUERPO DE BOMBEROS VOLUNTARIOS DE UBATE  "/>
    <x v="5"/>
    <x v="2"/>
    <s v="CAC. SOLICITUD DE ACOMPAÑAMIENTO. "/>
    <s v="Liz Margaret Álvarez calderón "/>
    <s v="SUBDIRECCIÓN ESTRATÉGICA Y DE COORDINACIÓN BOMBERIL "/>
    <x v="0"/>
    <x v="1"/>
    <n v="30"/>
    <s v="20203800044152  "/>
    <d v="2020-10-19T00:00:00"/>
    <s v="n/a"/>
    <d v="2020-11-10T00:00:00"/>
    <n v="15"/>
    <x v="0"/>
    <m/>
    <m/>
    <m/>
    <m/>
    <m/>
    <m/>
  </r>
  <r>
    <x v="0"/>
    <s v="CORREO ATENCION CIUDADANO"/>
    <x v="0"/>
    <s v="FANNY ESPERANZA DUARTE CAMARGO "/>
    <x v="0"/>
    <x v="4"/>
    <s v="CAC. Derecho de petición (2).pdf.  "/>
    <s v="Arbey Hernan Trujillo Mendez "/>
    <s v="SUBDIRECCIÓN ESTRATÉGICA Y DE COORDINACIÓN BOMBERIL "/>
    <x v="0"/>
    <x v="1"/>
    <n v="30"/>
    <s v="20203800044162  "/>
    <d v="2020-10-19T00:00:00"/>
    <m/>
    <m/>
    <m/>
    <x v="2"/>
    <m/>
    <m/>
    <m/>
    <m/>
    <m/>
    <m/>
  </r>
  <r>
    <x v="0"/>
    <s v="CORREO ATENCION CIUDADANO"/>
    <x v="0"/>
    <s v="ALCALDIA MUNICIPAL DE TUTA- BOYACA  "/>
    <x v="4"/>
    <x v="4"/>
    <s v="CAC. QUEJA BOMBEROS VOLUNTARIOS TUTA BOYACA.  "/>
    <s v="Arbey Hernan Trujillo Mendez "/>
    <s v="SUBDIRECCIÓN ESTRATÉGICA Y DE COORDINACIÓN BOMBERIL "/>
    <x v="0"/>
    <x v="2"/>
    <n v="30"/>
    <s v="20203800044192  "/>
    <d v="2020-10-19T00:00:00"/>
    <m/>
    <m/>
    <m/>
    <x v="2"/>
    <m/>
    <m/>
    <m/>
    <m/>
    <m/>
    <m/>
  </r>
  <r>
    <x v="0"/>
    <s v="CORREO ATENCION CIUDADANO"/>
    <x v="1"/>
    <s v="CRISTINA OTALVARO IDARRAGA "/>
    <x v="0"/>
    <x v="0"/>
    <s v="CAC. Solicitud de Información.  "/>
    <s v="Cristhian Matiz "/>
    <s v="SUBDIRECCIÓN ESTRATÉGICA Y DE COORDINACIÓN BOMBERIL "/>
    <x v="0"/>
    <x v="1"/>
    <n v="30"/>
    <s v="20203800044242  "/>
    <d v="2020-10-20T00:00:00"/>
    <m/>
    <m/>
    <m/>
    <x v="3"/>
    <m/>
    <m/>
    <m/>
    <m/>
    <m/>
    <m/>
  </r>
  <r>
    <x v="0"/>
    <s v="CORREO ATENCION CIUDADANO"/>
    <x v="1"/>
    <s v="Compañía NACIONAL DE CHOCOLATES  "/>
    <x v="2"/>
    <x v="1"/>
    <s v="CAC. Solicitud de aclaración normativa. "/>
    <s v="Edgar Alexander Maya Lopez "/>
    <s v="FORMULACIÓN Y ACTUALIZACIÓN NORMATIVA Y OPERATIVA "/>
    <x v="0"/>
    <x v="3"/>
    <n v="35"/>
    <s v="20203800044312  "/>
    <s v="2020-10-20 10:20:09 "/>
    <m/>
    <m/>
    <m/>
    <x v="3"/>
    <m/>
    <m/>
    <m/>
    <m/>
    <m/>
    <m/>
  </r>
  <r>
    <x v="0"/>
    <s v="CORREO ATENCION CIUDADANO"/>
    <x v="13"/>
    <s v="CUERPO DE BOMBEROS VOLUNTARIOS MAGANGUE - BOLIVAR  "/>
    <x v="5"/>
    <x v="0"/>
    <s v="CAC. RESOLUCION INSCRIPCION DE DIGNATARIOS MAGANGUE y otros 1 documentos.pdf. "/>
    <s v="Juan Gabriel Parra "/>
    <s v="FORMULACIÓN Y ACTUALIZACIÓN NORMATIVA Y OPERATIVA "/>
    <x v="0"/>
    <x v="2"/>
    <n v="30"/>
    <s v="20203800044452  "/>
    <d v="2020-10-20T00:00:00"/>
    <m/>
    <m/>
    <m/>
    <x v="3"/>
    <m/>
    <m/>
    <m/>
    <m/>
    <m/>
    <m/>
  </r>
  <r>
    <x v="0"/>
    <s v="CORREO ATENCION CIUDADANO"/>
    <x v="25"/>
    <s v="BENEMERITO CUERPO DE BOMBEROS VOLUNTARIOS DE LETICIA  "/>
    <x v="5"/>
    <x v="0"/>
    <s v="CAC. Solicitud. "/>
    <s v="EDISON DELGADO "/>
    <s v="FORMULACIÓN Y ACTUALIZACIÓN NORMATIVA Y OPERATIVA "/>
    <x v="0"/>
    <x v="2"/>
    <n v="30"/>
    <s v="20203800044492  "/>
    <d v="2020-10-20T00:00:00"/>
    <m/>
    <m/>
    <m/>
    <x v="3"/>
    <m/>
    <m/>
    <m/>
    <m/>
    <m/>
    <m/>
  </r>
  <r>
    <x v="0"/>
    <s v="CORREO ATENCION CIUDADANO"/>
    <x v="10"/>
    <s v="COMANDANTE BOMBEROS HELICONIA  "/>
    <x v="5"/>
    <x v="0"/>
    <s v="CAC. derecho de petición.  "/>
    <s v="EDISON DELGADO "/>
    <s v="FORMULACIÓN Y ACTUALIZACIÓN NORMATIVA Y OPERATIVA "/>
    <x v="0"/>
    <x v="2"/>
    <n v="30"/>
    <s v="20203800044522  "/>
    <d v="2020-10-20T00:00:00"/>
    <m/>
    <m/>
    <m/>
    <x v="3"/>
    <m/>
    <m/>
    <m/>
    <m/>
    <m/>
    <m/>
  </r>
  <r>
    <x v="0"/>
    <s v="CORREO ATENCION CIUDADANO"/>
    <x v="4"/>
    <s v="CUERPO DE BOMBEROS VOLUNTARIOS DE SUAREZ - CAUCA  "/>
    <x v="5"/>
    <x v="0"/>
    <s v="CAC. buenos días solicito muy amablemente me envié copia del comodato que tenemos entre el cuerpo de bomberos de suarez cauca y la dirección nacional que refiere a una unidad de intervención rápida código UIR172016 fecha de aprobación de 23 de marzo de 2016 vehículo de intervención rápida 4x4 tipo camioneta,4 puertas equipado con sistema de extin "/>
    <s v="Carolina Pulido Moyeton "/>
    <s v="GESTIÓN CONTRACTUAL  "/>
    <x v="2"/>
    <x v="0"/>
    <n v="20"/>
    <s v="20203800044542  "/>
    <s v="2020-10-20 13:50:06 "/>
    <m/>
    <m/>
    <m/>
    <x v="2"/>
    <m/>
    <m/>
    <m/>
    <m/>
    <m/>
    <m/>
  </r>
  <r>
    <x v="0"/>
    <s v="CORREO ATENCION CIUDADANO"/>
    <x v="1"/>
    <s v="LUIS ALEJANDRO RAMIREZ ALVAREZ "/>
    <x v="0"/>
    <x v="1"/>
    <s v="CAC. Traslado parcial de petición PQRSD 04790 del 24 de septiembre de 2020. "/>
    <s v="Carlos Armando López Barrera"/>
    <s v="OFICINA ASESORA JURIDICA"/>
    <x v="1"/>
    <x v="1"/>
    <n v="30"/>
    <s v="20203800044572  "/>
    <d v="2020-10-20T00:00:00"/>
    <n v="20201200000633"/>
    <d v="2020-10-27T00:00:00"/>
    <n v="5"/>
    <x v="0"/>
    <m/>
    <m/>
    <m/>
    <m/>
    <m/>
    <s v="No tenemos acceso a respuesta"/>
  </r>
  <r>
    <x v="0"/>
    <s v="CORREO ATENCION CIUDADANO"/>
    <x v="1"/>
    <s v="MELBA AGUDELO CASTAÑO "/>
    <x v="0"/>
    <x v="0"/>
    <s v="CAC. solicitud de información. "/>
    <s v="Andrés Fernando Muñoz Cabrera "/>
    <s v="Área Central de Referencia Bomberil "/>
    <x v="0"/>
    <x v="2"/>
    <n v="30"/>
    <s v="20203800044592  "/>
    <d v="2020-10-20T00:00:00"/>
    <m/>
    <m/>
    <m/>
    <x v="3"/>
    <m/>
    <m/>
    <m/>
    <m/>
    <m/>
    <m/>
  </r>
  <r>
    <x v="0"/>
    <s v="CORREO ATENCION CIUDADANO"/>
    <x v="0"/>
    <s v="DEPARTAMENTO DE Capacitación BOMBEROS TUNJA  "/>
    <x v="5"/>
    <x v="0"/>
    <s v="CAC. Solicitud información  "/>
    <s v="Lina Maria Rojas Gallego"/>
    <s v="Educación"/>
    <x v="0"/>
    <x v="2"/>
    <n v="30"/>
    <s v="20203800044602  "/>
    <d v="2020-10-20T00:00:00"/>
    <n v="20202000009321"/>
    <d v="2020-10-23T00:00:00"/>
    <n v="3"/>
    <x v="0"/>
    <m/>
    <m/>
    <m/>
    <m/>
    <m/>
    <m/>
  </r>
  <r>
    <x v="0"/>
    <s v="CORREO ATENCION CIUDADANO"/>
    <x v="4"/>
    <s v="CUERPO DE BOMBEROS VOLUNTARIOS EL ORTIGAL - MIRANDA - CAUCA  "/>
    <x v="5"/>
    <x v="5"/>
    <s v="CAC. DERECHO DE PETICION.  "/>
    <s v="Cristhian Matiz "/>
    <s v="SUBDIRECCIÓN ESTRATÉGICA Y DE COORDINACIÓN BOMBERIL "/>
    <x v="0"/>
    <x v="2"/>
    <n v="30"/>
    <s v="20203800044632  "/>
    <d v="2020-10-21T00:00:00"/>
    <m/>
    <m/>
    <m/>
    <x v="3"/>
    <m/>
    <m/>
    <m/>
    <m/>
    <m/>
    <m/>
  </r>
  <r>
    <x v="0"/>
    <s v="CORREO ATENCION CIUDADANO"/>
    <x v="1"/>
    <s v="REYES Y LEYES S.A.S. LEONARDO REYES CONTRERAS "/>
    <x v="2"/>
    <x v="0"/>
    <s v="CAC. Respuesta Oficial.  "/>
    <s v="EDISON DELGADO "/>
    <s v="FORMULACIÓN Y ACTUALIZACIÓN NORMATIVA Y OPERATIVA "/>
    <x v="0"/>
    <x v="1"/>
    <n v="30"/>
    <s v="20203800044702  "/>
    <d v="2020-10-21T00:00:00"/>
    <m/>
    <m/>
    <m/>
    <x v="3"/>
    <m/>
    <m/>
    <m/>
    <m/>
    <m/>
    <m/>
  </r>
  <r>
    <x v="0"/>
    <s v="CORREO ATENCION CIUDADANO"/>
    <x v="1"/>
    <s v="NICOLáS Andrés LASTRE  "/>
    <x v="0"/>
    <x v="1"/>
    <s v="CAC. Consulta procesos actualización y entrenamiento. "/>
    <s v="Edgar Alexander Maya Lopez "/>
    <s v="FORMULACIÓN Y ACTUALIZACIÓN NORMATIVA Y OPERATIVA "/>
    <x v="0"/>
    <x v="3"/>
    <n v="35"/>
    <s v="20203800044762  "/>
    <s v="2020-10-21 10:42:09 "/>
    <m/>
    <m/>
    <m/>
    <x v="0"/>
    <m/>
    <m/>
    <m/>
    <m/>
    <m/>
    <m/>
  </r>
  <r>
    <x v="0"/>
    <s v="CORREO ATENCION CIUDADANO"/>
    <x v="1"/>
    <s v="PROCURADURIA 1 DELEGADA Contratación ESTATAL  "/>
    <x v="1"/>
    <x v="0"/>
    <s v="CAC. REMITIR A QUIEN CORRESPONDA. "/>
    <s v="CAROLINA ESCARRAGA "/>
    <s v="GESTIÓN CONTRACTUAL  "/>
    <x v="2"/>
    <x v="7"/>
    <n v="10"/>
    <s v="20203800044772  "/>
    <s v="2020-10-21 10:56:23 "/>
    <m/>
    <m/>
    <m/>
    <x v="2"/>
    <m/>
    <m/>
    <m/>
    <m/>
    <m/>
    <m/>
  </r>
  <r>
    <x v="1"/>
    <s v="RADICACION DIRECTA"/>
    <x v="1"/>
    <s v="ALCALDIA MUNICIPAL DE SIBUNDOY ANONIMO  "/>
    <x v="4"/>
    <x v="0"/>
    <s v="RD CARTA DE INTENCION "/>
    <s v="Cristhian Matiz "/>
    <s v="SUBDIRECCIÓN ESTRATÉGICA Y DE COORDINACIÓN BOMBERIL "/>
    <x v="0"/>
    <x v="2"/>
    <n v="30"/>
    <s v="20203800044782  "/>
    <d v="2020-10-21T00:00:00"/>
    <m/>
    <m/>
    <m/>
    <x v="3"/>
    <m/>
    <m/>
    <m/>
    <m/>
    <m/>
    <m/>
  </r>
  <r>
    <x v="0"/>
    <s v="CORREO ATENCION CIUDADANO"/>
    <x v="1"/>
    <s v="JAVIER ABELARDO GUTIERREZ ALVAREZ "/>
    <x v="0"/>
    <x v="1"/>
    <s v="CAC. solicitud de información derecho de petición. "/>
    <s v="Edgar Alexander Maya Lopez "/>
    <s v="FORMULACIÓN Y ACTUALIZACIÓN NORMATIVA Y OPERATIVA "/>
    <x v="0"/>
    <x v="3"/>
    <n v="35"/>
    <s v="20203800044792  "/>
    <s v="2020-10-21 11:01:37 "/>
    <m/>
    <m/>
    <m/>
    <x v="3"/>
    <m/>
    <m/>
    <m/>
    <m/>
    <m/>
    <m/>
  </r>
  <r>
    <x v="0"/>
    <s v="CORREO ATENCION CIUDADANO"/>
    <x v="1"/>
    <s v="SECRETARIA CBV FLORIDABLANCA  "/>
    <x v="4"/>
    <x v="1"/>
    <s v="CAC. DERECHO DE PETICION DE CONSULTA / RADICADO CBVF-2020-COMD-01096-S. "/>
    <s v="Carlos Osorio "/>
    <s v="FORMULACIÓN Y ACTUALIZACIÓN NORMATIVA Y OPERATIVA "/>
    <x v="1"/>
    <x v="3"/>
    <n v="35"/>
    <s v="20203800044812  "/>
    <s v="2020-10-21 11:09:51 "/>
    <m/>
    <m/>
    <m/>
    <x v="0"/>
    <m/>
    <m/>
    <m/>
    <m/>
    <m/>
    <m/>
  </r>
  <r>
    <x v="1"/>
    <s v="RADICACION DIRECTA"/>
    <x v="5"/>
    <s v="CUERPO DE BOMBEROS DE CHOCONTA  "/>
    <x v="5"/>
    <x v="0"/>
    <s v="RD REITERACION SLICITUD DE PAZ Y SALVO EN RESPUESTA A SU RDAICADO DEL 16 SEP/2020 "/>
    <s v="Arbey Hernan Trujillo Mendez "/>
    <s v="SUBDIRECCIÓN ESTRATÉGICA Y DE COORDINACIÓN BOMBERIL "/>
    <x v="0"/>
    <x v="1"/>
    <n v="30"/>
    <s v="20203800044842  "/>
    <d v="2020-10-21T00:00:00"/>
    <n v="20202000010021"/>
    <d v="2020-11-03T00:00:00"/>
    <n v="8"/>
    <x v="0"/>
    <m/>
    <m/>
    <m/>
    <m/>
    <m/>
    <m/>
  </r>
  <r>
    <x v="1"/>
    <s v="RADICACION DIRECTA"/>
    <x v="1"/>
    <s v="COMPAÑIA NACIONAL DE CHOCOLATES ANONIMO  "/>
    <x v="2"/>
    <x v="1"/>
    <s v="RD CONSULTA SOBRE AVANCES ASOCIADOS A LA RESOLUCION 0256 DE 2014 "/>
    <s v="Edgar Alexander Maya Lopez "/>
    <s v="FORMULACIÓN Y ACTUALIZACIÓN NORMATIVA Y OPERATIVA "/>
    <x v="0"/>
    <x v="3"/>
    <n v="35"/>
    <s v="20203800044862  "/>
    <s v="2020-10-21 12:07:07 "/>
    <m/>
    <m/>
    <m/>
    <x v="3"/>
    <m/>
    <m/>
    <m/>
    <m/>
    <m/>
    <m/>
  </r>
  <r>
    <x v="1"/>
    <s v="RADICACION DIRECTA"/>
    <x v="7"/>
    <s v="ALCALDIA MUNICIPAL DE RIONEGRO  "/>
    <x v="4"/>
    <x v="5"/>
    <s v="RD SOLICITUD "/>
    <s v="Cristhian Matiz "/>
    <s v="SUBDIRECCIÓN ESTRATÉGICA Y DE COORDINACIÓN BOMBERIL "/>
    <x v="0"/>
    <x v="2"/>
    <n v="30"/>
    <s v="20203800044872  "/>
    <d v="2020-10-21T00:00:00"/>
    <m/>
    <m/>
    <m/>
    <x v="3"/>
    <m/>
    <m/>
    <m/>
    <m/>
    <m/>
    <m/>
  </r>
  <r>
    <x v="0"/>
    <s v="CORREO ATENCION CIUDADANO"/>
    <x v="1"/>
    <s v="CARLOS FELIZ MONSALVE  "/>
    <x v="0"/>
    <x v="1"/>
    <s v="CAC. Solicitud apoyo en proceso de elección Coordinador Ejecutivo Departamental de Bolívar. "/>
    <s v="Melba Vidal "/>
    <s v="FORMULACIÓN Y ACTUALIZACIÓN NORMATIVA Y OPERATIVA "/>
    <x v="2"/>
    <x v="2"/>
    <n v="30"/>
    <s v="20203800045072  "/>
    <d v="2020-10-21T00:00:00"/>
    <n v="20202050077821"/>
    <d v="2020-11-20T00:00:00"/>
    <n v="20"/>
    <x v="0"/>
    <m/>
    <m/>
    <m/>
    <m/>
    <m/>
    <m/>
  </r>
  <r>
    <x v="0"/>
    <s v="CHAT INSTITUCIONAL"/>
    <x v="1"/>
    <s v="EVELYN LINEYRA ORTIZ García "/>
    <x v="0"/>
    <x v="0"/>
    <s v="CH. Offline message sent by Evelyn Ortiz  "/>
    <s v="Lina Maria Rojas Gallego"/>
    <s v="Educación"/>
    <x v="0"/>
    <x v="1"/>
    <n v="30"/>
    <s v="20203800045092  "/>
    <d v="2020-10-21T00:00:00"/>
    <n v="20203800045132"/>
    <d v="2020-10-23T00:00:00"/>
    <n v="2"/>
    <x v="0"/>
    <m/>
    <m/>
    <m/>
    <m/>
    <m/>
    <m/>
  </r>
  <r>
    <x v="0"/>
    <s v="CORREO INSTITUCIONAL"/>
    <x v="1"/>
    <s v="CORRECOL  "/>
    <x v="2"/>
    <x v="0"/>
    <s v="CI. Fado: Derecho de Petición-segunda comunicación. "/>
    <s v="CAROLINA ESCARRAGA "/>
    <s v="GESTIÓN CONTRACTUAL  "/>
    <x v="2"/>
    <x v="2"/>
    <n v="30"/>
    <s v="20203800045142  "/>
    <d v="2020-10-21T00:00:00"/>
    <m/>
    <m/>
    <m/>
    <x v="3"/>
    <m/>
    <m/>
    <m/>
    <m/>
    <m/>
    <m/>
  </r>
  <r>
    <x v="0"/>
    <s v="CORREO ATENCION CIUDADANO"/>
    <x v="26"/>
    <s v="BENEMERITO CUERPO DE BOMBEROS VOLUNTARIOS DE LETICIA  "/>
    <x v="5"/>
    <x v="0"/>
    <s v="CAC. SOLICITUD COMODATO KIT FORESTAL  "/>
    <s v="Carolina Pulido Moyeton "/>
    <s v="GESTIÓN CONTRACTUAL  "/>
    <x v="2"/>
    <x v="0"/>
    <n v="20"/>
    <s v="20203800045182  "/>
    <s v="2020-10-21 21:18:49 "/>
    <n v="20203500011061"/>
    <d v="2020-11-18T00:00:00"/>
    <n v="18"/>
    <x v="0"/>
    <m/>
    <m/>
    <m/>
    <m/>
    <m/>
    <m/>
  </r>
  <r>
    <x v="0"/>
    <s v="CORREO ATENCION CIUDADANO"/>
    <x v="27"/>
    <s v="LUID BERNARDO ROSERO MURCIA "/>
    <x v="0"/>
    <x v="1"/>
    <s v="CAC. Aldana-Nariño.  "/>
    <s v="Melba Vidal "/>
    <s v="FORMULACIÓN Y ACTUALIZACIÓN NORMATIVA Y OPERATIVA "/>
    <x v="2"/>
    <x v="3"/>
    <n v="35"/>
    <s v="20203800045192  "/>
    <s v="2020-10-22 07:40:24 "/>
    <n v="20202050075271"/>
    <d v="2020-11-04T00:00:00"/>
    <n v="8"/>
    <x v="0"/>
    <m/>
    <m/>
    <m/>
    <m/>
    <m/>
    <m/>
  </r>
  <r>
    <x v="0"/>
    <s v="CORREO ATENCION CIUDADANO"/>
    <x v="5"/>
    <s v="DERLY FORERO  "/>
    <x v="0"/>
    <x v="0"/>
    <s v="CAC. Registro personal bomberos voluntarios Sibaté. "/>
    <s v="Juan Carlos Puerto Prieto"/>
    <s v="CENTRAL DE INFORMACIÓN Y TELECOMUNICACIONES  "/>
    <x v="0"/>
    <x v="1"/>
    <n v="30"/>
    <s v="20203800045212  "/>
    <d v="2020-10-22T00:00:00"/>
    <s v="n/a"/>
    <d v="2020-11-04T00:00:00"/>
    <n v="8"/>
    <x v="0"/>
    <m/>
    <m/>
    <m/>
    <m/>
    <m/>
    <s v="No se genero radicado de salida"/>
  </r>
  <r>
    <x v="0"/>
    <s v="CORREO INSTITUCIONAL"/>
    <x v="3"/>
    <s v="DIANA PATRICIA CORREA BALCAZAR "/>
    <x v="0"/>
    <x v="1"/>
    <s v="CI. RV: RV: Ref.: Derecho de Petición, artículos 23 de la Constitución Política 1991 .  "/>
    <s v="Edgar Alexander Maya Lopez "/>
    <s v="FORMULACIÓN Y ACTUALIZACIÓN NORMATIVA Y OPERATIVA "/>
    <x v="0"/>
    <x v="3"/>
    <n v="35"/>
    <s v="20203800045292  "/>
    <s v="2020-10-22 14:21:44 "/>
    <n v="20202050073991"/>
    <d v="2020-11-10T00:00:00"/>
    <n v="12"/>
    <x v="0"/>
    <m/>
    <m/>
    <m/>
    <m/>
    <m/>
    <m/>
  </r>
  <r>
    <x v="0"/>
    <s v="CORREO ATENCION CIUDADANO"/>
    <x v="3"/>
    <s v="ACADEMIA NACIONAL DE LOS BOMBEROS DE COLOMBIA (ANBC) Benemérito CUERPO DE BOMBEROS VOLUNTARIOS DE CALI  "/>
    <x v="5"/>
    <x v="3"/>
    <s v="CAC. CHARLA DE SENSIBILIZACION EQUIDAD DE GENERO. "/>
    <s v="Andrea Bibiana Castañeda Durán  "/>
    <s v="FORMULACIÓN Y ACTUALIZACIÓN NORMATIVA Y OPERATIVA "/>
    <x v="0"/>
    <x v="2"/>
    <n v="30"/>
    <s v="20203800045312  "/>
    <d v="2020-10-22T00:00:00"/>
    <n v="20202050074641"/>
    <d v="2020-11-03T00:00:00"/>
    <n v="7"/>
    <x v="0"/>
    <m/>
    <m/>
    <m/>
    <m/>
    <m/>
    <m/>
  </r>
  <r>
    <x v="0"/>
    <s v="CORREO ATENCION CIUDADANO"/>
    <x v="7"/>
    <s v="ALCALDIA LANDAZURI  "/>
    <x v="4"/>
    <x v="4"/>
    <s v="CAC. OFICIO 062 ANEXO DENUNCIA. "/>
    <s v="Arbey Hernan Trujillo Mendez "/>
    <s v="SUBDIRECCIÓN ESTRATÉGICA Y DE COORDINACIÓN BOMBERIL "/>
    <x v="0"/>
    <x v="2"/>
    <n v="30"/>
    <s v="20203800045322  "/>
    <d v="2020-10-22T00:00:00"/>
    <n v="20202000010011"/>
    <d v="2020-11-03T00:00:00"/>
    <n v="7"/>
    <x v="0"/>
    <m/>
    <m/>
    <m/>
    <m/>
    <m/>
    <m/>
  </r>
  <r>
    <x v="0"/>
    <s v="CORREO ATENCION CIUDADANO"/>
    <x v="0"/>
    <s v="ALCALDIA DE TURMEQUE  "/>
    <x v="4"/>
    <x v="5"/>
    <s v="CAC. Solicitud de apoyo para el Cuerpo de Bomberos Voluntarios de Turmequé. "/>
    <s v="JAIRO SOTO GIL  "/>
    <s v="SUBDIRECCIÓN ESTRATÉGICA Y DE COORDINACIÓN BOMBERIL "/>
    <x v="0"/>
    <x v="2"/>
    <n v="30"/>
    <s v="20203800045342  "/>
    <d v="2020-10-22T00:00:00"/>
    <n v="20202000010381"/>
    <d v="2020-11-10T00:00:00"/>
    <n v="12"/>
    <x v="0"/>
    <m/>
    <m/>
    <m/>
    <m/>
    <m/>
    <m/>
  </r>
  <r>
    <x v="0"/>
    <s v="CORREO ATENCION CIUDADANO"/>
    <x v="3"/>
    <s v="CUERPO DE BOMBEROS VOLUNTARIOS DE CARTAGO  "/>
    <x v="5"/>
    <x v="0"/>
    <s v="CAC. INVITACION AL DIRECTOR NACIONAL-BOMBEROS COLOMBIA. "/>
    <s v="Andrea Bibiana Castañeda Durán  "/>
    <s v="FORMULACIÓN Y ACTUALIZACIÓN NORMATIVA Y OPERATIVA "/>
    <x v="0"/>
    <x v="2"/>
    <n v="30"/>
    <s v="20203800045412  "/>
    <d v="2020-10-23T00:00:00"/>
    <n v="20202050074181"/>
    <d v="2020-11-04T00:00:00"/>
    <n v="8"/>
    <x v="0"/>
    <m/>
    <m/>
    <m/>
    <m/>
    <m/>
    <m/>
  </r>
  <r>
    <x v="0"/>
    <s v="CORREO ATENCION CIUDADANO"/>
    <x v="9"/>
    <s v="EVIDALIA ROJAS TORRES "/>
    <x v="0"/>
    <x v="4"/>
    <s v="CAC. (sin asunto), queja y denuncia ante ustedes ya que el municipio no cuenta con un grupo completo de bomberos. "/>
    <s v="Arbey Hernan Trujillo Mendez "/>
    <s v="SUBDIRECCIÓN ESTRATÉGICA Y DE COORDINACIÓN BOMBERIL "/>
    <x v="0"/>
    <x v="1"/>
    <n v="30"/>
    <s v="20203800045422  "/>
    <d v="2020-10-23T00:00:00"/>
    <m/>
    <m/>
    <m/>
    <x v="3"/>
    <m/>
    <m/>
    <m/>
    <m/>
    <m/>
    <m/>
  </r>
  <r>
    <x v="0"/>
    <s v="CORREO ATENCION CIUDADANO"/>
    <x v="3"/>
    <s v="ALEJANDRO MONTES  "/>
    <x v="0"/>
    <x v="1"/>
    <s v="CAC. Petición de información.  "/>
    <s v="Edgar Alexander Maya Lopez "/>
    <s v="FORMULACIÓN Y ACTUALIZACIÓN NORMATIVA Y OPERATIVA "/>
    <x v="0"/>
    <x v="0"/>
    <n v="20"/>
    <s v="20203800045482  "/>
    <s v="2020-10-23 09:58:43 "/>
    <n v="20202100010661"/>
    <d v="2020-11-16T00:00:00"/>
    <n v="15"/>
    <x v="0"/>
    <m/>
    <m/>
    <m/>
    <m/>
    <m/>
    <m/>
  </r>
  <r>
    <x v="0"/>
    <s v="CORREO ATENCION CIUDADANO"/>
    <x v="16"/>
    <s v="CUERPO DE BOMBEROS VOLUNTARIOS DE EL BANCO  "/>
    <x v="5"/>
    <x v="0"/>
    <s v="CAC. SOLICITUD CONTRATOS DE COMODATOS UNIDAD DE INTERVENCIÓN RÁPIDA, KIT DE DESINUNDACIÓN. "/>
    <s v="Carolina Pulido Moyeton "/>
    <s v="GESTIÓN CONTRACTUAL  "/>
    <x v="2"/>
    <x v="0"/>
    <n v="20"/>
    <s v="20203800045562  "/>
    <s v="2020-10-23 11:59:00 "/>
    <s v="n/a"/>
    <d v="2020-11-18T00:00:00"/>
    <n v="16"/>
    <x v="0"/>
    <m/>
    <m/>
    <m/>
    <m/>
    <m/>
    <s v="No se genero radicado de salida"/>
  </r>
  <r>
    <x v="0"/>
    <s v="CORREO ATENCION CIUDADANO"/>
    <x v="1"/>
    <s v="FIREXPRESS A/S  "/>
    <x v="2"/>
    <x v="1"/>
    <s v="CAC. Derecho de petición. "/>
    <s v="Edgar Alexander Maya Lopez "/>
    <s v="FORMULACIÓN Y ACTUALIZACIÓN NORMATIVA Y OPERATIVA "/>
    <x v="0"/>
    <x v="1"/>
    <n v="30"/>
    <s v="20203800045582  "/>
    <d v="2020-10-23T00:00:00"/>
    <n v="20202050076071"/>
    <d v="2020-11-09T00:00:00"/>
    <n v="11"/>
    <x v="0"/>
    <m/>
    <m/>
    <m/>
    <m/>
    <m/>
    <m/>
  </r>
  <r>
    <x v="0"/>
    <s v="CORREO ATENCION CIUDADANO"/>
    <x v="1"/>
    <s v="José WALTER VELASCO SALCEDO "/>
    <x v="0"/>
    <x v="5"/>
    <s v="CAC. Solicitud de apoyo.  "/>
    <s v="Juan Gabriel Parra "/>
    <s v="FORMULACIÓN Y ACTUALIZACIÓN NORMATIVA Y OPERATIVA "/>
    <x v="0"/>
    <x v="1"/>
    <n v="30"/>
    <s v="20203800045662  "/>
    <d v="2020-10-23T00:00:00"/>
    <m/>
    <m/>
    <m/>
    <x v="3"/>
    <m/>
    <m/>
    <m/>
    <m/>
    <m/>
    <m/>
  </r>
  <r>
    <x v="0"/>
    <s v="CORREO ATENCION CIUDADANO"/>
    <x v="16"/>
    <s v="CUERPO DE BOMBEROS VOLUNTARIOS DE EL BANCO  "/>
    <x v="5"/>
    <x v="0"/>
    <s v="CAC. SOLICITUD CONTRATOS DE COMODATOS UNIDAD DE INTERVENCIÓN RÁPIDA, KIT DE DESINUNDACIÓN. "/>
    <s v="Carolina Pulido Moyeton "/>
    <s v="GESTIÓN CONTRACTUAL  "/>
    <x v="2"/>
    <x v="0"/>
    <n v="20"/>
    <s v="20203800045672  "/>
    <s v="2020-10-23 17:35:17 "/>
    <n v="20203500011051"/>
    <d v="2020-11-18T00:00:00"/>
    <n v="16"/>
    <x v="0"/>
    <m/>
    <m/>
    <m/>
    <m/>
    <m/>
    <m/>
  </r>
  <r>
    <x v="0"/>
    <s v="CORREO ATENCION CIUDADANO"/>
    <x v="28"/>
    <s v="CUERPO DE BOMBEROS DE OCAÑA  "/>
    <x v="5"/>
    <x v="0"/>
    <s v="CAC. solicitud copia comodato de Forestales. "/>
    <s v="Carolina Pulido Moyeton "/>
    <s v="GESTIÓN CONTRACTUAL  "/>
    <x v="2"/>
    <x v="0"/>
    <n v="20"/>
    <s v="20203800045682  "/>
    <s v="2020-10-26 08:28:19 "/>
    <m/>
    <m/>
    <m/>
    <x v="3"/>
    <m/>
    <m/>
    <m/>
    <m/>
    <m/>
    <m/>
  </r>
  <r>
    <x v="0"/>
    <s v="CORREO ATENCION CIUDADANO"/>
    <x v="1"/>
    <s v="PROCURADURIA AUXILIAR PARA ASUNTOS CONSTITUCIONALES  "/>
    <x v="4"/>
    <x v="1"/>
    <s v="CAC. Requerimiento de información de trámite dado a Derecho de Petición SDP 2883-20. "/>
    <s v="Edgar Alexander Maya Lopez "/>
    <s v="FORMULACIÓN Y ACTUALIZACIÓN NORMATIVA Y OPERATIVA "/>
    <x v="0"/>
    <x v="3"/>
    <n v="35"/>
    <s v="20203800045742  "/>
    <s v="2020-10-26 14:04:53 "/>
    <n v="20202050074171"/>
    <d v="2020-10-27T00:00:00"/>
    <n v="1"/>
    <x v="0"/>
    <m/>
    <m/>
    <m/>
    <m/>
    <m/>
    <m/>
  </r>
  <r>
    <x v="1"/>
    <s v="RADICACION DIRECTA"/>
    <x v="10"/>
    <s v="GOBERNACION DE ANTIOQUIA  "/>
    <x v="4"/>
    <x v="1"/>
    <s v="RD TRASLADO POR COMPETENCIA DE DERECHO DE PETICION DE LOS SEÑORES NELSON ZULUAICA Y CRISTIAN MONSALVE RD 202210233673 "/>
    <s v="Andrea Bibiana Castañeda Durán  "/>
    <s v="FORMULACIÓN Y ACTUALIZACIÓN NORMATIVA Y OPERATIVA "/>
    <x v="0"/>
    <x v="3"/>
    <n v="35"/>
    <s v="20203800045752  "/>
    <s v="2020-10-26 14:36:22 "/>
    <m/>
    <m/>
    <m/>
    <x v="0"/>
    <m/>
    <m/>
    <m/>
    <m/>
    <m/>
    <m/>
  </r>
  <r>
    <x v="1"/>
    <s v="RADICACION DIRECTA"/>
    <x v="10"/>
    <s v="GOBERNACION DE ANTIOQUIA  "/>
    <x v="4"/>
    <x v="0"/>
    <s v="RD RESPUESTA SOLICITUD RADICADO 2020010233673 Y 2020010233675 "/>
    <s v="Andrea Bibiana Castañeda Durán  "/>
    <s v="FORMULACIÓN Y ACTUALIZACIÓN NORMATIVA Y OPERATIVA "/>
    <x v="0"/>
    <x v="3"/>
    <n v="35"/>
    <s v="20203800045762  "/>
    <s v="2020-10-26 14:38:41 "/>
    <n v="20203800045752"/>
    <d v="2020-11-03T00:00:00"/>
    <n v="5"/>
    <x v="0"/>
    <m/>
    <m/>
    <m/>
    <m/>
    <m/>
    <m/>
  </r>
  <r>
    <x v="1"/>
    <s v="RADICACION DIRECTA"/>
    <x v="5"/>
    <s v="SECRETARIA GENERAL Y DE GOBIERNO DE COTA  "/>
    <x v="4"/>
    <x v="0"/>
    <s v="RD REITERACION RADICADO CO 20954 "/>
    <s v="Liz Margaret Álvarez calderón "/>
    <s v="SUBDIRECCIÓN ESTRATÉGICA Y DE COORDINACIÓN BOMBERIL "/>
    <x v="0"/>
    <x v="2"/>
    <n v="30"/>
    <s v="20203800045782  "/>
    <d v="2020-10-26T00:00:00"/>
    <n v="20202000010121"/>
    <d v="2020-11-06T00:00:00"/>
    <n v="8"/>
    <x v="0"/>
    <m/>
    <m/>
    <m/>
    <m/>
    <m/>
    <m/>
  </r>
  <r>
    <x v="1"/>
    <s v="RADICACION DIRECTA"/>
    <x v="10"/>
    <s v="CUERPO DE BOMBEROS VOLUNTARIOS DE TURBO - ANTIOQUIA  "/>
    <x v="5"/>
    <x v="2"/>
    <s v="RD PROPUESTA CREACION ESCUELA EN PROVISIONALIDAD CENTRO DE FORMACION TECNICO BOBERIL CN ENFASIS RE RESCATE EN TODAS SUS MODALIDADES Y LA GESTION DEL RIESGO CONTRA INCENDIOS "/>
    <s v=" Lina Maria Rojas Gallego"/>
    <s v="Educación"/>
    <x v="0"/>
    <x v="5"/>
    <n v="15"/>
    <s v="20203800045792  "/>
    <d v="2020-10-26T00:00:00"/>
    <n v="20202000009421"/>
    <d v="2020-10-27T00:00:00"/>
    <n v="1"/>
    <x v="0"/>
    <m/>
    <m/>
    <m/>
    <m/>
    <m/>
    <m/>
  </r>
  <r>
    <x v="0"/>
    <s v="CORREO INSTITUCIONAL"/>
    <x v="29"/>
    <s v="Personería ACACIAS  "/>
    <x v="4"/>
    <x v="4"/>
    <s v="CI. Fado: PARA SU CONCOCIMIENTO.  "/>
    <s v="Arbey Hernan Trujillo Mendez "/>
    <s v="SUBDIRECCIÓN ESTRATÉGICA Y DE COORDINACIÓN BOMBERIL "/>
    <x v="0"/>
    <x v="1"/>
    <n v="30"/>
    <s v="20203800045842  "/>
    <d v="2020-10-26T00:00:00"/>
    <m/>
    <m/>
    <m/>
    <x v="3"/>
    <m/>
    <m/>
    <m/>
    <m/>
    <m/>
    <m/>
  </r>
  <r>
    <x v="1"/>
    <s v="RADICACION DIRECTA"/>
    <x v="1"/>
    <s v="LUIS HERNAN RODRIGUEZ TORRES "/>
    <x v="0"/>
    <x v="0"/>
    <s v="RD SOLICITUD INFORMACION "/>
    <s v=" Lina Maria Rojas Gallego"/>
    <s v="Educación"/>
    <x v="0"/>
    <x v="1"/>
    <n v="30"/>
    <s v="20203800045862  "/>
    <d v="2020-10-26T00:00:00"/>
    <n v="20202000011201"/>
    <d v="2020-11-19T00:00:00"/>
    <n v="16"/>
    <x v="0"/>
    <m/>
    <m/>
    <m/>
    <m/>
    <m/>
    <m/>
  </r>
  <r>
    <x v="0"/>
    <s v="CORREO ATENCION CIUDADANO"/>
    <x v="1"/>
    <s v="LUZ MERY GALEANO ENRIQUEZ "/>
    <x v="0"/>
    <x v="0"/>
    <s v="CAC. DERECHO DE PETICIÓN 56401 UAE - DIRECCIÓN NACIONAL DE BOMBEROS.  "/>
    <s v="Carolina Pulido Moyeton "/>
    <s v="GESTIÓN CONTRACTUAL  "/>
    <x v="2"/>
    <x v="0"/>
    <n v="20"/>
    <s v="20203800045922  "/>
    <s v="2020-10-26 16:50:23 "/>
    <m/>
    <m/>
    <m/>
    <x v="3"/>
    <m/>
    <m/>
    <m/>
    <m/>
    <m/>
    <m/>
  </r>
  <r>
    <x v="0"/>
    <s v="CORREO ATENCION CIUDADANO"/>
    <x v="1"/>
    <s v="MINISTERIO DEL INTERIOR OFICINA ASESORA DE Planeación ROSA EVA Gutiérrez Calderón "/>
    <x v="1"/>
    <x v="0"/>
    <s v="CAC. Solicitud información sobre proyectos de decreto que se pretendan tramitar en el próximo año. "/>
    <s v="Andrea Bibiana Castañeda Durán  "/>
    <s v="FORMULACIÓN Y ACTUALIZACIÓN NORMATIVA Y OPERATIVA "/>
    <x v="0"/>
    <x v="7"/>
    <n v="10"/>
    <s v="20203800045942  "/>
    <d v="2020-10-26T00:00:00"/>
    <n v="20202050076911"/>
    <d v="2020-11-17T00:00:00"/>
    <n v="14"/>
    <x v="1"/>
    <m/>
    <m/>
    <m/>
    <m/>
    <m/>
    <m/>
  </r>
  <r>
    <x v="0"/>
    <s v="CORREO INSTITUCIONAL"/>
    <x v="17"/>
    <s v="MICHAEL DAVID BARRETO GUTIÉRREZ  "/>
    <x v="0"/>
    <x v="4"/>
    <s v="CI. Fado: QUERELLA BOMBEROS LA JAGUA.  "/>
    <s v="Arbey Hernan Trujillo Mendez "/>
    <s v="SUBDIRECCIÓN ESTRATÉGICA Y DE COORDINACIÓN BOMBERIL "/>
    <x v="0"/>
    <x v="1"/>
    <n v="30"/>
    <s v="20203800045972  "/>
    <d v="2020-10-26T00:00:00"/>
    <m/>
    <m/>
    <m/>
    <x v="3"/>
    <m/>
    <m/>
    <m/>
    <m/>
    <m/>
    <m/>
  </r>
  <r>
    <x v="0"/>
    <s v="CORREO ATENCION CIUDADANO"/>
    <x v="1"/>
    <s v="LUZ MERY GALEANO ENRIQUEZ "/>
    <x v="0"/>
    <x v="0"/>
    <s v="CAC. DERECHO DE PETICIÓN 56640 UAE - DIRECCION NACIONAL DE BOMBEROS. "/>
    <s v="Carolina Pulido Moyeton "/>
    <s v="GESTIÓN CONTRACTUAL  "/>
    <x v="2"/>
    <x v="0"/>
    <n v="20"/>
    <s v="20203800045982  "/>
    <s v="2020-10-26 18:07:59 "/>
    <m/>
    <m/>
    <m/>
    <x v="3"/>
    <m/>
    <m/>
    <m/>
    <m/>
    <m/>
    <m/>
  </r>
  <r>
    <x v="0"/>
    <s v="CORREO ATENCION CIUDADANO"/>
    <x v="1"/>
    <s v="UNIDAD ADMINISTRATIVA ESPECIAL CUERPO OFICIAL DE BOMBEROS DE BOGOTA UAECOB  "/>
    <x v="5"/>
    <x v="4"/>
    <s v="CAC. Fado: Denuncia  "/>
    <s v="Arbey Hernan Trujillo Mendez "/>
    <s v="SUBDIRECCIÓN ESTRATÉGICA Y DE COORDINACIÓN BOMBERIL "/>
    <x v="0"/>
    <x v="1"/>
    <n v="30"/>
    <s v="20203800045992  "/>
    <d v="2020-10-26T00:00:00"/>
    <m/>
    <m/>
    <m/>
    <x v="3"/>
    <m/>
    <m/>
    <m/>
    <m/>
    <m/>
    <m/>
  </r>
  <r>
    <x v="0"/>
    <s v="CORREO ATENCION CIUDADANO"/>
    <x v="1"/>
    <s v="IVAN ALBERTO PONCE MENA "/>
    <x v="0"/>
    <x v="4"/>
    <s v="CAC. DERECHO DE PETICION PARTICULAR ANTE EL CUERPO DE BOMBEROS DE BUESACO PARA QUE SU ENTIDAD HAGA SEGUIMIENTO DEL MENCIONADO DERECHO. GRACIAS "/>
    <s v="Arbey Hernan Trujillo Mendez "/>
    <s v="SUBDIRECCIÓN ESTRATÉGICA Y DE COORDINACIÓN BOMBERIL "/>
    <x v="0"/>
    <x v="1"/>
    <n v="30"/>
    <s v="20203800046022  "/>
    <d v="2020-10-27T00:00:00"/>
    <m/>
    <m/>
    <m/>
    <x v="3"/>
    <m/>
    <m/>
    <m/>
    <m/>
    <m/>
    <m/>
  </r>
  <r>
    <x v="0"/>
    <s v="CORREO INSTITUCIONAL"/>
    <x v="1"/>
    <s v="LUIS GABRIEL GOMEZ ACOSTA  "/>
    <x v="0"/>
    <x v="1"/>
    <s v="CI. Fado: REFERENCIA: Radicado DNBC No. 20203800034002 ASUNTO: Respuesta solicitud. "/>
    <s v="Edgar Alexander Maya Lopez "/>
    <s v="FORMULACIÓN Y ACTUALIZACIÓN NORMATIVA Y OPERATIVA "/>
    <x v="0"/>
    <x v="1"/>
    <n v="30"/>
    <s v="20203800046072  "/>
    <d v="2020-10-27T00:00:00"/>
    <m/>
    <m/>
    <m/>
    <x v="0"/>
    <m/>
    <m/>
    <m/>
    <m/>
    <m/>
    <m/>
  </r>
  <r>
    <x v="0"/>
    <s v="CORREO ATENCION CIUDADANO"/>
    <x v="10"/>
    <s v="PABLO ZAPATA FRANCO "/>
    <x v="0"/>
    <x v="0"/>
    <s v="CAC. Derecho de Petición de información. "/>
    <s v="Luis Alberto Valencia Pulido"/>
    <s v="Área Central de Referencia Bomberil"/>
    <x v="0"/>
    <x v="1"/>
    <n v="30"/>
    <s v="20203800046152  "/>
    <d v="2020-10-27T00:00:00"/>
    <s v="n/a"/>
    <d v="2020-11-17T00:00:00"/>
    <n v="13"/>
    <x v="0"/>
    <m/>
    <m/>
    <m/>
    <m/>
    <m/>
    <s v="No se genero radicado de salida"/>
  </r>
  <r>
    <x v="0"/>
    <s v="CORREO ATENCION CIUDADANO"/>
    <x v="1"/>
    <s v="PROCURADURIA SEGUNDA DELEGADA CONTRATACION ESTATAL  "/>
    <x v="1"/>
    <x v="0"/>
    <s v="CAC. E-2020-324686 --Solicitud de Información -Dirección Nacional De Bomberos. "/>
    <s v="Carolina Pulido Moyeton "/>
    <s v="GESTIÓN CONTRACTUAL  "/>
    <x v="2"/>
    <x v="7"/>
    <n v="10"/>
    <s v="20203800046172  "/>
    <d v="2020-10-27T00:00:00"/>
    <m/>
    <m/>
    <m/>
    <x v="2"/>
    <m/>
    <m/>
    <m/>
    <m/>
    <m/>
    <m/>
  </r>
  <r>
    <x v="0"/>
    <s v="CORREO ATENCION CIUDADANO"/>
    <x v="10"/>
    <s v="JOHN BYRON ZAPATA ATEHORTÚA "/>
    <x v="0"/>
    <x v="0"/>
    <s v="CAC. Derecho de Petición de información.  "/>
    <s v="Freddy Andrés Farfán Moreno "/>
    <s v="GESTIÓN PRESUPUESTO "/>
    <x v="2"/>
    <x v="1"/>
    <n v="30"/>
    <s v="20203800046182  "/>
    <d v="2020-10-27T00:00:00"/>
    <n v="20203600011211"/>
    <d v="2020-11-19T00:00:00"/>
    <n v="15"/>
    <x v="0"/>
    <m/>
    <m/>
    <m/>
    <m/>
    <m/>
    <m/>
  </r>
  <r>
    <x v="0"/>
    <s v="CORREO ATENCION CIUDADANO"/>
    <x v="18"/>
    <s v="CUERPO DE BOMBEROS VOLUNTARIOS LA DORADA - CALDAS  "/>
    <x v="5"/>
    <x v="0"/>
    <s v="CI. Fado: Bomberos la dorada proyecto maquina.  "/>
    <s v="Cristhian Matiz "/>
    <s v="SUBDIRECCIÓN ESTRATÉGICA Y DE COORDINACIÓN BOMBERIL "/>
    <x v="0"/>
    <x v="1"/>
    <n v="30"/>
    <s v="20203800046242  "/>
    <d v="2020-10-27T00:00:00"/>
    <n v="20202000010371"/>
    <d v="2020-11-10T00:00:00"/>
    <n v="9"/>
    <x v="0"/>
    <m/>
    <m/>
    <m/>
    <m/>
    <m/>
    <m/>
  </r>
  <r>
    <x v="0"/>
    <s v="CORREO ATENCION CIUDADANO"/>
    <x v="1"/>
    <s v="CARLOS FELIZ MONSALVE  "/>
    <x v="0"/>
    <x v="1"/>
    <s v="CAC. RV: REMISION HOJAS DE VIDA PARA DAR ALCANCE AL OFICIO GOBOL-20-034850. "/>
    <s v="Melba Vidal "/>
    <s v="FORMULACIÓN Y ACTUALIZACIÓN NORMATIVA Y OPERATIVA "/>
    <x v="2"/>
    <x v="3"/>
    <n v="35"/>
    <s v="20203800046262  "/>
    <s v="2020-10-27 16:57:12 "/>
    <n v="20202050075211"/>
    <d v="2020-11-04T00:00:00"/>
    <n v="6"/>
    <x v="0"/>
    <m/>
    <m/>
    <m/>
    <m/>
    <m/>
    <m/>
  </r>
  <r>
    <x v="0"/>
    <s v="CORREO ATENCION CIUDADANO"/>
    <x v="1"/>
    <s v="JAVIER MARTINEZ  "/>
    <x v="0"/>
    <x v="3"/>
    <s v="CAC. Solicitar cita para ofrecer producto orgánico que desarrollamos para apagar incendios forestales 20 veces más efectivo que el agua.  "/>
    <s v="JAIRO SOTO GIL  "/>
    <s v="SUBDIRECCIÓN ESTRATÉGICA Y DE COORDINACIÓN BOMBERIL "/>
    <x v="0"/>
    <x v="1"/>
    <n v="30"/>
    <s v="20203800046272  "/>
    <d v="2020-10-27T00:00:00"/>
    <m/>
    <m/>
    <m/>
    <x v="3"/>
    <m/>
    <m/>
    <m/>
    <m/>
    <m/>
    <m/>
  </r>
  <r>
    <x v="0"/>
    <s v="CORREO ATENCION CIUDADANO"/>
    <x v="1"/>
    <s v="GSH  "/>
    <x v="2"/>
    <x v="0"/>
    <s v="CAC. Certificación laboral-JUAN SEBASTIAN MUÑOZ GARZON. "/>
    <s v="CAROLINA ESCARRAGA "/>
    <s v="GESTIÓN CONTRACTUAL  "/>
    <x v="2"/>
    <x v="0"/>
    <n v="20"/>
    <s v="20203800046282  "/>
    <s v="2020-10-28 08:31:06 "/>
    <m/>
    <m/>
    <m/>
    <x v="3"/>
    <m/>
    <m/>
    <m/>
    <m/>
    <m/>
    <m/>
  </r>
  <r>
    <x v="0"/>
    <s v="CORREO ATENCION CIUDADANO"/>
    <x v="10"/>
    <s v="GOBERNACION DE ANTIOQUIA  "/>
    <x v="4"/>
    <x v="0"/>
    <s v="CAC. Documento - 2020030275624  "/>
    <s v="Arbey Hernan Trujillo Mendez "/>
    <s v="SUBDIRECCIÓN ESTRATÉGICA Y DE COORDINACIÓN BOMBERIL "/>
    <x v="0"/>
    <x v="2"/>
    <n v="30"/>
    <s v="20203800046322  "/>
    <d v="2020-10-28T00:00:00"/>
    <m/>
    <m/>
    <m/>
    <x v="3"/>
    <m/>
    <m/>
    <m/>
    <m/>
    <m/>
    <m/>
  </r>
  <r>
    <x v="0"/>
    <s v="CORREO ATENCION CIUDADANO"/>
    <x v="19"/>
    <s v="HAROLD VASQUEZ VELASCO "/>
    <x v="0"/>
    <x v="2"/>
    <s v="CAC. Solicitud de cita Director nacional de Bomberos de Colombia. "/>
    <s v="CHARLES WILBER BENAVIDES CASTILLO "/>
    <s v="DIRECCION GENERAL "/>
    <x v="1"/>
    <x v="1"/>
    <n v="30"/>
    <s v="20203800046332  "/>
    <d v="2020-10-28T00:00:00"/>
    <n v="20201000010651"/>
    <d v="2020-11-12T00:00:00"/>
    <n v="10"/>
    <x v="0"/>
    <m/>
    <m/>
    <m/>
    <m/>
    <m/>
    <m/>
  </r>
  <r>
    <x v="0"/>
    <s v="CORREO ATENCION CIUDADANO"/>
    <x v="10"/>
    <s v="GOBERNACION DE ANTIOQUIA  "/>
    <x v="4"/>
    <x v="2"/>
    <s v="CAC. SOLICITUD VISITA A CUERPO DE BOMBEROS DE GOMEZ PLATA.  "/>
    <s v="JAIRO SOTO GIL  "/>
    <s v="SUBDIRECCIÓN ESTRATÉGICA Y DE COORDINACIÓN BOMBERIL "/>
    <x v="0"/>
    <x v="2"/>
    <n v="30"/>
    <s v="20203800046362  "/>
    <d v="2020-10-28T00:00:00"/>
    <s v="n/a"/>
    <d v="2020-11-10T00:00:00"/>
    <n v="8"/>
    <x v="0"/>
    <m/>
    <m/>
    <m/>
    <m/>
    <m/>
    <s v="No se genero radicado de salida"/>
  </r>
  <r>
    <x v="0"/>
    <s v="CORREO ATENCION CIUDADANO"/>
    <x v="22"/>
    <s v="CUERPO DE BOMBEROS VOLUNTARIOS DE PORE  "/>
    <x v="5"/>
    <x v="0"/>
    <s v="CAC. DERECHO DE PETICION DE DOCUMENTOS. "/>
    <s v="Edgar Alexander Maya Lopez "/>
    <s v="FORMULACIÓN Y ACTUALIZACIÓN NORMATIVA Y OPERATIVA "/>
    <x v="0"/>
    <x v="0"/>
    <n v="20"/>
    <s v="20203800046532  "/>
    <s v="2020-10-29 08:34:49 "/>
    <s v="n/a"/>
    <d v="2020-11-17T00:00:00"/>
    <m/>
    <x v="0"/>
    <m/>
    <m/>
    <m/>
    <m/>
    <m/>
    <m/>
  </r>
  <r>
    <x v="0"/>
    <s v="CORREO ATENCION CIUDADANO"/>
    <x v="5"/>
    <s v="EDILMA AURORA GUTIERREZ  "/>
    <x v="0"/>
    <x v="1"/>
    <s v="CAC. Fw: DERECHO DE PETICIÓN - MIEMBROS CUERPO DE BOMBEROS VOLUNTARIOS DE SIBATÉ.  "/>
    <s v="Melba Vidal "/>
    <s v="FORMULACIÓN Y ACTUALIZACIÓN NORMATIVA Y OPERATIVA "/>
    <x v="2"/>
    <x v="2"/>
    <n v="30"/>
    <s v="20203800046542  "/>
    <d v="2020-10-29T00:00:00"/>
    <n v="20202050075201"/>
    <d v="2020-11-04T00:00:00"/>
    <n v="3"/>
    <x v="0"/>
    <m/>
    <m/>
    <m/>
    <m/>
    <m/>
    <m/>
  </r>
  <r>
    <x v="0"/>
    <s v="CORREO ATENCION CIUDADANO"/>
    <x v="11"/>
    <s v="PROMIGAS  "/>
    <x v="2"/>
    <x v="1"/>
    <s v="CAC. Resolución 0256.  "/>
    <s v="Edgar Alexander Maya Lopez "/>
    <s v="FORMULACIÓN Y ACTUALIZACIÓN NORMATIVA Y OPERATIVA "/>
    <x v="0"/>
    <x v="1"/>
    <n v="30"/>
    <s v="20203800046552  "/>
    <d v="2020-10-29T00:00:00"/>
    <m/>
    <m/>
    <m/>
    <x v="3"/>
    <m/>
    <m/>
    <m/>
    <m/>
    <m/>
    <m/>
  </r>
  <r>
    <x v="0"/>
    <s v="CORREO ATENCION CIUDADANO"/>
    <x v="15"/>
    <s v="INSPECTOR DE POLICÍA MARIA FERNANDA RIOS MOLINA  "/>
    <x v="0"/>
    <x v="4"/>
    <s v="CAC. QUEJA "/>
    <s v="Arbey Hernan Trujillo Mendez "/>
    <s v="SUBDIRECCIÓN ESTRATÉGICA Y DE COORDINACIÓN BOMBERIL "/>
    <x v="0"/>
    <x v="2"/>
    <n v="30"/>
    <s v="20203800046582  "/>
    <d v="2020-10-29T00:00:00"/>
    <m/>
    <m/>
    <m/>
    <x v="3"/>
    <m/>
    <m/>
    <m/>
    <m/>
    <m/>
    <m/>
  </r>
  <r>
    <x v="1"/>
    <s v="RADICACION DIRECTA"/>
    <x v="1"/>
    <s v="GUSTAVO ADOLFO BOLIVAR CARO "/>
    <x v="0"/>
    <x v="1"/>
    <s v="RD DERECHO DE PETICION "/>
    <s v="Arbey Hernan Trujillo Mendez "/>
    <s v="SUBDIRECCIÓN ESTRATÉGICA Y DE COORDINACIÓN BOMBERIL "/>
    <x v="0"/>
    <x v="2"/>
    <n v="30"/>
    <s v="20203800046592  "/>
    <d v="2020-10-29T00:00:00"/>
    <m/>
    <m/>
    <m/>
    <x v="3"/>
    <m/>
    <m/>
    <m/>
    <m/>
    <m/>
    <m/>
  </r>
  <r>
    <x v="0"/>
    <s v="CORREO ATENCION CIUDADANO"/>
    <x v="5"/>
    <s v="CUERPO DE BOMBEROS VOLUNTARIOS DE SIBATE CONSEJO DE OFICIALES  "/>
    <x v="5"/>
    <x v="0"/>
    <s v="CAC. TRASLADO POR COMPETENCIA - CUERPO BOMBEROS SIBATE - CUNDINAMARCA. OFI20-00223341 / IDM 12000002. "/>
    <s v="Julio Alejandro Chamorro Cabrera  "/>
    <s v="SUBDIRECCIÓN ESTRATÉGICA Y DE COORDINACIÓN BOMBERIL "/>
    <x v="0"/>
    <x v="1"/>
    <n v="30"/>
    <s v="20203800046612  "/>
    <d v="2020-10-29T00:00:00"/>
    <n v="20202000011041"/>
    <d v="2020-11-18T00:00:00"/>
    <n v="12"/>
    <x v="0"/>
    <m/>
    <m/>
    <m/>
    <m/>
    <m/>
    <m/>
  </r>
  <r>
    <x v="1"/>
    <s v="RADICACION DIRECTA"/>
    <x v="3"/>
    <s v="ALCALDIA MUNICIPAL DE SAN, PEDRO, VALLE ANONIMO  "/>
    <x v="4"/>
    <x v="5"/>
    <s v="RD SOLICITUD DE DONACION MAQUINA DE BOMBEROS ////TRASLADO OFICIO CON RD EXTERNO-EXTMI2020-35811 "/>
    <s v="Andrés Fernando Muñoz Cabrera "/>
    <s v="Área Central de Referencia Bomberil "/>
    <x v="0"/>
    <x v="2"/>
    <n v="30"/>
    <s v="20203800046622  "/>
    <d v="2020-10-29T00:00:00"/>
    <m/>
    <m/>
    <m/>
    <x v="3"/>
    <m/>
    <m/>
    <m/>
    <m/>
    <m/>
    <m/>
  </r>
  <r>
    <x v="1"/>
    <s v="RADICACION DIRECTA"/>
    <x v="1"/>
    <s v="GLORIA PAOLA GUEVARA SILVA "/>
    <x v="0"/>
    <x v="0"/>
    <s v="RD SOLICITUD INFORMATIVA "/>
    <s v="JAIRO SOTO GIL  "/>
    <s v="SUBDIRECCIÓN ESTRATÉGICA Y DE COORDINACIÓN BOMBERIL "/>
    <x v="0"/>
    <x v="1"/>
    <n v="30"/>
    <s v="20203800046662  "/>
    <d v="2020-10-29T00:00:00"/>
    <s v="n/a"/>
    <d v="2020-11-04T00:00:00"/>
    <n v="3"/>
    <x v="0"/>
    <m/>
    <m/>
    <m/>
    <m/>
    <m/>
    <m/>
  </r>
  <r>
    <x v="0"/>
    <s v="CORREO ATENCION CIUDADANO"/>
    <x v="16"/>
    <s v="CUERPO DE BOMBEROS VOLUNTARIOS DE NUEVA GRANADA - MAGDALENA  "/>
    <x v="5"/>
    <x v="0"/>
    <s v="CAC. PARA MI CAPITAN JAIRO SOTO GIL. "/>
    <s v="Andrea Bibiana Castañeda Durán  "/>
    <s v="FORMULACIÓN Y ACTUALIZACIÓN NORMATIVA Y OPERATIVA "/>
    <x v="0"/>
    <x v="2"/>
    <n v="30"/>
    <s v="20203800046672  "/>
    <d v="2020-10-29T00:00:00"/>
    <m/>
    <m/>
    <m/>
    <x v="0"/>
    <m/>
    <m/>
    <m/>
    <m/>
    <m/>
    <m/>
  </r>
  <r>
    <x v="0"/>
    <s v="CORREO ATENCION CIUDADANO"/>
    <x v="7"/>
    <s v="BOMBEROS OFICIALES DE BUCARAMANGA  "/>
    <x v="5"/>
    <x v="1"/>
    <s v="CAC. Consulta sobre función de conducción de vehículos en la prestación del servicio publico esencial de la gestión integral del riesgo. "/>
    <s v="EDISON DELGADO "/>
    <s v="FORMULACIÓN Y ACTUALIZACIÓN NORMATIVA Y OPERATIVA "/>
    <x v="0"/>
    <x v="3"/>
    <n v="35"/>
    <s v="20203800046692  "/>
    <s v="2020-10-29 17:23:43 "/>
    <m/>
    <m/>
    <m/>
    <x v="3"/>
    <m/>
    <m/>
    <m/>
    <m/>
    <m/>
    <m/>
  </r>
  <r>
    <x v="0"/>
    <s v="CORREO ATENCION CIUDADANO"/>
    <x v="1"/>
    <s v="MINISTERIO DE INTERIOR OFICINA Jurídica  "/>
    <x v="1"/>
    <x v="0"/>
    <s v="CAC. Alcance CIR2020-135-OAJ-1400 - solicitud información sobre proyectos de decreto que se pretendan tramitar en el próximo año. "/>
    <s v="Ronny Estiven Romero Velandia "/>
    <s v="FORMULACIÓN Y ACTUALIZACIÓN NORMATIVA Y OPERATIVA "/>
    <x v="2"/>
    <x v="0"/>
    <n v="20"/>
    <s v="20203800046782  "/>
    <s v="2020-10-30 11:41:25 "/>
    <n v="20202050076911"/>
    <d v="2020-11-17T00:00:00"/>
    <m/>
    <x v="0"/>
    <m/>
    <m/>
    <m/>
    <m/>
    <m/>
    <m/>
  </r>
  <r>
    <x v="0"/>
    <s v="CORREO ATENCION CIUDADANO"/>
    <x v="15"/>
    <s v="PROCURADURIA PROVINCIAL DE GARZÓN HUILA  "/>
    <x v="4"/>
    <x v="0"/>
    <s v="CAC. OFICIO No. 2040 - ACCION PREVENTIVA IUS-E-2020-569446. "/>
    <s v="Viviana Gonzalez Cano "/>
    <s v="GESTIÓN ASUNTOS DISCIPLINARIOS "/>
    <x v="2"/>
    <x v="7"/>
    <n v="10"/>
    <s v="20203800046812  "/>
    <d v="2020-10-30T00:00:00"/>
    <s v="20202000007721  y  20202050076341"/>
    <d v="2020-11-17T00:00:00"/>
    <n v="10"/>
    <x v="0"/>
    <m/>
    <m/>
    <m/>
    <m/>
    <m/>
    <m/>
  </r>
  <r>
    <x v="0"/>
    <s v="CORREO ATENCION CIUDADANO"/>
    <x v="7"/>
    <s v="CUERPO DE BOMBEROS VOLUNTARIOS DE CUCUTA  "/>
    <x v="5"/>
    <x v="0"/>
    <s v="CAC. SOLICITUD. "/>
    <s v="Paula Andrea Cortez Mojica "/>
    <s v="SUBDIRECCION ADSUBDIRECCIÓN ESTRATÉGICA Y DE COORDINACIÓN BOMBERIL"/>
    <x v="2"/>
    <x v="2"/>
    <n v="30"/>
    <s v="20203800046822  "/>
    <d v="2020-10-30T00:00:00"/>
    <n v="20201000010191"/>
    <d v="2020-11-06T00:00:00"/>
    <n v="4"/>
    <x v="0"/>
    <m/>
    <m/>
    <m/>
    <m/>
    <m/>
    <m/>
  </r>
  <r>
    <x v="0"/>
    <s v="CORREO ATENCION CIUDADANO"/>
    <x v="22"/>
    <s v="CUERPO DE BOMBEROS VOLUNTARIOS DE TRINIDAD - CASANARE  "/>
    <x v="5"/>
    <x v="2"/>
    <s v="CAC. Fado: solicitud para que se programe una visita institucional. Bomberos Trinidad "/>
    <s v="Ronny Estiven Romero Velandia "/>
    <s v="FORMULACIÓN Y ACTUALIZACIÓN NORMATIVA Y OPERATIVA "/>
    <x v="2"/>
    <x v="2"/>
    <n v="30"/>
    <s v="20203800046842  "/>
    <d v="2020-10-30T00:00:00"/>
    <n v="20202050075141"/>
    <d v="2020-11-05T00:00:00"/>
    <n v="3"/>
    <x v="0"/>
    <m/>
    <m/>
    <m/>
    <m/>
    <m/>
    <m/>
  </r>
  <r>
    <x v="0"/>
    <s v="CORREO ATENCION CIUDADANO"/>
    <x v="3"/>
    <s v="LUIS ENRIQUE VELEZ ROMAN "/>
    <x v="0"/>
    <x v="4"/>
    <s v="CAC. Fado: SOLICITUD APERTURA INVESTIGACION DISCIPLINARIA. "/>
    <s v="Arbey Hernan Trujillo Mendez "/>
    <s v="SUBDIRECCIÓN ESTRATÉGICA Y DE COORDINACIÓN BOMBERIL "/>
    <x v="0"/>
    <x v="1"/>
    <n v="30"/>
    <s v="20203800046852  "/>
    <d v="2020-10-30T00:00:00"/>
    <m/>
    <m/>
    <m/>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8"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182:B191" firstHeaderRow="1" firstDataRow="1" firstDataCol="1"/>
  <pivotFields count="24">
    <pivotField showAll="0"/>
    <pivotField showAll="0"/>
    <pivotField showAll="0"/>
    <pivotField showAll="0"/>
    <pivotField showAll="0"/>
    <pivotField showAll="0"/>
    <pivotField showAll="0"/>
    <pivotField showAll="0"/>
    <pivotField showAll="0"/>
    <pivotField showAll="0"/>
    <pivotField axis="axisRow" showAll="0">
      <items count="9">
        <item x="3"/>
        <item x="6"/>
        <item x="0"/>
        <item x="2"/>
        <item x="1"/>
        <item x="7"/>
        <item x="4"/>
        <item x="5"/>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s>
  <rowFields count="1">
    <field x="10"/>
  </rowFields>
  <rowItems count="9">
    <i>
      <x/>
    </i>
    <i>
      <x v="1"/>
    </i>
    <i>
      <x v="2"/>
    </i>
    <i>
      <x v="3"/>
    </i>
    <i>
      <x v="4"/>
    </i>
    <i>
      <x v="5"/>
    </i>
    <i>
      <x v="6"/>
    </i>
    <i>
      <x v="7"/>
    </i>
    <i t="grand">
      <x/>
    </i>
  </rowItems>
  <colItems count="1">
    <i/>
  </colItems>
  <dataFields count="1">
    <dataField name="Promedio de Tiempo de atención" fld="16" subtotal="average" baseField="10" baseItem="0" numFmtId="1"/>
  </dataFields>
  <formats count="13">
    <format dxfId="12">
      <pivotArea outline="0" collapsedLevelsAreSubtotals="1" fieldPosition="0"/>
    </format>
    <format dxfId="11">
      <pivotArea type="all" dataOnly="0" outline="0" fieldPosition="0"/>
    </format>
    <format dxfId="10">
      <pivotArea outline="0" collapsedLevelsAreSubtotals="1" fieldPosition="0"/>
    </format>
    <format dxfId="9">
      <pivotArea field="10" type="button" dataOnly="0" labelOnly="1" outline="0" axis="axisRow" fieldPosition="0"/>
    </format>
    <format dxfId="8">
      <pivotArea dataOnly="0" labelOnly="1" outline="0" axis="axisValues" fieldPosition="0"/>
    </format>
    <format dxfId="7">
      <pivotArea dataOnly="0" labelOnly="1" fieldPosition="0">
        <references count="1">
          <reference field="10" count="0"/>
        </references>
      </pivotArea>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10" type="button" dataOnly="0" labelOnly="1" outline="0" axis="axisRow" fieldPosition="0"/>
    </format>
    <format dxfId="2">
      <pivotArea dataOnly="0" labelOnly="1" outline="0" axis="axisValues" fieldPosition="0"/>
    </format>
    <format dxfId="1">
      <pivotArea dataOnly="0" labelOnly="1" fieldPosition="0">
        <references count="1">
          <reference field="10"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2"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5">
  <location ref="A18:B23" firstHeaderRow="1" firstDataRow="1" firstDataCol="1"/>
  <pivotFields count="2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0"/>
        <item x="3"/>
        <item x="1"/>
        <item x="2"/>
        <item t="default"/>
      </items>
    </pivotField>
    <pivotField showAll="0"/>
    <pivotField showAll="0"/>
    <pivotField showAll="0"/>
    <pivotField showAll="0"/>
    <pivotField showAll="0"/>
    <pivotField showAll="0"/>
  </pivotFields>
  <rowFields count="1">
    <field x="17"/>
  </rowFields>
  <rowItems count="5">
    <i>
      <x/>
    </i>
    <i>
      <x v="1"/>
    </i>
    <i>
      <x v="2"/>
    </i>
    <i>
      <x v="3"/>
    </i>
    <i t="grand">
      <x/>
    </i>
  </rowItems>
  <colItems count="1">
    <i/>
  </colItems>
  <dataFields count="1">
    <dataField name="Cuenta de Estado" fld="17" subtotal="count" baseField="0" baseItem="0"/>
  </dataFields>
  <formats count="12">
    <format dxfId="24">
      <pivotArea type="all" dataOnly="0" outline="0" fieldPosition="0"/>
    </format>
    <format dxfId="23">
      <pivotArea outline="0" collapsedLevelsAreSubtotals="1" fieldPosition="0"/>
    </format>
    <format dxfId="22">
      <pivotArea field="17" type="button" dataOnly="0" labelOnly="1" outline="0" axis="axisRow" fieldPosition="0"/>
    </format>
    <format dxfId="21">
      <pivotArea dataOnly="0" labelOnly="1" outline="0" axis="axisValues" fieldPosition="0"/>
    </format>
    <format dxfId="20">
      <pivotArea dataOnly="0" labelOnly="1" fieldPosition="0">
        <references count="1">
          <reference field="17" count="0"/>
        </references>
      </pivotArea>
    </format>
    <format dxfId="19">
      <pivotArea dataOnly="0" labelOnly="1" grandRow="1" outline="0" fieldPosition="0"/>
    </format>
    <format dxfId="18">
      <pivotArea type="all" dataOnly="0" outline="0" fieldPosition="0"/>
    </format>
    <format dxfId="17">
      <pivotArea outline="0" collapsedLevelsAreSubtotals="1" fieldPosition="0"/>
    </format>
    <format dxfId="16">
      <pivotArea field="17" type="button" dataOnly="0" labelOnly="1" outline="0" axis="axisRow" fieldPosition="0"/>
    </format>
    <format dxfId="15">
      <pivotArea dataOnly="0" labelOnly="1" outline="0" axis="axisValues" fieldPosition="0"/>
    </format>
    <format dxfId="14">
      <pivotArea dataOnly="0" labelOnly="1" fieldPosition="0">
        <references count="1">
          <reference field="17" count="0"/>
        </references>
      </pivotArea>
    </format>
    <format dxfId="13">
      <pivotArea dataOnly="0" labelOnly="1" grandRow="1" outline="0" fieldPosition="0"/>
    </format>
  </formats>
  <chartFormats count="15">
    <chartFormat chart="6" format="0" series="1">
      <pivotArea type="data" outline="0" fieldPosition="0">
        <references count="1">
          <reference field="4294967294" count="1" selected="0">
            <x v="0"/>
          </reference>
        </references>
      </pivotArea>
    </chartFormat>
    <chartFormat chart="6" format="1">
      <pivotArea type="data" outline="0" fieldPosition="0">
        <references count="2">
          <reference field="4294967294" count="1" selected="0">
            <x v="0"/>
          </reference>
          <reference field="17" count="1" selected="0">
            <x v="1"/>
          </reference>
        </references>
      </pivotArea>
    </chartFormat>
    <chartFormat chart="6" format="2">
      <pivotArea type="data" outline="0" fieldPosition="0">
        <references count="2">
          <reference field="4294967294" count="1" selected="0">
            <x v="0"/>
          </reference>
          <reference field="17" count="1" selected="0">
            <x v="0"/>
          </reference>
        </references>
      </pivotArea>
    </chartFormat>
    <chartFormat chart="6" format="3">
      <pivotArea type="data" outline="0" fieldPosition="0">
        <references count="2">
          <reference field="4294967294" count="1" selected="0">
            <x v="0"/>
          </reference>
          <reference field="17" count="1" selected="0">
            <x v="2"/>
          </reference>
        </references>
      </pivotArea>
    </chartFormat>
    <chartFormat chart="6" format="4">
      <pivotArea type="data" outline="0" fieldPosition="0">
        <references count="2">
          <reference field="4294967294" count="1" selected="0">
            <x v="0"/>
          </reference>
          <reference field="17" count="1" selected="0">
            <x v="3"/>
          </reference>
        </references>
      </pivotArea>
    </chartFormat>
    <chartFormat chart="11" format="5" series="1">
      <pivotArea type="data" outline="0" fieldPosition="0">
        <references count="1">
          <reference field="4294967294" count="1" selected="0">
            <x v="0"/>
          </reference>
        </references>
      </pivotArea>
    </chartFormat>
    <chartFormat chart="11" format="6">
      <pivotArea type="data" outline="0" fieldPosition="0">
        <references count="2">
          <reference field="4294967294" count="1" selected="0">
            <x v="0"/>
          </reference>
          <reference field="17" count="1" selected="0">
            <x v="0"/>
          </reference>
        </references>
      </pivotArea>
    </chartFormat>
    <chartFormat chart="11" format="7">
      <pivotArea type="data" outline="0" fieldPosition="0">
        <references count="2">
          <reference field="4294967294" count="1" selected="0">
            <x v="0"/>
          </reference>
          <reference field="17" count="1" selected="0">
            <x v="1"/>
          </reference>
        </references>
      </pivotArea>
    </chartFormat>
    <chartFormat chart="11" format="8">
      <pivotArea type="data" outline="0" fieldPosition="0">
        <references count="2">
          <reference field="4294967294" count="1" selected="0">
            <x v="0"/>
          </reference>
          <reference field="17" count="1" selected="0">
            <x v="2"/>
          </reference>
        </references>
      </pivotArea>
    </chartFormat>
    <chartFormat chart="11" format="9">
      <pivotArea type="data" outline="0" fieldPosition="0">
        <references count="2">
          <reference field="4294967294" count="1" selected="0">
            <x v="0"/>
          </reference>
          <reference field="17" count="1" selected="0">
            <x v="3"/>
          </reference>
        </references>
      </pivotArea>
    </chartFormat>
    <chartFormat chart="12" format="10" series="1">
      <pivotArea type="data" outline="0" fieldPosition="0">
        <references count="1">
          <reference field="4294967294" count="1" selected="0">
            <x v="0"/>
          </reference>
        </references>
      </pivotArea>
    </chartFormat>
    <chartFormat chart="12" format="11">
      <pivotArea type="data" outline="0" fieldPosition="0">
        <references count="2">
          <reference field="4294967294" count="1" selected="0">
            <x v="0"/>
          </reference>
          <reference field="17" count="1" selected="0">
            <x v="0"/>
          </reference>
        </references>
      </pivotArea>
    </chartFormat>
    <chartFormat chart="12" format="12">
      <pivotArea type="data" outline="0" fieldPosition="0">
        <references count="2">
          <reference field="4294967294" count="1" selected="0">
            <x v="0"/>
          </reference>
          <reference field="17" count="1" selected="0">
            <x v="1"/>
          </reference>
        </references>
      </pivotArea>
    </chartFormat>
    <chartFormat chart="12" format="13">
      <pivotArea type="data" outline="0" fieldPosition="0">
        <references count="2">
          <reference field="4294967294" count="1" selected="0">
            <x v="0"/>
          </reference>
          <reference field="17" count="1" selected="0">
            <x v="2"/>
          </reference>
        </references>
      </pivotArea>
    </chartFormat>
    <chartFormat chart="12" format="14">
      <pivotArea type="data" outline="0" fieldPosition="0">
        <references count="2">
          <reference field="4294967294" count="1" selected="0">
            <x v="0"/>
          </reference>
          <reference field="17"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1"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1:B5" firstHeaderRow="1" firstDataRow="1" firstDataCol="1"/>
  <pivotFields count="24">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uenta de Dependencia" fld="9" subtotal="count" baseField="0" baseItem="0"/>
  </dataFields>
  <formats count="12">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dataOnly="0" labelOnly="1" outline="0" axis="axisValues" fieldPosition="0"/>
    </format>
    <format dxfId="32">
      <pivotArea dataOnly="0" labelOnly="1" fieldPosition="0">
        <references count="1">
          <reference field="9" count="0"/>
        </references>
      </pivotArea>
    </format>
    <format dxfId="31">
      <pivotArea dataOnly="0" labelOnly="1" grandRow="1" outline="0" fieldPosition="0"/>
    </format>
    <format dxfId="30">
      <pivotArea type="all" dataOnly="0" outline="0" fieldPosition="0"/>
    </format>
    <format dxfId="29">
      <pivotArea outline="0" collapsedLevelsAreSubtotals="1" fieldPosition="0"/>
    </format>
    <format dxfId="28">
      <pivotArea field="9" type="button" dataOnly="0" labelOnly="1" outline="0" axis="axisRow" fieldPosition="0"/>
    </format>
    <format dxfId="27">
      <pivotArea dataOnly="0" labelOnly="1" outline="0" axis="axisValues" fieldPosition="0"/>
    </format>
    <format dxfId="26">
      <pivotArea dataOnly="0" labelOnly="1" fieldPosition="0">
        <references count="1">
          <reference field="9" count="0"/>
        </references>
      </pivotArea>
    </format>
    <format dxfId="2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3"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5">
  <location ref="A56:B65" firstHeaderRow="1" firstDataRow="1" firstDataCol="1"/>
  <pivotFields count="24">
    <pivotField showAll="0"/>
    <pivotField showAll="0"/>
    <pivotField showAll="0"/>
    <pivotField showAll="0"/>
    <pivotField showAll="0"/>
    <pivotField showAll="0"/>
    <pivotField showAll="0"/>
    <pivotField showAll="0"/>
    <pivotField showAll="0"/>
    <pivotField showAll="0"/>
    <pivotField axis="axisRow" dataField="1" showAll="0">
      <items count="9">
        <item x="3"/>
        <item x="6"/>
        <item x="0"/>
        <item x="2"/>
        <item x="1"/>
        <item x="7"/>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2"/>
    </i>
    <i>
      <x v="3"/>
    </i>
    <i>
      <x v="4"/>
    </i>
    <i>
      <x v="5"/>
    </i>
    <i>
      <x v="6"/>
    </i>
    <i>
      <x v="7"/>
    </i>
    <i t="grand">
      <x/>
    </i>
  </rowItems>
  <colItems count="1">
    <i/>
  </colItems>
  <dataFields count="1">
    <dataField name="Cuenta de Tipo de petición" fld="10" subtotal="count" baseField="0" baseItem="0"/>
  </dataFields>
  <formats count="12">
    <format dxfId="48">
      <pivotArea type="all" dataOnly="0" outline="0" fieldPosition="0"/>
    </format>
    <format dxfId="47">
      <pivotArea outline="0" collapsedLevelsAreSubtotals="1" fieldPosition="0"/>
    </format>
    <format dxfId="46">
      <pivotArea field="10" type="button" dataOnly="0" labelOnly="1" outline="0" axis="axisRow" fieldPosition="0"/>
    </format>
    <format dxfId="45">
      <pivotArea dataOnly="0" labelOnly="1" outline="0" axis="axisValues" fieldPosition="0"/>
    </format>
    <format dxfId="44">
      <pivotArea dataOnly="0" labelOnly="1" fieldPosition="0">
        <references count="1">
          <reference field="10" count="0"/>
        </references>
      </pivotArea>
    </format>
    <format dxfId="43">
      <pivotArea dataOnly="0" labelOnly="1" grandRow="1" outline="0" fieldPosition="0"/>
    </format>
    <format dxfId="42">
      <pivotArea type="all" dataOnly="0" outline="0" fieldPosition="0"/>
    </format>
    <format dxfId="41">
      <pivotArea outline="0" collapsedLevelsAreSubtotals="1" fieldPosition="0"/>
    </format>
    <format dxfId="40">
      <pivotArea field="10" type="button" dataOnly="0" labelOnly="1" outline="0" axis="axisRow" fieldPosition="0"/>
    </format>
    <format dxfId="39">
      <pivotArea dataOnly="0" labelOnly="1" outline="0" axis="axisValues" fieldPosition="0"/>
    </format>
    <format dxfId="38">
      <pivotArea dataOnly="0" labelOnly="1" fieldPosition="0">
        <references count="1">
          <reference field="10" count="0"/>
        </references>
      </pivotArea>
    </format>
    <format dxfId="37">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6"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8">
  <location ref="A119:B150" firstHeaderRow="1" firstDataRow="1" firstDataCol="1"/>
  <pivotFields count="24">
    <pivotField showAll="0"/>
    <pivotField showAll="0"/>
    <pivotField axis="axisRow" dataField="1" showAll="0">
      <items count="31">
        <item x="26"/>
        <item x="10"/>
        <item x="11"/>
        <item x="1"/>
        <item x="13"/>
        <item x="0"/>
        <item x="14"/>
        <item x="18"/>
        <item x="9"/>
        <item x="22"/>
        <item x="4"/>
        <item x="17"/>
        <item x="23"/>
        <item x="21"/>
        <item x="5"/>
        <item x="20"/>
        <item x="15"/>
        <item x="25"/>
        <item x="16"/>
        <item x="29"/>
        <item x="27"/>
        <item x="2"/>
        <item x="28"/>
        <item x="12"/>
        <item x="8"/>
        <item x="7"/>
        <item x="6"/>
        <item x="19"/>
        <item x="3"/>
        <item x="2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Items count="1">
    <i/>
  </colItems>
  <dataFields count="1">
    <dataField name="Cuenta de Departamento" fld="2" subtotal="count" baseField="0" baseItem="0"/>
  </dataFields>
  <formats count="12">
    <format dxfId="60">
      <pivotArea type="all" dataOnly="0" outline="0" fieldPosition="0"/>
    </format>
    <format dxfId="59">
      <pivotArea outline="0" collapsedLevelsAreSubtotals="1" fieldPosition="0"/>
    </format>
    <format dxfId="58">
      <pivotArea field="2" type="button" dataOnly="0" labelOnly="1" outline="0" axis="axisRow" fieldPosition="0"/>
    </format>
    <format dxfId="57">
      <pivotArea dataOnly="0" labelOnly="1" outline="0" axis="axisValues" fieldPosition="0"/>
    </format>
    <format dxfId="56">
      <pivotArea dataOnly="0" labelOnly="1" fieldPosition="0">
        <references count="1">
          <reference field="2" count="0"/>
        </references>
      </pivotArea>
    </format>
    <format dxfId="55">
      <pivotArea dataOnly="0" labelOnly="1" grandRow="1" outline="0" fieldPosition="0"/>
    </format>
    <format dxfId="54">
      <pivotArea type="all" dataOnly="0" outline="0" fieldPosition="0"/>
    </format>
    <format dxfId="53">
      <pivotArea outline="0" collapsedLevelsAreSubtotals="1" fieldPosition="0"/>
    </format>
    <format dxfId="52">
      <pivotArea field="2" type="button" dataOnly="0" labelOnly="1" outline="0" axis="axisRow" fieldPosition="0"/>
    </format>
    <format dxfId="51">
      <pivotArea dataOnly="0" labelOnly="1" outline="0" axis="axisValues" fieldPosition="0"/>
    </format>
    <format dxfId="50">
      <pivotArea dataOnly="0" labelOnly="1" fieldPosition="0">
        <references count="1">
          <reference field="2" count="0"/>
        </references>
      </pivotArea>
    </format>
    <format dxfId="49">
      <pivotArea dataOnly="0" labelOnly="1" grandRow="1" outline="0" fieldPosition="0"/>
    </format>
  </formats>
  <chartFormats count="1">
    <chartFormat chart="1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7"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9">
  <location ref="A162:B169" firstHeaderRow="1" firstDataRow="1" firstDataCol="1"/>
  <pivotFields count="24">
    <pivotField showAll="0"/>
    <pivotField showAll="0"/>
    <pivotField showAll="0"/>
    <pivotField showAll="0"/>
    <pivotField showAll="0"/>
    <pivotField axis="axisRow" dataField="1" showAll="0">
      <items count="7">
        <item x="2"/>
        <item x="1"/>
        <item x="3"/>
        <item x="4"/>
        <item x="0"/>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7">
    <i>
      <x/>
    </i>
    <i>
      <x v="1"/>
    </i>
    <i>
      <x v="2"/>
    </i>
    <i>
      <x v="3"/>
    </i>
    <i>
      <x v="4"/>
    </i>
    <i>
      <x v="5"/>
    </i>
    <i t="grand">
      <x/>
    </i>
  </rowItems>
  <colItems count="1">
    <i/>
  </colItems>
  <dataFields count="1">
    <dataField name="Cuenta de Tema de Consulta" fld="5" subtotal="count" baseField="0" baseItem="0"/>
  </dataFields>
  <formats count="12">
    <format dxfId="72">
      <pivotArea type="all" dataOnly="0" outline="0" fieldPosition="0"/>
    </format>
    <format dxfId="71">
      <pivotArea outline="0" collapsedLevelsAreSubtotals="1" fieldPosition="0"/>
    </format>
    <format dxfId="70">
      <pivotArea field="5" type="button" dataOnly="0" labelOnly="1" outline="0" axis="axisRow" fieldPosition="0"/>
    </format>
    <format dxfId="69">
      <pivotArea dataOnly="0" labelOnly="1" outline="0" axis="axisValues" fieldPosition="0"/>
    </format>
    <format dxfId="68">
      <pivotArea dataOnly="0" labelOnly="1" fieldPosition="0">
        <references count="1">
          <reference field="5" count="0"/>
        </references>
      </pivotArea>
    </format>
    <format dxfId="67">
      <pivotArea dataOnly="0" labelOnly="1" grandRow="1" outline="0" fieldPosition="0"/>
    </format>
    <format dxfId="66">
      <pivotArea type="all" dataOnly="0" outline="0" fieldPosition="0"/>
    </format>
    <format dxfId="65">
      <pivotArea outline="0" collapsedLevelsAreSubtotals="1" fieldPosition="0"/>
    </format>
    <format dxfId="64">
      <pivotArea field="5" type="button" dataOnly="0" labelOnly="1" outline="0" axis="axisRow" fieldPosition="0"/>
    </format>
    <format dxfId="63">
      <pivotArea dataOnly="0" labelOnly="1" outline="0" axis="axisValues" fieldPosition="0"/>
    </format>
    <format dxfId="62">
      <pivotArea dataOnly="0" labelOnly="1" fieldPosition="0">
        <references count="1">
          <reference field="5" count="0"/>
        </references>
      </pivotArea>
    </format>
    <format dxfId="61">
      <pivotArea dataOnly="0" labelOnly="1" grandRow="1" outline="0" fieldPosition="0"/>
    </format>
  </formats>
  <chartFormats count="1">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 dinámica5"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6">
  <location ref="A99:B106" firstHeaderRow="1" firstDataRow="1" firstDataCol="1"/>
  <pivotFields count="24">
    <pivotField showAll="0"/>
    <pivotField showAll="0"/>
    <pivotField showAll="0"/>
    <pivotField showAll="0"/>
    <pivotField axis="axisRow" dataField="1" showAll="0">
      <items count="8">
        <item x="3"/>
        <item x="5"/>
        <item x="1"/>
        <item x="4"/>
        <item x="2"/>
        <item m="1" x="6"/>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7">
    <i>
      <x/>
    </i>
    <i>
      <x v="1"/>
    </i>
    <i>
      <x v="2"/>
    </i>
    <i>
      <x v="3"/>
    </i>
    <i>
      <x v="4"/>
    </i>
    <i>
      <x v="6"/>
    </i>
    <i t="grand">
      <x/>
    </i>
  </rowItems>
  <colItems count="1">
    <i/>
  </colItems>
  <dataFields count="1">
    <dataField name="Cuenta de Naturaleza jurídica del peticionario" fld="4" subtotal="count" baseField="0" baseItem="0"/>
  </dataFields>
  <formats count="12">
    <format dxfId="84">
      <pivotArea type="all" dataOnly="0" outline="0" fieldPosition="0"/>
    </format>
    <format dxfId="83">
      <pivotArea outline="0" collapsedLevelsAreSubtotals="1" fieldPosition="0"/>
    </format>
    <format dxfId="82">
      <pivotArea field="4" type="button" dataOnly="0" labelOnly="1" outline="0" axis="axisRow" fieldPosition="0"/>
    </format>
    <format dxfId="81">
      <pivotArea dataOnly="0" labelOnly="1" outline="0" axis="axisValues" fieldPosition="0"/>
    </format>
    <format dxfId="80">
      <pivotArea dataOnly="0" labelOnly="1" fieldPosition="0">
        <references count="1">
          <reference field="4" count="0"/>
        </references>
      </pivotArea>
    </format>
    <format dxfId="79">
      <pivotArea dataOnly="0" labelOnly="1" grandRow="1" outline="0" fieldPosition="0"/>
    </format>
    <format dxfId="78">
      <pivotArea type="all" dataOnly="0" outline="0" fieldPosition="0"/>
    </format>
    <format dxfId="77">
      <pivotArea outline="0" collapsedLevelsAreSubtotals="1" fieldPosition="0"/>
    </format>
    <format dxfId="76">
      <pivotArea field="4" type="button" dataOnly="0" labelOnly="1" outline="0" axis="axisRow" fieldPosition="0"/>
    </format>
    <format dxfId="75">
      <pivotArea dataOnly="0" labelOnly="1" outline="0" axis="axisValues" fieldPosition="0"/>
    </format>
    <format dxfId="74">
      <pivotArea dataOnly="0" labelOnly="1" fieldPosition="0">
        <references count="1">
          <reference field="4" count="0"/>
        </references>
      </pivotArea>
    </format>
    <format dxfId="73">
      <pivotArea dataOnly="0" labelOnly="1" grandRow="1" outline="0" fieldPosition="0"/>
    </format>
  </formats>
  <chartFormats count="7">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4" count="1" selected="0">
            <x v="6"/>
          </reference>
        </references>
      </pivotArea>
    </chartFormat>
    <chartFormat chart="1" format="2">
      <pivotArea type="data" outline="0" fieldPosition="0">
        <references count="2">
          <reference field="4294967294" count="1" selected="0">
            <x v="0"/>
          </reference>
          <reference field="4" count="1" selected="0">
            <x v="0"/>
          </reference>
        </references>
      </pivotArea>
    </chartFormat>
    <chartFormat chart="1" format="3">
      <pivotArea type="data" outline="0" fieldPosition="0">
        <references count="2">
          <reference field="4294967294" count="1" selected="0">
            <x v="0"/>
          </reference>
          <reference field="4" count="1" selected="0">
            <x v="1"/>
          </reference>
        </references>
      </pivotArea>
    </chartFormat>
    <chartFormat chart="1" format="4">
      <pivotArea type="data" outline="0" fieldPosition="0">
        <references count="2">
          <reference field="4294967294" count="1" selected="0">
            <x v="0"/>
          </reference>
          <reference field="4" count="1" selected="0">
            <x v="2"/>
          </reference>
        </references>
      </pivotArea>
    </chartFormat>
    <chartFormat chart="1" format="5">
      <pivotArea type="data" outline="0" fieldPosition="0">
        <references count="2">
          <reference field="4294967294" count="1" selected="0">
            <x v="0"/>
          </reference>
          <reference field="4" count="1" selected="0">
            <x v="3"/>
          </reference>
        </references>
      </pivotArea>
    </chartFormat>
    <chartFormat chart="1" format="6">
      <pivotArea type="data" outline="0" fieldPosition="0">
        <references count="2">
          <reference field="4294967294" count="1" selected="0">
            <x v="0"/>
          </reference>
          <reference field="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 dinámica4" cacheId="5"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24">
  <location ref="A80:B83" firstHeaderRow="1" firstDataRow="1" firstDataCol="1"/>
  <pivotFields count="24">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Canal Oficial de Entrada" fld="0" subtotal="count" baseField="0" baseItem="0"/>
  </dataFields>
  <formats count="12">
    <format dxfId="96">
      <pivotArea type="all" dataOnly="0" outline="0" fieldPosition="0"/>
    </format>
    <format dxfId="95">
      <pivotArea outline="0" collapsedLevelsAreSubtotals="1" fieldPosition="0"/>
    </format>
    <format dxfId="94">
      <pivotArea field="0" type="button" dataOnly="0" labelOnly="1" outline="0" axis="axisRow" fieldPosition="0"/>
    </format>
    <format dxfId="93">
      <pivotArea dataOnly="0" labelOnly="1" outline="0" axis="axisValues" fieldPosition="0"/>
    </format>
    <format dxfId="92">
      <pivotArea dataOnly="0" labelOnly="1" fieldPosition="0">
        <references count="1">
          <reference field="0" count="0"/>
        </references>
      </pivotArea>
    </format>
    <format dxfId="91">
      <pivotArea dataOnly="0" labelOnly="1" grandRow="1" outline="0" fieldPosition="0"/>
    </format>
    <format dxfId="90">
      <pivotArea type="all" dataOnly="0" outline="0" fieldPosition="0"/>
    </format>
    <format dxfId="89">
      <pivotArea outline="0" collapsedLevelsAreSubtotals="1" fieldPosition="0"/>
    </format>
    <format dxfId="88">
      <pivotArea field="0" type="button" dataOnly="0" labelOnly="1" outline="0" axis="axisRow" fieldPosition="0"/>
    </format>
    <format dxfId="87">
      <pivotArea dataOnly="0" labelOnly="1" outline="0" axis="axisValues" fieldPosition="0"/>
    </format>
    <format dxfId="86">
      <pivotArea dataOnly="0" labelOnly="1" fieldPosition="0">
        <references count="1">
          <reference field="0" count="0"/>
        </references>
      </pivotArea>
    </format>
    <format dxfId="85">
      <pivotArea dataOnly="0" labelOnly="1" grandRow="1" outline="0" fieldPosition="0"/>
    </format>
  </formats>
  <chartFormats count="1">
    <chartFormat chart="19"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8"/>
  <sheetViews>
    <sheetView topLeftCell="A223" workbookViewId="0">
      <selection activeCell="B3" sqref="B3"/>
    </sheetView>
  </sheetViews>
  <sheetFormatPr baseColWidth="10" defaultColWidth="0" defaultRowHeight="15" zeroHeight="1" x14ac:dyDescent="0.25"/>
  <cols>
    <col min="1" max="1" width="15.140625" customWidth="1"/>
    <col min="2" max="2" width="21.28515625" customWidth="1"/>
    <col min="3" max="3" width="21.7109375" customWidth="1"/>
    <col min="4" max="4" width="17.85546875" customWidth="1"/>
    <col min="5" max="18" width="0" hidden="1" customWidth="1"/>
    <col min="19" max="16384" width="11.42578125" hidden="1"/>
  </cols>
  <sheetData>
    <row r="1" spans="1:4" x14ac:dyDescent="0.25">
      <c r="A1" s="1" t="s">
        <v>0</v>
      </c>
      <c r="B1" s="1" t="s">
        <v>1</v>
      </c>
      <c r="C1" s="1" t="s">
        <v>2</v>
      </c>
      <c r="D1" s="1" t="s">
        <v>3</v>
      </c>
    </row>
    <row r="2" spans="1:4" ht="31.5" x14ac:dyDescent="0.25">
      <c r="A2" s="2" t="s">
        <v>4</v>
      </c>
      <c r="B2" s="2" t="s">
        <v>5</v>
      </c>
      <c r="C2" s="3" t="s">
        <v>6</v>
      </c>
      <c r="D2" s="3" t="s">
        <v>8</v>
      </c>
    </row>
    <row r="3" spans="1:4" ht="42" x14ac:dyDescent="0.25">
      <c r="A3" s="2" t="s">
        <v>10</v>
      </c>
      <c r="B3" s="2" t="s">
        <v>11</v>
      </c>
      <c r="C3" s="3" t="s">
        <v>12</v>
      </c>
      <c r="D3" s="3" t="s">
        <v>13</v>
      </c>
    </row>
    <row r="4" spans="1:4" ht="30" x14ac:dyDescent="0.25">
      <c r="A4" s="2" t="s">
        <v>16</v>
      </c>
      <c r="B4" s="2" t="s">
        <v>17</v>
      </c>
      <c r="C4" s="3" t="s">
        <v>18</v>
      </c>
      <c r="D4" s="3" t="s">
        <v>19</v>
      </c>
    </row>
    <row r="5" spans="1:4" ht="52.5" x14ac:dyDescent="0.25">
      <c r="A5" s="2" t="s">
        <v>21</v>
      </c>
      <c r="B5" s="2" t="s">
        <v>22</v>
      </c>
      <c r="C5" s="3" t="s">
        <v>23</v>
      </c>
      <c r="D5" s="3" t="s">
        <v>24</v>
      </c>
    </row>
    <row r="6" spans="1:4" ht="52.5" x14ac:dyDescent="0.25">
      <c r="A6" s="2" t="s">
        <v>25</v>
      </c>
      <c r="B6" s="2" t="s">
        <v>26</v>
      </c>
      <c r="C6" s="3" t="s">
        <v>27</v>
      </c>
      <c r="D6" s="3" t="s">
        <v>28</v>
      </c>
    </row>
    <row r="7" spans="1:4" ht="42" x14ac:dyDescent="0.25">
      <c r="A7" s="2" t="s">
        <v>29</v>
      </c>
      <c r="B7" s="2" t="s">
        <v>30</v>
      </c>
      <c r="C7" s="3" t="s">
        <v>31</v>
      </c>
      <c r="D7" s="3" t="s">
        <v>32</v>
      </c>
    </row>
    <row r="8" spans="1:4" ht="42" x14ac:dyDescent="0.25">
      <c r="A8" s="2" t="s">
        <v>33</v>
      </c>
      <c r="B8" s="2" t="s">
        <v>34</v>
      </c>
      <c r="C8" s="3" t="s">
        <v>35</v>
      </c>
      <c r="D8" s="3" t="s">
        <v>36</v>
      </c>
    </row>
    <row r="9" spans="1:4" ht="31.5" x14ac:dyDescent="0.25">
      <c r="A9" s="2" t="s">
        <v>37</v>
      </c>
      <c r="B9" s="2" t="s">
        <v>38</v>
      </c>
      <c r="C9" s="3" t="s">
        <v>39</v>
      </c>
      <c r="D9" s="3" t="s">
        <v>40</v>
      </c>
    </row>
    <row r="10" spans="1:4" ht="42" x14ac:dyDescent="0.25">
      <c r="A10" s="2" t="s">
        <v>42</v>
      </c>
      <c r="B10" s="2" t="s">
        <v>43</v>
      </c>
      <c r="C10" s="3" t="s">
        <v>44</v>
      </c>
      <c r="D10" s="3" t="s">
        <v>45</v>
      </c>
    </row>
    <row r="11" spans="1:4" ht="52.5" x14ac:dyDescent="0.25">
      <c r="A11" s="2" t="s">
        <v>46</v>
      </c>
      <c r="B11" s="2" t="s">
        <v>47</v>
      </c>
      <c r="C11" s="3" t="s">
        <v>48</v>
      </c>
      <c r="D11" s="3" t="s">
        <v>49</v>
      </c>
    </row>
    <row r="12" spans="1:4" ht="42" x14ac:dyDescent="0.25">
      <c r="A12" s="2" t="s">
        <v>51</v>
      </c>
      <c r="B12" s="2" t="s">
        <v>52</v>
      </c>
      <c r="C12" s="3" t="s">
        <v>53</v>
      </c>
      <c r="D12" s="3" t="s">
        <v>54</v>
      </c>
    </row>
    <row r="13" spans="1:4" ht="42" x14ac:dyDescent="0.25">
      <c r="A13" s="2" t="s">
        <v>57</v>
      </c>
      <c r="B13" s="2" t="s">
        <v>58</v>
      </c>
      <c r="C13" s="3" t="s">
        <v>59</v>
      </c>
      <c r="D13" s="3" t="s">
        <v>60</v>
      </c>
    </row>
    <row r="14" spans="1:4" ht="42" x14ac:dyDescent="0.25">
      <c r="A14" s="2" t="s">
        <v>61</v>
      </c>
      <c r="B14" s="2" t="s">
        <v>62</v>
      </c>
      <c r="C14" s="3" t="s">
        <v>63</v>
      </c>
      <c r="D14" s="3" t="s">
        <v>64</v>
      </c>
    </row>
    <row r="15" spans="1:4" ht="63" x14ac:dyDescent="0.25">
      <c r="A15" s="2" t="s">
        <v>65</v>
      </c>
      <c r="B15" s="2" t="s">
        <v>66</v>
      </c>
      <c r="C15" s="3" t="s">
        <v>67</v>
      </c>
      <c r="D15" s="3" t="s">
        <v>68</v>
      </c>
    </row>
    <row r="16" spans="1:4" ht="63" x14ac:dyDescent="0.25">
      <c r="A16" s="2" t="s">
        <v>69</v>
      </c>
      <c r="B16" s="2" t="s">
        <v>70</v>
      </c>
      <c r="C16" s="3" t="s">
        <v>71</v>
      </c>
      <c r="D16" s="3" t="s">
        <v>72</v>
      </c>
    </row>
    <row r="17" spans="1:4" ht="30" x14ac:dyDescent="0.25">
      <c r="A17" s="2" t="s">
        <v>74</v>
      </c>
      <c r="B17" s="2" t="s">
        <v>75</v>
      </c>
      <c r="C17" s="3" t="s">
        <v>76</v>
      </c>
      <c r="D17" s="3" t="s">
        <v>77</v>
      </c>
    </row>
    <row r="18" spans="1:4" ht="30" x14ac:dyDescent="0.25">
      <c r="A18" s="2" t="s">
        <v>78</v>
      </c>
      <c r="B18" s="2" t="s">
        <v>79</v>
      </c>
      <c r="C18" s="3" t="s">
        <v>76</v>
      </c>
      <c r="D18" s="3" t="s">
        <v>77</v>
      </c>
    </row>
    <row r="19" spans="1:4" ht="42" x14ac:dyDescent="0.25">
      <c r="A19" s="2" t="s">
        <v>80</v>
      </c>
      <c r="B19" s="2" t="s">
        <v>81</v>
      </c>
      <c r="C19" s="3" t="s">
        <v>82</v>
      </c>
      <c r="D19" s="3" t="s">
        <v>83</v>
      </c>
    </row>
    <row r="20" spans="1:4" ht="30" x14ac:dyDescent="0.25">
      <c r="A20" s="2" t="s">
        <v>84</v>
      </c>
      <c r="B20" s="2" t="s">
        <v>85</v>
      </c>
      <c r="C20" s="3" t="s">
        <v>76</v>
      </c>
      <c r="D20" s="3" t="s">
        <v>86</v>
      </c>
    </row>
    <row r="21" spans="1:4" ht="42" x14ac:dyDescent="0.25">
      <c r="A21" s="2" t="s">
        <v>87</v>
      </c>
      <c r="B21" s="2" t="s">
        <v>88</v>
      </c>
      <c r="C21" s="3" t="s">
        <v>89</v>
      </c>
      <c r="D21" s="3" t="s">
        <v>54</v>
      </c>
    </row>
    <row r="22" spans="1:4" ht="52.5" x14ac:dyDescent="0.25">
      <c r="A22" s="2" t="s">
        <v>90</v>
      </c>
      <c r="B22" s="2" t="s">
        <v>91</v>
      </c>
      <c r="C22" s="3" t="s">
        <v>92</v>
      </c>
      <c r="D22" s="3" t="s">
        <v>93</v>
      </c>
    </row>
    <row r="23" spans="1:4" ht="30" x14ac:dyDescent="0.25">
      <c r="A23" s="2" t="s">
        <v>94</v>
      </c>
      <c r="B23" s="2" t="s">
        <v>95</v>
      </c>
      <c r="C23" s="3" t="s">
        <v>96</v>
      </c>
      <c r="D23" s="3" t="s">
        <v>97</v>
      </c>
    </row>
    <row r="24" spans="1:4" ht="31.5" x14ac:dyDescent="0.25">
      <c r="A24" s="2" t="s">
        <v>98</v>
      </c>
      <c r="B24" s="2" t="s">
        <v>99</v>
      </c>
      <c r="C24" s="3" t="s">
        <v>100</v>
      </c>
      <c r="D24" s="3" t="s">
        <v>101</v>
      </c>
    </row>
    <row r="25" spans="1:4" ht="30" x14ac:dyDescent="0.25">
      <c r="A25" s="2" t="s">
        <v>102</v>
      </c>
      <c r="B25" s="2" t="s">
        <v>103</v>
      </c>
      <c r="C25" s="3" t="s">
        <v>104</v>
      </c>
      <c r="D25" s="3" t="s">
        <v>105</v>
      </c>
    </row>
    <row r="26" spans="1:4" ht="30" x14ac:dyDescent="0.25">
      <c r="A26" s="2" t="s">
        <v>108</v>
      </c>
      <c r="B26" s="2" t="s">
        <v>109</v>
      </c>
      <c r="C26" s="3" t="s">
        <v>110</v>
      </c>
      <c r="D26" s="3" t="s">
        <v>111</v>
      </c>
    </row>
    <row r="27" spans="1:4" ht="73.5" x14ac:dyDescent="0.25">
      <c r="A27" s="2" t="s">
        <v>112</v>
      </c>
      <c r="B27" s="2" t="s">
        <v>113</v>
      </c>
      <c r="C27" s="3" t="s">
        <v>114</v>
      </c>
      <c r="D27" s="3" t="s">
        <v>115</v>
      </c>
    </row>
    <row r="28" spans="1:4" ht="42" x14ac:dyDescent="0.25">
      <c r="A28" s="2" t="s">
        <v>118</v>
      </c>
      <c r="B28" s="2" t="s">
        <v>119</v>
      </c>
      <c r="C28" s="3" t="s">
        <v>120</v>
      </c>
      <c r="D28" s="3" t="s">
        <v>83</v>
      </c>
    </row>
    <row r="29" spans="1:4" ht="42" x14ac:dyDescent="0.25">
      <c r="A29" s="2" t="s">
        <v>121</v>
      </c>
      <c r="B29" s="2" t="s">
        <v>122</v>
      </c>
      <c r="C29" s="3" t="s">
        <v>123</v>
      </c>
      <c r="D29" s="3" t="s">
        <v>124</v>
      </c>
    </row>
    <row r="30" spans="1:4" ht="31.5" x14ac:dyDescent="0.25">
      <c r="A30" s="2" t="s">
        <v>125</v>
      </c>
      <c r="B30" s="2" t="s">
        <v>126</v>
      </c>
      <c r="C30" s="3" t="s">
        <v>127</v>
      </c>
      <c r="D30" s="3" t="s">
        <v>128</v>
      </c>
    </row>
    <row r="31" spans="1:4" ht="42" x14ac:dyDescent="0.25">
      <c r="A31" s="2" t="s">
        <v>129</v>
      </c>
      <c r="B31" s="2" t="s">
        <v>130</v>
      </c>
      <c r="C31" s="3" t="s">
        <v>131</v>
      </c>
      <c r="D31" s="3" t="s">
        <v>132</v>
      </c>
    </row>
    <row r="32" spans="1:4" ht="42" x14ac:dyDescent="0.25">
      <c r="A32" s="2" t="s">
        <v>133</v>
      </c>
      <c r="B32" s="2" t="s">
        <v>134</v>
      </c>
      <c r="C32" s="3" t="s">
        <v>135</v>
      </c>
      <c r="D32" s="3" t="s">
        <v>136</v>
      </c>
    </row>
    <row r="33" spans="1:4" ht="30" x14ac:dyDescent="0.25">
      <c r="A33" s="2" t="s">
        <v>138</v>
      </c>
      <c r="B33" s="2" t="s">
        <v>139</v>
      </c>
      <c r="C33" s="3" t="s">
        <v>140</v>
      </c>
      <c r="D33" s="3" t="s">
        <v>141</v>
      </c>
    </row>
    <row r="34" spans="1:4" ht="42" x14ac:dyDescent="0.25">
      <c r="A34" s="2" t="s">
        <v>142</v>
      </c>
      <c r="B34" s="2" t="s">
        <v>143</v>
      </c>
      <c r="C34" s="3" t="s">
        <v>144</v>
      </c>
      <c r="D34" s="3" t="s">
        <v>145</v>
      </c>
    </row>
    <row r="35" spans="1:4" ht="52.5" x14ac:dyDescent="0.25">
      <c r="A35" s="2" t="s">
        <v>146</v>
      </c>
      <c r="B35" s="2" t="s">
        <v>147</v>
      </c>
      <c r="C35" s="3" t="s">
        <v>148</v>
      </c>
      <c r="D35" s="3" t="s">
        <v>149</v>
      </c>
    </row>
    <row r="36" spans="1:4" ht="52.5" x14ac:dyDescent="0.25">
      <c r="A36" s="2" t="s">
        <v>150</v>
      </c>
      <c r="B36" s="2" t="s">
        <v>151</v>
      </c>
      <c r="C36" s="3" t="s">
        <v>152</v>
      </c>
      <c r="D36" s="3" t="s">
        <v>153</v>
      </c>
    </row>
    <row r="37" spans="1:4" ht="30" x14ac:dyDescent="0.25">
      <c r="A37" s="2" t="s">
        <v>155</v>
      </c>
      <c r="B37" s="2" t="s">
        <v>156</v>
      </c>
      <c r="C37" s="3" t="s">
        <v>157</v>
      </c>
      <c r="D37" s="3" t="s">
        <v>158</v>
      </c>
    </row>
    <row r="38" spans="1:4" ht="52.5" x14ac:dyDescent="0.25">
      <c r="A38" s="2" t="s">
        <v>159</v>
      </c>
      <c r="B38" s="2" t="s">
        <v>160</v>
      </c>
      <c r="C38" s="3" t="s">
        <v>161</v>
      </c>
      <c r="D38" s="3" t="s">
        <v>162</v>
      </c>
    </row>
    <row r="39" spans="1:4" ht="31.5" x14ac:dyDescent="0.25">
      <c r="A39" s="2" t="s">
        <v>163</v>
      </c>
      <c r="B39" s="2" t="s">
        <v>164</v>
      </c>
      <c r="C39" s="3" t="s">
        <v>165</v>
      </c>
      <c r="D39" s="3" t="s">
        <v>166</v>
      </c>
    </row>
    <row r="40" spans="1:4" ht="31.5" x14ac:dyDescent="0.25">
      <c r="A40" s="2" t="s">
        <v>167</v>
      </c>
      <c r="B40" s="2" t="s">
        <v>168</v>
      </c>
      <c r="C40" s="3" t="s">
        <v>169</v>
      </c>
      <c r="D40" s="3" t="s">
        <v>170</v>
      </c>
    </row>
    <row r="41" spans="1:4" ht="31.5" x14ac:dyDescent="0.25">
      <c r="A41" s="2" t="s">
        <v>171</v>
      </c>
      <c r="B41" s="2" t="s">
        <v>172</v>
      </c>
      <c r="C41" s="3" t="s">
        <v>173</v>
      </c>
      <c r="D41" s="3" t="s">
        <v>174</v>
      </c>
    </row>
    <row r="42" spans="1:4" ht="31.5" x14ac:dyDescent="0.25">
      <c r="A42" s="2" t="s">
        <v>175</v>
      </c>
      <c r="B42" s="2" t="s">
        <v>176</v>
      </c>
      <c r="C42" s="3" t="s">
        <v>63</v>
      </c>
      <c r="D42" s="3" t="s">
        <v>177</v>
      </c>
    </row>
    <row r="43" spans="1:4" ht="63" x14ac:dyDescent="0.25">
      <c r="A43" s="2" t="s">
        <v>178</v>
      </c>
      <c r="B43" s="2" t="s">
        <v>179</v>
      </c>
      <c r="C43" s="3" t="s">
        <v>180</v>
      </c>
      <c r="D43" s="3" t="s">
        <v>181</v>
      </c>
    </row>
    <row r="44" spans="1:4" ht="42" x14ac:dyDescent="0.25">
      <c r="A44" s="2" t="s">
        <v>182</v>
      </c>
      <c r="B44" s="2" t="s">
        <v>183</v>
      </c>
      <c r="C44" s="3" t="s">
        <v>184</v>
      </c>
      <c r="D44" s="3" t="s">
        <v>185</v>
      </c>
    </row>
    <row r="45" spans="1:4" ht="30" x14ac:dyDescent="0.25">
      <c r="A45" s="2" t="s">
        <v>186</v>
      </c>
      <c r="B45" s="2" t="s">
        <v>187</v>
      </c>
      <c r="C45" s="3" t="s">
        <v>76</v>
      </c>
      <c r="D45" s="3" t="s">
        <v>188</v>
      </c>
    </row>
    <row r="46" spans="1:4" ht="63" x14ac:dyDescent="0.25">
      <c r="A46" s="2" t="s">
        <v>189</v>
      </c>
      <c r="B46" s="2" t="s">
        <v>190</v>
      </c>
      <c r="C46" s="3" t="s">
        <v>191</v>
      </c>
      <c r="D46" s="3" t="s">
        <v>192</v>
      </c>
    </row>
    <row r="47" spans="1:4" ht="136.5" x14ac:dyDescent="0.25">
      <c r="A47" s="2" t="s">
        <v>193</v>
      </c>
      <c r="B47" s="2" t="s">
        <v>194</v>
      </c>
      <c r="C47" s="3" t="s">
        <v>195</v>
      </c>
      <c r="D47" s="3" t="s">
        <v>196</v>
      </c>
    </row>
    <row r="48" spans="1:4" ht="42" x14ac:dyDescent="0.25">
      <c r="A48" s="2" t="s">
        <v>198</v>
      </c>
      <c r="B48" s="2" t="s">
        <v>199</v>
      </c>
      <c r="C48" s="3" t="s">
        <v>200</v>
      </c>
      <c r="D48" s="3" t="s">
        <v>93</v>
      </c>
    </row>
    <row r="49" spans="1:4" ht="42" x14ac:dyDescent="0.25">
      <c r="A49" s="2" t="s">
        <v>201</v>
      </c>
      <c r="B49" s="2" t="s">
        <v>202</v>
      </c>
      <c r="C49" s="3" t="s">
        <v>203</v>
      </c>
      <c r="D49" s="3" t="s">
        <v>54</v>
      </c>
    </row>
    <row r="50" spans="1:4" ht="42" x14ac:dyDescent="0.25">
      <c r="A50" s="2" t="s">
        <v>204</v>
      </c>
      <c r="B50" s="2" t="s">
        <v>205</v>
      </c>
      <c r="C50" s="3" t="s">
        <v>206</v>
      </c>
      <c r="D50" s="3" t="s">
        <v>207</v>
      </c>
    </row>
    <row r="51" spans="1:4" ht="52.5" x14ac:dyDescent="0.25">
      <c r="A51" s="2" t="s">
        <v>208</v>
      </c>
      <c r="B51" s="2" t="s">
        <v>209</v>
      </c>
      <c r="C51" s="3" t="s">
        <v>210</v>
      </c>
      <c r="D51" s="3" t="s">
        <v>211</v>
      </c>
    </row>
    <row r="52" spans="1:4" ht="31.5" x14ac:dyDescent="0.25">
      <c r="A52" s="4" t="s">
        <v>212</v>
      </c>
      <c r="B52" s="4" t="s">
        <v>213</v>
      </c>
      <c r="C52" s="3" t="s">
        <v>214</v>
      </c>
      <c r="D52" s="3" t="s">
        <v>215</v>
      </c>
    </row>
    <row r="53" spans="1:4" ht="42" x14ac:dyDescent="0.25">
      <c r="A53" s="4" t="s">
        <v>216</v>
      </c>
      <c r="B53" s="4" t="s">
        <v>217</v>
      </c>
      <c r="C53" s="3" t="s">
        <v>218</v>
      </c>
      <c r="D53" s="3" t="s">
        <v>219</v>
      </c>
    </row>
    <row r="54" spans="1:4" ht="84" x14ac:dyDescent="0.25">
      <c r="A54" s="4" t="s">
        <v>220</v>
      </c>
      <c r="B54" s="4" t="s">
        <v>221</v>
      </c>
      <c r="C54" s="3" t="s">
        <v>222</v>
      </c>
      <c r="D54" s="3" t="s">
        <v>223</v>
      </c>
    </row>
    <row r="55" spans="1:4" ht="84" x14ac:dyDescent="0.25">
      <c r="A55" s="4" t="s">
        <v>224</v>
      </c>
      <c r="B55" s="4" t="s">
        <v>225</v>
      </c>
      <c r="C55" s="3" t="s">
        <v>226</v>
      </c>
      <c r="D55" s="3" t="s">
        <v>227</v>
      </c>
    </row>
    <row r="56" spans="1:4" ht="31.5" x14ac:dyDescent="0.25">
      <c r="A56" s="4" t="s">
        <v>228</v>
      </c>
      <c r="B56" s="4" t="s">
        <v>229</v>
      </c>
      <c r="C56" s="3" t="s">
        <v>230</v>
      </c>
      <c r="D56" s="3" t="s">
        <v>231</v>
      </c>
    </row>
    <row r="57" spans="1:4" ht="31.5" x14ac:dyDescent="0.25">
      <c r="A57" s="4" t="s">
        <v>232</v>
      </c>
      <c r="B57" s="4" t="s">
        <v>233</v>
      </c>
      <c r="C57" s="3" t="s">
        <v>234</v>
      </c>
      <c r="D57" s="3" t="s">
        <v>236</v>
      </c>
    </row>
    <row r="58" spans="1:4" ht="31.5" x14ac:dyDescent="0.25">
      <c r="A58" s="4" t="s">
        <v>237</v>
      </c>
      <c r="B58" s="4" t="s">
        <v>238</v>
      </c>
      <c r="C58" s="3" t="s">
        <v>239</v>
      </c>
      <c r="D58" s="3" t="s">
        <v>240</v>
      </c>
    </row>
    <row r="59" spans="1:4" ht="31.5" x14ac:dyDescent="0.25">
      <c r="A59" s="4" t="s">
        <v>241</v>
      </c>
      <c r="B59" s="4" t="s">
        <v>242</v>
      </c>
      <c r="C59" s="3" t="s">
        <v>243</v>
      </c>
      <c r="D59" s="3" t="s">
        <v>245</v>
      </c>
    </row>
    <row r="60" spans="1:4" ht="73.5" x14ac:dyDescent="0.25">
      <c r="A60" s="4" t="s">
        <v>246</v>
      </c>
      <c r="B60" s="4" t="s">
        <v>247</v>
      </c>
      <c r="C60" s="3" t="s">
        <v>248</v>
      </c>
      <c r="D60" s="3" t="s">
        <v>249</v>
      </c>
    </row>
    <row r="61" spans="1:4" ht="31.5" x14ac:dyDescent="0.25">
      <c r="A61" s="4" t="s">
        <v>250</v>
      </c>
      <c r="B61" s="4" t="s">
        <v>251</v>
      </c>
      <c r="C61" s="3" t="s">
        <v>252</v>
      </c>
      <c r="D61" s="3" t="s">
        <v>253</v>
      </c>
    </row>
    <row r="62" spans="1:4" ht="31.5" x14ac:dyDescent="0.25">
      <c r="A62" s="4" t="s">
        <v>254</v>
      </c>
      <c r="B62" s="4" t="s">
        <v>255</v>
      </c>
      <c r="C62" s="3" t="s">
        <v>256</v>
      </c>
      <c r="D62" s="3" t="s">
        <v>257</v>
      </c>
    </row>
    <row r="63" spans="1:4" ht="42" x14ac:dyDescent="0.25">
      <c r="A63" s="4" t="s">
        <v>258</v>
      </c>
      <c r="B63" s="4" t="s">
        <v>259</v>
      </c>
      <c r="C63" s="3" t="s">
        <v>260</v>
      </c>
      <c r="D63" s="3" t="s">
        <v>261</v>
      </c>
    </row>
    <row r="64" spans="1:4" ht="42" x14ac:dyDescent="0.25">
      <c r="A64" s="4" t="s">
        <v>262</v>
      </c>
      <c r="B64" s="4" t="s">
        <v>263</v>
      </c>
      <c r="C64" s="3" t="s">
        <v>264</v>
      </c>
      <c r="D64" s="3" t="s">
        <v>8</v>
      </c>
    </row>
    <row r="65" spans="1:4" ht="52.5" x14ac:dyDescent="0.25">
      <c r="A65" s="4" t="s">
        <v>265</v>
      </c>
      <c r="B65" s="4" t="s">
        <v>266</v>
      </c>
      <c r="C65" s="3" t="s">
        <v>267</v>
      </c>
      <c r="D65" s="3" t="s">
        <v>268</v>
      </c>
    </row>
    <row r="66" spans="1:4" ht="31.5" x14ac:dyDescent="0.25">
      <c r="A66" s="4" t="s">
        <v>269</v>
      </c>
      <c r="B66" s="4" t="s">
        <v>270</v>
      </c>
      <c r="C66" s="3" t="s">
        <v>271</v>
      </c>
      <c r="D66" s="3" t="s">
        <v>268</v>
      </c>
    </row>
    <row r="67" spans="1:4" ht="42" x14ac:dyDescent="0.25">
      <c r="A67" s="4" t="s">
        <v>272</v>
      </c>
      <c r="B67" s="4" t="s">
        <v>273</v>
      </c>
      <c r="C67" s="3" t="s">
        <v>274</v>
      </c>
      <c r="D67" s="3" t="s">
        <v>275</v>
      </c>
    </row>
    <row r="68" spans="1:4" ht="42" x14ac:dyDescent="0.25">
      <c r="A68" s="4" t="s">
        <v>276</v>
      </c>
      <c r="B68" s="4" t="s">
        <v>277</v>
      </c>
      <c r="C68" s="3" t="s">
        <v>278</v>
      </c>
      <c r="D68" s="3" t="s">
        <v>279</v>
      </c>
    </row>
    <row r="69" spans="1:4" ht="21" x14ac:dyDescent="0.25">
      <c r="A69" s="4" t="s">
        <v>281</v>
      </c>
      <c r="B69" s="4" t="s">
        <v>282</v>
      </c>
      <c r="C69" s="3" t="s">
        <v>283</v>
      </c>
      <c r="D69" s="3" t="s">
        <v>111</v>
      </c>
    </row>
    <row r="70" spans="1:4" ht="42" x14ac:dyDescent="0.25">
      <c r="A70" s="4" t="s">
        <v>285</v>
      </c>
      <c r="B70" s="4" t="s">
        <v>286</v>
      </c>
      <c r="C70" s="3" t="s">
        <v>287</v>
      </c>
      <c r="D70" s="3" t="s">
        <v>288</v>
      </c>
    </row>
    <row r="71" spans="1:4" ht="52.5" x14ac:dyDescent="0.25">
      <c r="A71" s="4" t="s">
        <v>289</v>
      </c>
      <c r="B71" s="4" t="s">
        <v>290</v>
      </c>
      <c r="C71" s="3" t="s">
        <v>291</v>
      </c>
      <c r="D71" s="3" t="s">
        <v>292</v>
      </c>
    </row>
    <row r="72" spans="1:4" ht="42" x14ac:dyDescent="0.25">
      <c r="A72" s="4" t="s">
        <v>293</v>
      </c>
      <c r="B72" s="4" t="s">
        <v>294</v>
      </c>
      <c r="C72" s="3" t="s">
        <v>295</v>
      </c>
      <c r="D72" s="3" t="s">
        <v>296</v>
      </c>
    </row>
    <row r="73" spans="1:4" ht="31.5" x14ac:dyDescent="0.25">
      <c r="A73" s="4" t="s">
        <v>297</v>
      </c>
      <c r="B73" s="4" t="s">
        <v>298</v>
      </c>
      <c r="C73" s="3" t="s">
        <v>299</v>
      </c>
      <c r="D73" s="3" t="s">
        <v>300</v>
      </c>
    </row>
    <row r="74" spans="1:4" ht="31.5" x14ac:dyDescent="0.25">
      <c r="A74" s="4" t="s">
        <v>301</v>
      </c>
      <c r="B74" s="4" t="s">
        <v>302</v>
      </c>
      <c r="C74" s="3" t="s">
        <v>303</v>
      </c>
      <c r="D74" s="3" t="s">
        <v>304</v>
      </c>
    </row>
    <row r="75" spans="1:4" ht="63" x14ac:dyDescent="0.25">
      <c r="A75" s="4" t="s">
        <v>305</v>
      </c>
      <c r="B75" s="4" t="s">
        <v>306</v>
      </c>
      <c r="C75" s="3" t="s">
        <v>307</v>
      </c>
      <c r="D75" s="3" t="s">
        <v>308</v>
      </c>
    </row>
    <row r="76" spans="1:4" ht="31.5" x14ac:dyDescent="0.25">
      <c r="A76" s="4" t="s">
        <v>309</v>
      </c>
      <c r="B76" s="4" t="s">
        <v>310</v>
      </c>
      <c r="C76" s="3" t="s">
        <v>311</v>
      </c>
      <c r="D76" s="3" t="s">
        <v>312</v>
      </c>
    </row>
    <row r="77" spans="1:4" ht="52.5" x14ac:dyDescent="0.25">
      <c r="A77" s="4" t="s">
        <v>313</v>
      </c>
      <c r="B77" s="4" t="s">
        <v>314</v>
      </c>
      <c r="C77" s="3" t="s">
        <v>315</v>
      </c>
      <c r="D77" s="3" t="s">
        <v>316</v>
      </c>
    </row>
    <row r="78" spans="1:4" ht="21" x14ac:dyDescent="0.25">
      <c r="A78" s="4" t="s">
        <v>317</v>
      </c>
      <c r="B78" s="4" t="s">
        <v>318</v>
      </c>
      <c r="C78" s="3" t="s">
        <v>319</v>
      </c>
      <c r="D78" s="3" t="s">
        <v>320</v>
      </c>
    </row>
    <row r="79" spans="1:4" ht="31.5" x14ac:dyDescent="0.25">
      <c r="A79" s="4" t="s">
        <v>321</v>
      </c>
      <c r="B79" s="4" t="s">
        <v>322</v>
      </c>
      <c r="C79" s="3" t="s">
        <v>323</v>
      </c>
      <c r="D79" s="3" t="s">
        <v>324</v>
      </c>
    </row>
    <row r="80" spans="1:4" ht="94.5" x14ac:dyDescent="0.25">
      <c r="A80" s="4" t="s">
        <v>325</v>
      </c>
      <c r="B80" s="4" t="s">
        <v>326</v>
      </c>
      <c r="C80" s="3" t="s">
        <v>327</v>
      </c>
      <c r="D80" s="3" t="s">
        <v>328</v>
      </c>
    </row>
    <row r="81" spans="1:4" ht="21" x14ac:dyDescent="0.25">
      <c r="A81" s="4" t="s">
        <v>329</v>
      </c>
      <c r="B81" s="4" t="s">
        <v>330</v>
      </c>
      <c r="C81" s="3" t="s">
        <v>76</v>
      </c>
      <c r="D81" s="3" t="s">
        <v>331</v>
      </c>
    </row>
    <row r="82" spans="1:4" ht="52.5" x14ac:dyDescent="0.25">
      <c r="A82" s="4" t="s">
        <v>332</v>
      </c>
      <c r="B82" s="4" t="s">
        <v>333</v>
      </c>
      <c r="C82" s="3" t="s">
        <v>334</v>
      </c>
      <c r="D82" s="3" t="s">
        <v>24</v>
      </c>
    </row>
    <row r="83" spans="1:4" ht="42" x14ac:dyDescent="0.25">
      <c r="A83" s="4" t="s">
        <v>335</v>
      </c>
      <c r="B83" s="4" t="s">
        <v>336</v>
      </c>
      <c r="C83" s="3" t="s">
        <v>337</v>
      </c>
      <c r="D83" s="3" t="s">
        <v>338</v>
      </c>
    </row>
    <row r="84" spans="1:4" ht="31.5" x14ac:dyDescent="0.25">
      <c r="A84" s="4" t="s">
        <v>339</v>
      </c>
      <c r="B84" s="4" t="s">
        <v>340</v>
      </c>
      <c r="C84" s="3" t="s">
        <v>341</v>
      </c>
      <c r="D84" s="3" t="s">
        <v>342</v>
      </c>
    </row>
    <row r="85" spans="1:4" ht="42" x14ac:dyDescent="0.25">
      <c r="A85" s="4" t="s">
        <v>343</v>
      </c>
      <c r="B85" s="4" t="s">
        <v>344</v>
      </c>
      <c r="C85" s="3" t="s">
        <v>345</v>
      </c>
      <c r="D85" s="3" t="s">
        <v>346</v>
      </c>
    </row>
    <row r="86" spans="1:4" ht="31.5" x14ac:dyDescent="0.25">
      <c r="A86" s="4" t="s">
        <v>347</v>
      </c>
      <c r="B86" s="4" t="s">
        <v>348</v>
      </c>
      <c r="C86" s="3" t="s">
        <v>234</v>
      </c>
      <c r="D86" s="3" t="s">
        <v>349</v>
      </c>
    </row>
    <row r="87" spans="1:4" ht="42" x14ac:dyDescent="0.25">
      <c r="A87" s="4" t="s">
        <v>350</v>
      </c>
      <c r="B87" s="4" t="s">
        <v>351</v>
      </c>
      <c r="C87" s="3" t="s">
        <v>352</v>
      </c>
      <c r="D87" s="3" t="s">
        <v>353</v>
      </c>
    </row>
    <row r="88" spans="1:4" ht="52.5" x14ac:dyDescent="0.25">
      <c r="A88" s="4" t="s">
        <v>354</v>
      </c>
      <c r="B88" s="4" t="s">
        <v>355</v>
      </c>
      <c r="C88" s="3" t="s">
        <v>356</v>
      </c>
      <c r="D88" s="3" t="s">
        <v>101</v>
      </c>
    </row>
    <row r="89" spans="1:4" ht="52.5" x14ac:dyDescent="0.25">
      <c r="A89" s="4" t="s">
        <v>357</v>
      </c>
      <c r="B89" s="4" t="s">
        <v>358</v>
      </c>
      <c r="C89" s="3" t="s">
        <v>359</v>
      </c>
      <c r="D89" s="3" t="s">
        <v>360</v>
      </c>
    </row>
    <row r="90" spans="1:4" ht="42" x14ac:dyDescent="0.25">
      <c r="A90" s="4" t="s">
        <v>361</v>
      </c>
      <c r="B90" s="4" t="s">
        <v>362</v>
      </c>
      <c r="C90" s="3" t="s">
        <v>363</v>
      </c>
      <c r="D90" s="3" t="s">
        <v>364</v>
      </c>
    </row>
    <row r="91" spans="1:4" ht="52.5" x14ac:dyDescent="0.25">
      <c r="A91" s="4" t="s">
        <v>365</v>
      </c>
      <c r="B91" s="4" t="s">
        <v>366</v>
      </c>
      <c r="C91" s="3" t="s">
        <v>367</v>
      </c>
      <c r="D91" s="3" t="s">
        <v>368</v>
      </c>
    </row>
    <row r="92" spans="1:4" ht="42" x14ac:dyDescent="0.25">
      <c r="A92" s="4" t="s">
        <v>371</v>
      </c>
      <c r="B92" s="4" t="s">
        <v>372</v>
      </c>
      <c r="C92" s="3" t="s">
        <v>373</v>
      </c>
      <c r="D92" s="3" t="s">
        <v>374</v>
      </c>
    </row>
    <row r="93" spans="1:4" ht="42" x14ac:dyDescent="0.25">
      <c r="A93" s="4" t="s">
        <v>375</v>
      </c>
      <c r="B93" s="4" t="s">
        <v>376</v>
      </c>
      <c r="C93" s="3" t="s">
        <v>377</v>
      </c>
      <c r="D93" s="3" t="s">
        <v>378</v>
      </c>
    </row>
    <row r="94" spans="1:4" ht="31.5" x14ac:dyDescent="0.25">
      <c r="A94" s="4" t="s">
        <v>379</v>
      </c>
      <c r="B94" s="4" t="s">
        <v>380</v>
      </c>
      <c r="C94" s="3" t="s">
        <v>381</v>
      </c>
      <c r="D94" s="3" t="s">
        <v>300</v>
      </c>
    </row>
    <row r="95" spans="1:4" ht="42" x14ac:dyDescent="0.25">
      <c r="A95" s="4" t="s">
        <v>382</v>
      </c>
      <c r="B95" s="4" t="s">
        <v>383</v>
      </c>
      <c r="C95" s="3" t="s">
        <v>384</v>
      </c>
      <c r="D95" s="3" t="s">
        <v>385</v>
      </c>
    </row>
    <row r="96" spans="1:4" ht="42" x14ac:dyDescent="0.25">
      <c r="A96" s="4" t="s">
        <v>386</v>
      </c>
      <c r="B96" s="4" t="s">
        <v>387</v>
      </c>
      <c r="C96" s="3" t="s">
        <v>388</v>
      </c>
      <c r="D96" s="3" t="s">
        <v>389</v>
      </c>
    </row>
    <row r="97" spans="1:4" ht="63" x14ac:dyDescent="0.25">
      <c r="A97" s="4" t="s">
        <v>390</v>
      </c>
      <c r="B97" s="4" t="s">
        <v>391</v>
      </c>
      <c r="C97" s="3" t="s">
        <v>392</v>
      </c>
      <c r="D97" s="3" t="s">
        <v>393</v>
      </c>
    </row>
    <row r="98" spans="1:4" ht="21" x14ac:dyDescent="0.25">
      <c r="A98" s="4" t="s">
        <v>394</v>
      </c>
      <c r="B98" s="4" t="s">
        <v>395</v>
      </c>
      <c r="C98" s="3" t="s">
        <v>76</v>
      </c>
      <c r="D98" s="3" t="s">
        <v>396</v>
      </c>
    </row>
    <row r="99" spans="1:4" ht="42" x14ac:dyDescent="0.25">
      <c r="A99" s="4" t="s">
        <v>397</v>
      </c>
      <c r="B99" s="4" t="s">
        <v>398</v>
      </c>
      <c r="C99" s="3" t="s">
        <v>399</v>
      </c>
      <c r="D99" s="3" t="s">
        <v>400</v>
      </c>
    </row>
    <row r="100" spans="1:4" ht="52.5" x14ac:dyDescent="0.25">
      <c r="A100" s="4" t="s">
        <v>401</v>
      </c>
      <c r="B100" s="4" t="s">
        <v>402</v>
      </c>
      <c r="C100" s="3" t="s">
        <v>403</v>
      </c>
      <c r="D100" s="3" t="s">
        <v>404</v>
      </c>
    </row>
    <row r="101" spans="1:4" ht="42" x14ac:dyDescent="0.25">
      <c r="A101" s="4" t="s">
        <v>405</v>
      </c>
      <c r="B101" s="4" t="s">
        <v>406</v>
      </c>
      <c r="C101" s="3" t="s">
        <v>407</v>
      </c>
      <c r="D101" s="3" t="s">
        <v>408</v>
      </c>
    </row>
    <row r="102" spans="1:4" ht="21" x14ac:dyDescent="0.25">
      <c r="A102" s="4" t="s">
        <v>409</v>
      </c>
      <c r="B102" s="4" t="s">
        <v>410</v>
      </c>
      <c r="C102" s="3" t="s">
        <v>411</v>
      </c>
      <c r="D102" s="3" t="s">
        <v>412</v>
      </c>
    </row>
    <row r="103" spans="1:4" ht="42" x14ac:dyDescent="0.25">
      <c r="A103" s="4" t="s">
        <v>413</v>
      </c>
      <c r="B103" s="4" t="s">
        <v>414</v>
      </c>
      <c r="C103" s="3" t="s">
        <v>415</v>
      </c>
      <c r="D103" s="3" t="s">
        <v>416</v>
      </c>
    </row>
    <row r="104" spans="1:4" ht="52.5" x14ac:dyDescent="0.25">
      <c r="A104" s="4" t="s">
        <v>417</v>
      </c>
      <c r="B104" s="4" t="s">
        <v>418</v>
      </c>
      <c r="C104" s="3" t="s">
        <v>419</v>
      </c>
      <c r="D104" s="3" t="s">
        <v>420</v>
      </c>
    </row>
    <row r="105" spans="1:4" ht="42" x14ac:dyDescent="0.25">
      <c r="A105" s="4" t="s">
        <v>421</v>
      </c>
      <c r="B105" s="4" t="s">
        <v>422</v>
      </c>
      <c r="C105" s="3" t="s">
        <v>423</v>
      </c>
      <c r="D105" s="3" t="s">
        <v>420</v>
      </c>
    </row>
    <row r="106" spans="1:4" ht="31.5" x14ac:dyDescent="0.25">
      <c r="A106" s="4" t="s">
        <v>424</v>
      </c>
      <c r="B106" s="4" t="s">
        <v>425</v>
      </c>
      <c r="C106" s="3" t="s">
        <v>426</v>
      </c>
      <c r="D106" s="3" t="s">
        <v>349</v>
      </c>
    </row>
    <row r="107" spans="1:4" ht="31.5" x14ac:dyDescent="0.25">
      <c r="A107" s="4" t="s">
        <v>427</v>
      </c>
      <c r="B107" s="4" t="s">
        <v>428</v>
      </c>
      <c r="C107" s="3" t="s">
        <v>76</v>
      </c>
      <c r="D107" s="3" t="s">
        <v>429</v>
      </c>
    </row>
    <row r="108" spans="1:4" ht="31.5" x14ac:dyDescent="0.25">
      <c r="A108" s="4" t="s">
        <v>430</v>
      </c>
      <c r="B108" s="4" t="s">
        <v>431</v>
      </c>
      <c r="C108" s="3" t="s">
        <v>432</v>
      </c>
      <c r="D108" s="3" t="s">
        <v>433</v>
      </c>
    </row>
    <row r="109" spans="1:4" ht="42" x14ac:dyDescent="0.25">
      <c r="A109" s="4" t="s">
        <v>434</v>
      </c>
      <c r="B109" s="4" t="s">
        <v>435</v>
      </c>
      <c r="C109" s="3" t="s">
        <v>436</v>
      </c>
      <c r="D109" s="3" t="s">
        <v>437</v>
      </c>
    </row>
    <row r="110" spans="1:4" ht="31.5" x14ac:dyDescent="0.25">
      <c r="A110" s="4" t="s">
        <v>438</v>
      </c>
      <c r="B110" s="4" t="s">
        <v>439</v>
      </c>
      <c r="C110" s="3" t="s">
        <v>440</v>
      </c>
      <c r="D110" s="3" t="s">
        <v>441</v>
      </c>
    </row>
    <row r="111" spans="1:4" ht="42" x14ac:dyDescent="0.25">
      <c r="A111" s="4" t="s">
        <v>442</v>
      </c>
      <c r="B111" s="4" t="s">
        <v>443</v>
      </c>
      <c r="C111" s="3" t="s">
        <v>444</v>
      </c>
      <c r="D111" s="3" t="s">
        <v>32</v>
      </c>
    </row>
    <row r="112" spans="1:4" ht="42" x14ac:dyDescent="0.25">
      <c r="A112" s="4" t="s">
        <v>445</v>
      </c>
      <c r="B112" s="4" t="s">
        <v>446</v>
      </c>
      <c r="C112" s="3" t="s">
        <v>447</v>
      </c>
      <c r="D112" s="3" t="s">
        <v>448</v>
      </c>
    </row>
    <row r="113" spans="1:4" ht="42" x14ac:dyDescent="0.25">
      <c r="A113" s="4" t="s">
        <v>449</v>
      </c>
      <c r="B113" s="4" t="s">
        <v>450</v>
      </c>
      <c r="C113" s="3" t="s">
        <v>451</v>
      </c>
      <c r="D113" s="3" t="s">
        <v>54</v>
      </c>
    </row>
    <row r="114" spans="1:4" ht="31.5" x14ac:dyDescent="0.25">
      <c r="A114" s="4" t="s">
        <v>453</v>
      </c>
      <c r="B114" s="4" t="s">
        <v>454</v>
      </c>
      <c r="C114" s="3" t="s">
        <v>455</v>
      </c>
      <c r="D114" s="3" t="s">
        <v>456</v>
      </c>
    </row>
    <row r="115" spans="1:4" ht="63" x14ac:dyDescent="0.25">
      <c r="A115" s="4" t="s">
        <v>457</v>
      </c>
      <c r="B115" s="4" t="s">
        <v>458</v>
      </c>
      <c r="C115" s="3" t="s">
        <v>459</v>
      </c>
      <c r="D115" s="3" t="s">
        <v>460</v>
      </c>
    </row>
    <row r="116" spans="1:4" ht="42" x14ac:dyDescent="0.25">
      <c r="A116" s="4" t="s">
        <v>461</v>
      </c>
      <c r="B116" s="4" t="s">
        <v>462</v>
      </c>
      <c r="C116" s="3" t="s">
        <v>463</v>
      </c>
      <c r="D116" s="3" t="s">
        <v>328</v>
      </c>
    </row>
    <row r="117" spans="1:4" ht="42" x14ac:dyDescent="0.25">
      <c r="A117" s="4" t="s">
        <v>464</v>
      </c>
      <c r="B117" s="4" t="s">
        <v>465</v>
      </c>
      <c r="C117" s="3" t="s">
        <v>466</v>
      </c>
      <c r="D117" s="3" t="s">
        <v>412</v>
      </c>
    </row>
    <row r="118" spans="1:4" ht="31.5" x14ac:dyDescent="0.25">
      <c r="A118" s="4" t="s">
        <v>467</v>
      </c>
      <c r="B118" s="4" t="s">
        <v>468</v>
      </c>
      <c r="C118" s="3" t="s">
        <v>469</v>
      </c>
      <c r="D118" s="3" t="s">
        <v>470</v>
      </c>
    </row>
    <row r="119" spans="1:4" ht="63" x14ac:dyDescent="0.25">
      <c r="A119" s="4" t="s">
        <v>471</v>
      </c>
      <c r="B119" s="4" t="s">
        <v>472</v>
      </c>
      <c r="C119" s="3" t="s">
        <v>473</v>
      </c>
      <c r="D119" s="3" t="s">
        <v>374</v>
      </c>
    </row>
    <row r="120" spans="1:4" ht="42" x14ac:dyDescent="0.25">
      <c r="A120" s="4" t="s">
        <v>474</v>
      </c>
      <c r="B120" s="4" t="s">
        <v>475</v>
      </c>
      <c r="C120" s="3" t="s">
        <v>476</v>
      </c>
      <c r="D120" s="3" t="s">
        <v>477</v>
      </c>
    </row>
    <row r="121" spans="1:4" ht="42" x14ac:dyDescent="0.25">
      <c r="A121" s="4" t="s">
        <v>478</v>
      </c>
      <c r="B121" s="4" t="s">
        <v>479</v>
      </c>
      <c r="C121" s="3" t="s">
        <v>480</v>
      </c>
      <c r="D121" s="3" t="s">
        <v>481</v>
      </c>
    </row>
    <row r="122" spans="1:4" ht="42" x14ac:dyDescent="0.25">
      <c r="A122" s="4" t="s">
        <v>482</v>
      </c>
      <c r="B122" s="4" t="s">
        <v>483</v>
      </c>
      <c r="C122" s="3" t="s">
        <v>484</v>
      </c>
      <c r="D122" s="3" t="s">
        <v>485</v>
      </c>
    </row>
    <row r="123" spans="1:4" ht="42" x14ac:dyDescent="0.25">
      <c r="A123" s="4" t="s">
        <v>486</v>
      </c>
      <c r="B123" s="4" t="s">
        <v>487</v>
      </c>
      <c r="C123" s="3" t="s">
        <v>488</v>
      </c>
      <c r="D123" s="3" t="s">
        <v>54</v>
      </c>
    </row>
    <row r="124" spans="1:4" ht="52.5" x14ac:dyDescent="0.25">
      <c r="A124" s="4" t="s">
        <v>489</v>
      </c>
      <c r="B124" s="4" t="s">
        <v>490</v>
      </c>
      <c r="C124" s="3" t="s">
        <v>491</v>
      </c>
      <c r="D124" s="3" t="s">
        <v>492</v>
      </c>
    </row>
    <row r="125" spans="1:4" ht="21" x14ac:dyDescent="0.25">
      <c r="A125" s="4" t="s">
        <v>493</v>
      </c>
      <c r="B125" s="4" t="s">
        <v>494</v>
      </c>
      <c r="C125" s="3" t="s">
        <v>495</v>
      </c>
      <c r="D125" s="3" t="s">
        <v>496</v>
      </c>
    </row>
    <row r="126" spans="1:4" ht="52.5" x14ac:dyDescent="0.25">
      <c r="A126" s="4" t="s">
        <v>498</v>
      </c>
      <c r="B126" s="4" t="s">
        <v>499</v>
      </c>
      <c r="C126" s="3" t="s">
        <v>500</v>
      </c>
      <c r="D126" s="3" t="s">
        <v>501</v>
      </c>
    </row>
    <row r="127" spans="1:4" ht="52.5" x14ac:dyDescent="0.25">
      <c r="A127" s="4" t="s">
        <v>502</v>
      </c>
      <c r="B127" s="4" t="s">
        <v>503</v>
      </c>
      <c r="C127" s="3" t="s">
        <v>504</v>
      </c>
      <c r="D127" s="3" t="s">
        <v>505</v>
      </c>
    </row>
    <row r="128" spans="1:4" ht="42" x14ac:dyDescent="0.25">
      <c r="A128" s="4" t="s">
        <v>506</v>
      </c>
      <c r="B128" s="4" t="s">
        <v>507</v>
      </c>
      <c r="C128" s="3" t="s">
        <v>508</v>
      </c>
      <c r="D128" s="3" t="s">
        <v>509</v>
      </c>
    </row>
    <row r="129" spans="1:4" ht="31.5" x14ac:dyDescent="0.25">
      <c r="A129" s="4" t="s">
        <v>510</v>
      </c>
      <c r="B129" s="4" t="s">
        <v>511</v>
      </c>
      <c r="C129" s="3" t="s">
        <v>512</v>
      </c>
      <c r="D129" s="3" t="s">
        <v>513</v>
      </c>
    </row>
    <row r="130" spans="1:4" ht="42" x14ac:dyDescent="0.25">
      <c r="A130" s="4" t="s">
        <v>514</v>
      </c>
      <c r="B130" s="4" t="s">
        <v>515</v>
      </c>
      <c r="C130" s="3" t="s">
        <v>516</v>
      </c>
      <c r="D130" s="3" t="s">
        <v>517</v>
      </c>
    </row>
    <row r="131" spans="1:4" ht="31.5" x14ac:dyDescent="0.25">
      <c r="A131" s="4" t="s">
        <v>518</v>
      </c>
      <c r="B131" s="4" t="s">
        <v>519</v>
      </c>
      <c r="C131" s="3" t="s">
        <v>520</v>
      </c>
      <c r="D131" s="3" t="s">
        <v>521</v>
      </c>
    </row>
    <row r="132" spans="1:4" ht="21" x14ac:dyDescent="0.25">
      <c r="A132" s="4" t="s">
        <v>522</v>
      </c>
      <c r="B132" s="4" t="s">
        <v>523</v>
      </c>
      <c r="C132" s="3" t="s">
        <v>524</v>
      </c>
      <c r="D132" s="3" t="s">
        <v>525</v>
      </c>
    </row>
    <row r="133" spans="1:4" ht="63" x14ac:dyDescent="0.25">
      <c r="A133" s="4" t="s">
        <v>526</v>
      </c>
      <c r="B133" s="4" t="s">
        <v>527</v>
      </c>
      <c r="C133" s="3" t="s">
        <v>528</v>
      </c>
      <c r="D133" s="3" t="s">
        <v>529</v>
      </c>
    </row>
    <row r="134" spans="1:4" ht="63" x14ac:dyDescent="0.25">
      <c r="A134" s="4" t="s">
        <v>530</v>
      </c>
      <c r="B134" s="4" t="s">
        <v>531</v>
      </c>
      <c r="C134" s="3" t="s">
        <v>532</v>
      </c>
      <c r="D134" s="3" t="s">
        <v>533</v>
      </c>
    </row>
    <row r="135" spans="1:4" ht="42" x14ac:dyDescent="0.25">
      <c r="A135" s="4" t="s">
        <v>534</v>
      </c>
      <c r="B135" s="4" t="s">
        <v>535</v>
      </c>
      <c r="C135" s="3" t="s">
        <v>536</v>
      </c>
      <c r="D135" s="3" t="s">
        <v>537</v>
      </c>
    </row>
    <row r="136" spans="1:4" ht="42" x14ac:dyDescent="0.25">
      <c r="A136" s="4" t="s">
        <v>538</v>
      </c>
      <c r="B136" s="4" t="s">
        <v>539</v>
      </c>
      <c r="C136" s="3" t="s">
        <v>540</v>
      </c>
      <c r="D136" s="3" t="s">
        <v>541</v>
      </c>
    </row>
    <row r="137" spans="1:4" ht="21" x14ac:dyDescent="0.25">
      <c r="A137" s="4" t="s">
        <v>542</v>
      </c>
      <c r="B137" s="4" t="s">
        <v>543</v>
      </c>
      <c r="C137" s="3" t="s">
        <v>544</v>
      </c>
      <c r="D137" s="3" t="s">
        <v>545</v>
      </c>
    </row>
    <row r="138" spans="1:4" ht="42" x14ac:dyDescent="0.25">
      <c r="A138" s="4" t="s">
        <v>547</v>
      </c>
      <c r="B138" s="4" t="s">
        <v>548</v>
      </c>
      <c r="C138" s="3" t="s">
        <v>549</v>
      </c>
      <c r="D138" s="3" t="s">
        <v>550</v>
      </c>
    </row>
    <row r="139" spans="1:4" ht="21" x14ac:dyDescent="0.25">
      <c r="A139" s="4" t="s">
        <v>551</v>
      </c>
      <c r="B139" s="4" t="s">
        <v>552</v>
      </c>
      <c r="C139" s="3" t="s">
        <v>553</v>
      </c>
      <c r="D139" s="3" t="s">
        <v>554</v>
      </c>
    </row>
    <row r="140" spans="1:4" ht="42" x14ac:dyDescent="0.25">
      <c r="A140" s="4" t="s">
        <v>555</v>
      </c>
      <c r="B140" s="4" t="s">
        <v>556</v>
      </c>
      <c r="C140" s="3" t="s">
        <v>557</v>
      </c>
      <c r="D140" s="3" t="s">
        <v>541</v>
      </c>
    </row>
    <row r="141" spans="1:4" ht="42" x14ac:dyDescent="0.25">
      <c r="A141" s="4" t="s">
        <v>558</v>
      </c>
      <c r="B141" s="4" t="s">
        <v>559</v>
      </c>
      <c r="C141" s="3" t="s">
        <v>560</v>
      </c>
      <c r="D141" s="3" t="s">
        <v>561</v>
      </c>
    </row>
    <row r="142" spans="1:4" ht="52.5" x14ac:dyDescent="0.25">
      <c r="A142" s="4" t="s">
        <v>562</v>
      </c>
      <c r="B142" s="4" t="s">
        <v>563</v>
      </c>
      <c r="C142" s="3" t="s">
        <v>564</v>
      </c>
      <c r="D142" s="3" t="s">
        <v>565</v>
      </c>
    </row>
    <row r="143" spans="1:4" ht="31.5" x14ac:dyDescent="0.25">
      <c r="A143" s="4" t="s">
        <v>566</v>
      </c>
      <c r="B143" s="4" t="s">
        <v>567</v>
      </c>
      <c r="C143" s="3" t="s">
        <v>568</v>
      </c>
      <c r="D143" s="3" t="s">
        <v>569</v>
      </c>
    </row>
    <row r="144" spans="1:4" ht="42" x14ac:dyDescent="0.25">
      <c r="A144" s="4" t="s">
        <v>570</v>
      </c>
      <c r="B144" s="4" t="s">
        <v>571</v>
      </c>
      <c r="C144" s="3" t="s">
        <v>572</v>
      </c>
      <c r="D144" s="3" t="s">
        <v>573</v>
      </c>
    </row>
    <row r="145" spans="1:4" ht="63" x14ac:dyDescent="0.25">
      <c r="A145" s="4" t="s">
        <v>574</v>
      </c>
      <c r="B145" s="4" t="s">
        <v>575</v>
      </c>
      <c r="C145" s="3" t="s">
        <v>576</v>
      </c>
      <c r="D145" s="3" t="s">
        <v>577</v>
      </c>
    </row>
    <row r="146" spans="1:4" ht="136.5" x14ac:dyDescent="0.25">
      <c r="A146" s="4" t="s">
        <v>578</v>
      </c>
      <c r="B146" s="4" t="s">
        <v>579</v>
      </c>
      <c r="C146" s="3" t="s">
        <v>580</v>
      </c>
      <c r="D146" s="3" t="s">
        <v>581</v>
      </c>
    </row>
    <row r="147" spans="1:4" ht="42" x14ac:dyDescent="0.25">
      <c r="A147" s="4" t="s">
        <v>582</v>
      </c>
      <c r="B147" s="4" t="s">
        <v>583</v>
      </c>
      <c r="C147" s="3" t="s">
        <v>584</v>
      </c>
      <c r="D147" s="3" t="s">
        <v>136</v>
      </c>
    </row>
    <row r="148" spans="1:4" ht="42" x14ac:dyDescent="0.25">
      <c r="A148" s="4" t="s">
        <v>585</v>
      </c>
      <c r="B148" s="4" t="s">
        <v>586</v>
      </c>
      <c r="C148" s="3" t="s">
        <v>587</v>
      </c>
      <c r="D148" s="3" t="s">
        <v>588</v>
      </c>
    </row>
    <row r="149" spans="1:4" ht="21" x14ac:dyDescent="0.25">
      <c r="A149" s="4" t="s">
        <v>589</v>
      </c>
      <c r="B149" s="4" t="s">
        <v>590</v>
      </c>
      <c r="C149" s="3" t="s">
        <v>591</v>
      </c>
      <c r="D149" s="3" t="s">
        <v>592</v>
      </c>
    </row>
    <row r="150" spans="1:4" ht="42" x14ac:dyDescent="0.25">
      <c r="A150" s="4" t="s">
        <v>593</v>
      </c>
      <c r="B150" s="4" t="s">
        <v>594</v>
      </c>
      <c r="C150" s="3" t="s">
        <v>595</v>
      </c>
      <c r="D150" s="3" t="s">
        <v>54</v>
      </c>
    </row>
    <row r="151" spans="1:4" ht="42" x14ac:dyDescent="0.25">
      <c r="A151" s="4" t="s">
        <v>596</v>
      </c>
      <c r="B151" s="4" t="s">
        <v>597</v>
      </c>
      <c r="C151" s="3" t="s">
        <v>598</v>
      </c>
      <c r="D151" s="3" t="s">
        <v>599</v>
      </c>
    </row>
    <row r="152" spans="1:4" ht="31.5" x14ac:dyDescent="0.25">
      <c r="A152" s="4" t="s">
        <v>600</v>
      </c>
      <c r="B152" s="4" t="s">
        <v>601</v>
      </c>
      <c r="C152" s="3" t="s">
        <v>602</v>
      </c>
      <c r="D152" s="3" t="s">
        <v>603</v>
      </c>
    </row>
    <row r="153" spans="1:4" ht="31.5" x14ac:dyDescent="0.25">
      <c r="A153" s="4" t="s">
        <v>604</v>
      </c>
      <c r="B153" s="4" t="s">
        <v>605</v>
      </c>
      <c r="C153" s="3" t="s">
        <v>606</v>
      </c>
      <c r="D153" s="3" t="s">
        <v>607</v>
      </c>
    </row>
    <row r="154" spans="1:4" ht="52.5" x14ac:dyDescent="0.25">
      <c r="A154" s="4" t="s">
        <v>608</v>
      </c>
      <c r="B154" s="4" t="s">
        <v>609</v>
      </c>
      <c r="C154" s="3" t="s">
        <v>610</v>
      </c>
      <c r="D154" s="3" t="s">
        <v>611</v>
      </c>
    </row>
    <row r="155" spans="1:4" ht="52.5" x14ac:dyDescent="0.25">
      <c r="A155" s="4" t="s">
        <v>612</v>
      </c>
      <c r="B155" s="4" t="s">
        <v>613</v>
      </c>
      <c r="C155" s="3" t="s">
        <v>614</v>
      </c>
      <c r="D155" s="3" t="s">
        <v>615</v>
      </c>
    </row>
    <row r="156" spans="1:4" ht="52.5" x14ac:dyDescent="0.25">
      <c r="A156" s="4" t="s">
        <v>616</v>
      </c>
      <c r="B156" s="4" t="s">
        <v>617</v>
      </c>
      <c r="C156" s="3" t="s">
        <v>618</v>
      </c>
      <c r="D156" s="3" t="s">
        <v>619</v>
      </c>
    </row>
    <row r="157" spans="1:4" ht="52.5" x14ac:dyDescent="0.25">
      <c r="A157" s="4" t="s">
        <v>620</v>
      </c>
      <c r="B157" s="4" t="s">
        <v>621</v>
      </c>
      <c r="C157" s="3" t="s">
        <v>622</v>
      </c>
      <c r="D157" s="3" t="s">
        <v>623</v>
      </c>
    </row>
    <row r="158" spans="1:4" ht="42" x14ac:dyDescent="0.25">
      <c r="A158" s="4" t="s">
        <v>624</v>
      </c>
      <c r="B158" s="4" t="s">
        <v>625</v>
      </c>
      <c r="C158" s="3" t="s">
        <v>626</v>
      </c>
      <c r="D158" s="3" t="s">
        <v>136</v>
      </c>
    </row>
    <row r="159" spans="1:4" ht="42" x14ac:dyDescent="0.25">
      <c r="A159" s="4" t="s">
        <v>627</v>
      </c>
      <c r="B159" s="4" t="s">
        <v>628</v>
      </c>
      <c r="C159" s="3" t="s">
        <v>629</v>
      </c>
      <c r="D159" s="3" t="s">
        <v>296</v>
      </c>
    </row>
    <row r="160" spans="1:4" ht="42" x14ac:dyDescent="0.25">
      <c r="A160" s="4" t="s">
        <v>630</v>
      </c>
      <c r="B160" s="4" t="s">
        <v>631</v>
      </c>
      <c r="C160" s="3" t="s">
        <v>632</v>
      </c>
      <c r="D160" s="3" t="s">
        <v>633</v>
      </c>
    </row>
    <row r="161" spans="1:4" ht="21" x14ac:dyDescent="0.25">
      <c r="A161" s="4" t="s">
        <v>634</v>
      </c>
      <c r="B161" s="4" t="s">
        <v>635</v>
      </c>
      <c r="C161" s="3" t="s">
        <v>636</v>
      </c>
      <c r="D161" s="3" t="s">
        <v>637</v>
      </c>
    </row>
    <row r="162" spans="1:4" ht="42" x14ac:dyDescent="0.25">
      <c r="A162" s="4" t="s">
        <v>638</v>
      </c>
      <c r="B162" s="4" t="s">
        <v>639</v>
      </c>
      <c r="C162" s="3" t="s">
        <v>640</v>
      </c>
      <c r="D162" s="3" t="s">
        <v>641</v>
      </c>
    </row>
    <row r="163" spans="1:4" ht="42" x14ac:dyDescent="0.25">
      <c r="A163" s="4" t="s">
        <v>642</v>
      </c>
      <c r="B163" s="4" t="s">
        <v>643</v>
      </c>
      <c r="C163" s="3" t="s">
        <v>644</v>
      </c>
      <c r="D163" s="3" t="s">
        <v>645</v>
      </c>
    </row>
    <row r="164" spans="1:4" ht="52.5" x14ac:dyDescent="0.25">
      <c r="A164" s="4" t="s">
        <v>646</v>
      </c>
      <c r="B164" s="4" t="s">
        <v>647</v>
      </c>
      <c r="C164" s="3" t="s">
        <v>648</v>
      </c>
      <c r="D164" s="3" t="s">
        <v>649</v>
      </c>
    </row>
    <row r="165" spans="1:4" ht="52.5" x14ac:dyDescent="0.25">
      <c r="A165" s="4" t="s">
        <v>650</v>
      </c>
      <c r="B165" s="4" t="s">
        <v>651</v>
      </c>
      <c r="C165" s="3" t="s">
        <v>652</v>
      </c>
      <c r="D165" s="3" t="s">
        <v>653</v>
      </c>
    </row>
    <row r="166" spans="1:4" ht="52.5" x14ac:dyDescent="0.25">
      <c r="A166" s="4" t="s">
        <v>654</v>
      </c>
      <c r="B166" s="4" t="s">
        <v>655</v>
      </c>
      <c r="C166" s="3" t="s">
        <v>656</v>
      </c>
      <c r="D166" s="3" t="s">
        <v>657</v>
      </c>
    </row>
    <row r="167" spans="1:4" ht="42" x14ac:dyDescent="0.25">
      <c r="A167" s="4" t="s">
        <v>658</v>
      </c>
      <c r="B167" s="4" t="s">
        <v>659</v>
      </c>
      <c r="C167" s="3" t="s">
        <v>660</v>
      </c>
      <c r="D167" s="3" t="s">
        <v>661</v>
      </c>
    </row>
    <row r="168" spans="1:4" ht="31.5" x14ac:dyDescent="0.25">
      <c r="A168" s="4" t="s">
        <v>662</v>
      </c>
      <c r="B168" s="4" t="s">
        <v>663</v>
      </c>
      <c r="C168" s="3" t="s">
        <v>664</v>
      </c>
      <c r="D168" s="3" t="s">
        <v>665</v>
      </c>
    </row>
    <row r="169" spans="1:4" ht="21" x14ac:dyDescent="0.25">
      <c r="A169" s="4" t="s">
        <v>666</v>
      </c>
      <c r="B169" s="4" t="s">
        <v>667</v>
      </c>
      <c r="C169" s="3" t="s">
        <v>668</v>
      </c>
      <c r="D169" s="3" t="s">
        <v>669</v>
      </c>
    </row>
    <row r="170" spans="1:4" ht="52.5" x14ac:dyDescent="0.25">
      <c r="A170" s="4" t="s">
        <v>670</v>
      </c>
      <c r="B170" s="4" t="s">
        <v>671</v>
      </c>
      <c r="C170" s="3" t="s">
        <v>672</v>
      </c>
      <c r="D170" s="3" t="s">
        <v>673</v>
      </c>
    </row>
    <row r="171" spans="1:4" ht="42" x14ac:dyDescent="0.25">
      <c r="A171" s="4" t="s">
        <v>674</v>
      </c>
      <c r="B171" s="4" t="s">
        <v>675</v>
      </c>
      <c r="C171" s="3" t="s">
        <v>676</v>
      </c>
      <c r="D171" s="3" t="s">
        <v>677</v>
      </c>
    </row>
    <row r="172" spans="1:4" ht="63" x14ac:dyDescent="0.25">
      <c r="A172" s="4" t="s">
        <v>678</v>
      </c>
      <c r="B172" s="4" t="s">
        <v>679</v>
      </c>
      <c r="C172" s="3" t="s">
        <v>680</v>
      </c>
      <c r="D172" s="3" t="s">
        <v>681</v>
      </c>
    </row>
    <row r="173" spans="1:4" ht="42" x14ac:dyDescent="0.25">
      <c r="A173" s="4" t="s">
        <v>682</v>
      </c>
      <c r="B173" s="4" t="s">
        <v>683</v>
      </c>
      <c r="C173" s="3" t="s">
        <v>684</v>
      </c>
      <c r="D173" s="3" t="s">
        <v>685</v>
      </c>
    </row>
    <row r="174" spans="1:4" ht="105" x14ac:dyDescent="0.25">
      <c r="A174" s="4" t="s">
        <v>686</v>
      </c>
      <c r="B174" s="4" t="s">
        <v>687</v>
      </c>
      <c r="C174" s="3" t="s">
        <v>688</v>
      </c>
      <c r="D174" s="3" t="s">
        <v>689</v>
      </c>
    </row>
    <row r="175" spans="1:4" ht="42" x14ac:dyDescent="0.25">
      <c r="A175" s="4" t="s">
        <v>690</v>
      </c>
      <c r="B175" s="4" t="s">
        <v>691</v>
      </c>
      <c r="C175" s="3" t="s">
        <v>692</v>
      </c>
      <c r="D175" s="3" t="s">
        <v>93</v>
      </c>
    </row>
    <row r="176" spans="1:4" ht="94.5" x14ac:dyDescent="0.25">
      <c r="A176" s="4" t="s">
        <v>693</v>
      </c>
      <c r="B176" s="4" t="s">
        <v>694</v>
      </c>
      <c r="C176" s="3" t="s">
        <v>695</v>
      </c>
      <c r="D176" s="3" t="s">
        <v>696</v>
      </c>
    </row>
    <row r="177" spans="1:4" ht="21" x14ac:dyDescent="0.25">
      <c r="A177" s="4" t="s">
        <v>697</v>
      </c>
      <c r="B177" s="4" t="s">
        <v>698</v>
      </c>
      <c r="C177" s="3" t="s">
        <v>699</v>
      </c>
      <c r="D177" s="3" t="s">
        <v>700</v>
      </c>
    </row>
    <row r="178" spans="1:4" ht="21" x14ac:dyDescent="0.25">
      <c r="A178" s="4" t="s">
        <v>701</v>
      </c>
      <c r="B178" s="4" t="s">
        <v>702</v>
      </c>
      <c r="C178" s="3" t="s">
        <v>703</v>
      </c>
      <c r="D178" s="3" t="s">
        <v>704</v>
      </c>
    </row>
    <row r="179" spans="1:4" ht="21" x14ac:dyDescent="0.25">
      <c r="A179" s="4" t="s">
        <v>705</v>
      </c>
      <c r="B179" s="4" t="s">
        <v>706</v>
      </c>
      <c r="C179" s="3" t="s">
        <v>707</v>
      </c>
      <c r="D179" s="3" t="s">
        <v>708</v>
      </c>
    </row>
    <row r="180" spans="1:4" ht="21" x14ac:dyDescent="0.25">
      <c r="A180" s="4" t="s">
        <v>709</v>
      </c>
      <c r="B180" s="4" t="s">
        <v>710</v>
      </c>
      <c r="C180" s="3" t="s">
        <v>707</v>
      </c>
      <c r="D180" s="3" t="s">
        <v>711</v>
      </c>
    </row>
    <row r="181" spans="1:4" ht="21" x14ac:dyDescent="0.25">
      <c r="A181" s="4" t="s">
        <v>712</v>
      </c>
      <c r="B181" s="4" t="s">
        <v>713</v>
      </c>
      <c r="C181" s="3" t="s">
        <v>707</v>
      </c>
      <c r="D181" s="3" t="s">
        <v>714</v>
      </c>
    </row>
    <row r="182" spans="1:4" ht="21" x14ac:dyDescent="0.25">
      <c r="A182" s="4" t="s">
        <v>715</v>
      </c>
      <c r="B182" s="4" t="s">
        <v>716</v>
      </c>
      <c r="C182" s="3" t="s">
        <v>717</v>
      </c>
      <c r="D182" s="3" t="s">
        <v>718</v>
      </c>
    </row>
    <row r="183" spans="1:4" ht="21" x14ac:dyDescent="0.25">
      <c r="A183" s="4" t="s">
        <v>719</v>
      </c>
      <c r="B183" s="4" t="s">
        <v>720</v>
      </c>
      <c r="C183" s="3" t="s">
        <v>717</v>
      </c>
      <c r="D183" s="3" t="s">
        <v>721</v>
      </c>
    </row>
    <row r="184" spans="1:4" ht="73.5" x14ac:dyDescent="0.25">
      <c r="A184" s="4" t="s">
        <v>722</v>
      </c>
      <c r="B184" s="4" t="s">
        <v>723</v>
      </c>
      <c r="C184" s="3" t="s">
        <v>724</v>
      </c>
      <c r="D184" s="3" t="s">
        <v>725</v>
      </c>
    </row>
    <row r="185" spans="1:4" ht="52.5" x14ac:dyDescent="0.25">
      <c r="A185" s="4" t="s">
        <v>726</v>
      </c>
      <c r="B185" s="4" t="s">
        <v>727</v>
      </c>
      <c r="C185" s="3" t="s">
        <v>728</v>
      </c>
      <c r="D185" s="3" t="s">
        <v>729</v>
      </c>
    </row>
    <row r="186" spans="1:4" ht="42" x14ac:dyDescent="0.25">
      <c r="A186" s="4" t="s">
        <v>730</v>
      </c>
      <c r="B186" s="4" t="s">
        <v>731</v>
      </c>
      <c r="C186" s="3" t="s">
        <v>732</v>
      </c>
      <c r="D186" s="3" t="s">
        <v>32</v>
      </c>
    </row>
    <row r="187" spans="1:4" x14ac:dyDescent="0.25">
      <c r="A187" s="4" t="s">
        <v>733</v>
      </c>
      <c r="B187" s="4" t="s">
        <v>734</v>
      </c>
      <c r="C187" s="3" t="s">
        <v>735</v>
      </c>
      <c r="D187" s="3" t="s">
        <v>736</v>
      </c>
    </row>
    <row r="188" spans="1:4" ht="42" x14ac:dyDescent="0.25">
      <c r="A188" s="4" t="s">
        <v>737</v>
      </c>
      <c r="B188" s="4" t="s">
        <v>738</v>
      </c>
      <c r="C188" s="3" t="s">
        <v>739</v>
      </c>
      <c r="D188" s="3" t="s">
        <v>36</v>
      </c>
    </row>
    <row r="189" spans="1:4" ht="52.5" x14ac:dyDescent="0.25">
      <c r="A189" s="4" t="s">
        <v>740</v>
      </c>
      <c r="B189" s="4" t="s">
        <v>741</v>
      </c>
      <c r="C189" s="3" t="s">
        <v>742</v>
      </c>
      <c r="D189" s="3" t="s">
        <v>743</v>
      </c>
    </row>
    <row r="190" spans="1:4" ht="52.5" x14ac:dyDescent="0.25">
      <c r="A190" s="4" t="s">
        <v>744</v>
      </c>
      <c r="B190" s="4" t="s">
        <v>745</v>
      </c>
      <c r="C190" s="3" t="s">
        <v>746</v>
      </c>
      <c r="D190" s="3" t="s">
        <v>743</v>
      </c>
    </row>
    <row r="191" spans="1:4" ht="31.5" x14ac:dyDescent="0.25">
      <c r="A191" s="4" t="s">
        <v>747</v>
      </c>
      <c r="B191" s="4" t="s">
        <v>748</v>
      </c>
      <c r="C191" s="3" t="s">
        <v>749</v>
      </c>
      <c r="D191" s="3" t="s">
        <v>750</v>
      </c>
    </row>
    <row r="192" spans="1:4" ht="42" x14ac:dyDescent="0.25">
      <c r="A192" s="4" t="s">
        <v>751</v>
      </c>
      <c r="B192" s="4" t="s">
        <v>752</v>
      </c>
      <c r="C192" s="3" t="s">
        <v>753</v>
      </c>
      <c r="D192" s="3" t="s">
        <v>54</v>
      </c>
    </row>
    <row r="193" spans="1:4" ht="42" x14ac:dyDescent="0.25">
      <c r="A193" s="4" t="s">
        <v>754</v>
      </c>
      <c r="B193" s="4" t="s">
        <v>755</v>
      </c>
      <c r="C193" s="3" t="s">
        <v>756</v>
      </c>
      <c r="D193" s="3" t="s">
        <v>149</v>
      </c>
    </row>
    <row r="194" spans="1:4" ht="52.5" x14ac:dyDescent="0.25">
      <c r="A194" s="4" t="s">
        <v>757</v>
      </c>
      <c r="B194" s="4" t="s">
        <v>758</v>
      </c>
      <c r="C194" s="3" t="s">
        <v>759</v>
      </c>
      <c r="D194" s="3" t="s">
        <v>760</v>
      </c>
    </row>
    <row r="195" spans="1:4" ht="42" x14ac:dyDescent="0.25">
      <c r="A195" s="4" t="s">
        <v>761</v>
      </c>
      <c r="B195" s="4" t="s">
        <v>762</v>
      </c>
      <c r="C195" s="3" t="s">
        <v>763</v>
      </c>
      <c r="D195" s="3" t="s">
        <v>764</v>
      </c>
    </row>
    <row r="196" spans="1:4" ht="21" x14ac:dyDescent="0.25">
      <c r="A196" s="4" t="s">
        <v>765</v>
      </c>
      <c r="B196" s="4" t="s">
        <v>766</v>
      </c>
      <c r="C196" s="3" t="s">
        <v>767</v>
      </c>
      <c r="D196" s="3" t="s">
        <v>768</v>
      </c>
    </row>
    <row r="197" spans="1:4" ht="42" x14ac:dyDescent="0.25">
      <c r="A197" s="4" t="s">
        <v>769</v>
      </c>
      <c r="B197" s="4" t="s">
        <v>770</v>
      </c>
      <c r="C197" s="3" t="s">
        <v>771</v>
      </c>
      <c r="D197" s="3" t="s">
        <v>764</v>
      </c>
    </row>
    <row r="198" spans="1:4" ht="31.5" x14ac:dyDescent="0.25">
      <c r="A198" s="4" t="s">
        <v>772</v>
      </c>
      <c r="B198" s="4" t="s">
        <v>773</v>
      </c>
      <c r="C198" s="3" t="s">
        <v>359</v>
      </c>
      <c r="D198" s="3" t="s">
        <v>774</v>
      </c>
    </row>
    <row r="199" spans="1:4" ht="84" x14ac:dyDescent="0.25">
      <c r="A199" s="4" t="s">
        <v>775</v>
      </c>
      <c r="B199" s="4" t="s">
        <v>776</v>
      </c>
      <c r="C199" s="3" t="s">
        <v>777</v>
      </c>
      <c r="D199" s="3" t="s">
        <v>778</v>
      </c>
    </row>
    <row r="200" spans="1:4" ht="73.5" x14ac:dyDescent="0.25">
      <c r="A200" s="4" t="s">
        <v>779</v>
      </c>
      <c r="B200" s="4" t="s">
        <v>780</v>
      </c>
      <c r="C200" s="3" t="s">
        <v>781</v>
      </c>
      <c r="D200" s="3" t="s">
        <v>782</v>
      </c>
    </row>
    <row r="201" spans="1:4" ht="84" x14ac:dyDescent="0.25">
      <c r="A201" s="4" t="s">
        <v>783</v>
      </c>
      <c r="B201" s="4" t="s">
        <v>784</v>
      </c>
      <c r="C201" s="3" t="s">
        <v>785</v>
      </c>
      <c r="D201" s="3" t="s">
        <v>786</v>
      </c>
    </row>
    <row r="202" spans="1:4" ht="52.5" x14ac:dyDescent="0.25">
      <c r="A202" s="5" t="s">
        <v>787</v>
      </c>
      <c r="B202" s="5" t="s">
        <v>788</v>
      </c>
      <c r="C202" s="3" t="s">
        <v>789</v>
      </c>
      <c r="D202" s="3" t="s">
        <v>790</v>
      </c>
    </row>
    <row r="203" spans="1:4" ht="42" x14ac:dyDescent="0.25">
      <c r="A203" s="5" t="s">
        <v>791</v>
      </c>
      <c r="B203" s="5" t="s">
        <v>792</v>
      </c>
      <c r="C203" s="3" t="s">
        <v>793</v>
      </c>
      <c r="D203" s="3" t="s">
        <v>517</v>
      </c>
    </row>
    <row r="204" spans="1:4" ht="31.5" x14ac:dyDescent="0.25">
      <c r="A204" s="5" t="s">
        <v>794</v>
      </c>
      <c r="B204" s="5" t="s">
        <v>795</v>
      </c>
      <c r="C204" s="3" t="s">
        <v>796</v>
      </c>
      <c r="D204" s="3" t="s">
        <v>797</v>
      </c>
    </row>
    <row r="205" spans="1:4" ht="63" x14ac:dyDescent="0.25">
      <c r="A205" s="5" t="s">
        <v>798</v>
      </c>
      <c r="B205" s="5" t="s">
        <v>799</v>
      </c>
      <c r="C205" s="3" t="s">
        <v>800</v>
      </c>
      <c r="D205" s="3" t="s">
        <v>801</v>
      </c>
    </row>
    <row r="206" spans="1:4" ht="52.5" x14ac:dyDescent="0.25">
      <c r="A206" s="5" t="s">
        <v>802</v>
      </c>
      <c r="B206" s="5" t="s">
        <v>803</v>
      </c>
      <c r="C206" s="3" t="s">
        <v>804</v>
      </c>
      <c r="D206" s="3" t="s">
        <v>805</v>
      </c>
    </row>
    <row r="207" spans="1:4" ht="42" x14ac:dyDescent="0.25">
      <c r="A207" s="5" t="s">
        <v>806</v>
      </c>
      <c r="B207" s="5" t="s">
        <v>807</v>
      </c>
      <c r="C207" s="3" t="s">
        <v>808</v>
      </c>
      <c r="D207" s="3" t="s">
        <v>308</v>
      </c>
    </row>
    <row r="208" spans="1:4" ht="42" x14ac:dyDescent="0.25">
      <c r="A208" s="5" t="s">
        <v>809</v>
      </c>
      <c r="B208" s="5" t="s">
        <v>810</v>
      </c>
      <c r="C208" s="3" t="s">
        <v>811</v>
      </c>
      <c r="D208" s="3" t="s">
        <v>812</v>
      </c>
    </row>
    <row r="209" spans="1:4" ht="42" x14ac:dyDescent="0.25">
      <c r="A209" s="5" t="s">
        <v>813</v>
      </c>
      <c r="B209" s="5" t="s">
        <v>814</v>
      </c>
      <c r="C209" s="3" t="s">
        <v>815</v>
      </c>
      <c r="D209" s="3" t="s">
        <v>816</v>
      </c>
    </row>
    <row r="210" spans="1:4" ht="31.5" x14ac:dyDescent="0.25">
      <c r="A210" s="5" t="s">
        <v>817</v>
      </c>
      <c r="B210" s="5" t="s">
        <v>818</v>
      </c>
      <c r="C210" s="3" t="s">
        <v>819</v>
      </c>
      <c r="D210" s="3" t="s">
        <v>820</v>
      </c>
    </row>
    <row r="211" spans="1:4" ht="52.5" x14ac:dyDescent="0.25">
      <c r="A211" s="5" t="s">
        <v>821</v>
      </c>
      <c r="B211" s="5" t="s">
        <v>822</v>
      </c>
      <c r="C211" s="3" t="s">
        <v>823</v>
      </c>
      <c r="D211" s="3" t="s">
        <v>824</v>
      </c>
    </row>
    <row r="212" spans="1:4" ht="31.5" x14ac:dyDescent="0.25">
      <c r="A212" s="5" t="s">
        <v>825</v>
      </c>
      <c r="B212" s="5" t="s">
        <v>826</v>
      </c>
      <c r="C212" s="3" t="s">
        <v>827</v>
      </c>
      <c r="D212" s="3" t="s">
        <v>828</v>
      </c>
    </row>
    <row r="213" spans="1:4" ht="21" x14ac:dyDescent="0.25">
      <c r="A213" s="5" t="s">
        <v>829</v>
      </c>
      <c r="B213" s="5" t="s">
        <v>830</v>
      </c>
      <c r="C213" s="3" t="s">
        <v>831</v>
      </c>
      <c r="D213" s="3" t="s">
        <v>832</v>
      </c>
    </row>
    <row r="214" spans="1:4" ht="52.5" x14ac:dyDescent="0.25">
      <c r="A214" s="5" t="s">
        <v>833</v>
      </c>
      <c r="B214" s="5" t="s">
        <v>834</v>
      </c>
      <c r="C214" s="3" t="s">
        <v>835</v>
      </c>
      <c r="D214" s="3" t="s">
        <v>836</v>
      </c>
    </row>
    <row r="215" spans="1:4" ht="42" x14ac:dyDescent="0.25">
      <c r="A215" s="5" t="s">
        <v>837</v>
      </c>
      <c r="B215" s="5" t="s">
        <v>838</v>
      </c>
      <c r="C215" s="3" t="s">
        <v>839</v>
      </c>
      <c r="D215" s="3" t="s">
        <v>840</v>
      </c>
    </row>
    <row r="216" spans="1:4" ht="21" x14ac:dyDescent="0.25">
      <c r="A216" s="5" t="s">
        <v>841</v>
      </c>
      <c r="B216" s="5" t="s">
        <v>842</v>
      </c>
      <c r="C216" s="3" t="s">
        <v>843</v>
      </c>
      <c r="D216" s="3" t="s">
        <v>844</v>
      </c>
    </row>
    <row r="217" spans="1:4" ht="42" x14ac:dyDescent="0.25">
      <c r="A217" s="5" t="s">
        <v>845</v>
      </c>
      <c r="B217" s="5" t="s">
        <v>846</v>
      </c>
      <c r="C217" s="3" t="s">
        <v>847</v>
      </c>
      <c r="D217" s="3" t="s">
        <v>408</v>
      </c>
    </row>
    <row r="218" spans="1:4" ht="31.5" x14ac:dyDescent="0.25">
      <c r="A218" s="5" t="s">
        <v>848</v>
      </c>
      <c r="B218" s="5" t="s">
        <v>849</v>
      </c>
      <c r="C218" s="3" t="s">
        <v>850</v>
      </c>
      <c r="D218" s="3" t="s">
        <v>851</v>
      </c>
    </row>
    <row r="219" spans="1:4" ht="52.5" x14ac:dyDescent="0.25">
      <c r="A219" s="5" t="s">
        <v>852</v>
      </c>
      <c r="B219" s="5" t="s">
        <v>853</v>
      </c>
      <c r="C219" s="3" t="s">
        <v>854</v>
      </c>
      <c r="D219" s="3" t="s">
        <v>855</v>
      </c>
    </row>
    <row r="220" spans="1:4" ht="52.5" x14ac:dyDescent="0.25">
      <c r="A220" s="5" t="s">
        <v>856</v>
      </c>
      <c r="B220" s="5" t="s">
        <v>857</v>
      </c>
      <c r="C220" s="3" t="s">
        <v>858</v>
      </c>
      <c r="D220" s="3" t="s">
        <v>743</v>
      </c>
    </row>
    <row r="221" spans="1:4" ht="52.5" x14ac:dyDescent="0.25">
      <c r="A221" s="5" t="s">
        <v>859</v>
      </c>
      <c r="B221" s="5" t="s">
        <v>860</v>
      </c>
      <c r="C221" s="3" t="s">
        <v>861</v>
      </c>
      <c r="D221" s="3" t="s">
        <v>743</v>
      </c>
    </row>
    <row r="222" spans="1:4" ht="31.5" x14ac:dyDescent="0.25">
      <c r="A222" s="5" t="s">
        <v>862</v>
      </c>
      <c r="B222" s="5" t="s">
        <v>863</v>
      </c>
      <c r="C222" s="3" t="s">
        <v>864</v>
      </c>
      <c r="D222" s="3" t="s">
        <v>312</v>
      </c>
    </row>
    <row r="223" spans="1:4" x14ac:dyDescent="0.25">
      <c r="A223" s="5" t="s">
        <v>865</v>
      </c>
      <c r="B223" s="5" t="s">
        <v>866</v>
      </c>
      <c r="C223" s="3" t="s">
        <v>867</v>
      </c>
      <c r="D223" s="3" t="s">
        <v>868</v>
      </c>
    </row>
    <row r="224" spans="1:4" ht="52.5" x14ac:dyDescent="0.25">
      <c r="A224" s="5" t="s">
        <v>869</v>
      </c>
      <c r="B224" s="5" t="s">
        <v>870</v>
      </c>
      <c r="C224" s="3" t="s">
        <v>871</v>
      </c>
      <c r="D224" s="3" t="s">
        <v>872</v>
      </c>
    </row>
    <row r="225" spans="1:4" ht="42" x14ac:dyDescent="0.25">
      <c r="A225" s="5" t="s">
        <v>873</v>
      </c>
      <c r="B225" s="5" t="s">
        <v>874</v>
      </c>
      <c r="C225" s="3" t="s">
        <v>875</v>
      </c>
      <c r="D225" s="3" t="s">
        <v>876</v>
      </c>
    </row>
    <row r="226" spans="1:4" ht="42" x14ac:dyDescent="0.25">
      <c r="A226" s="3" t="s">
        <v>877</v>
      </c>
      <c r="B226" s="5" t="s">
        <v>878</v>
      </c>
      <c r="C226" s="3" t="s">
        <v>879</v>
      </c>
      <c r="D226" s="3" t="s">
        <v>880</v>
      </c>
    </row>
    <row r="227" spans="1:4" ht="31.5" x14ac:dyDescent="0.25">
      <c r="A227" s="5" t="s">
        <v>881</v>
      </c>
      <c r="B227" s="5" t="s">
        <v>882</v>
      </c>
      <c r="C227" s="3" t="s">
        <v>883</v>
      </c>
      <c r="D227" s="3" t="s">
        <v>884</v>
      </c>
    </row>
    <row r="228" spans="1:4" ht="31.5" x14ac:dyDescent="0.25">
      <c r="A228" s="5" t="s">
        <v>885</v>
      </c>
      <c r="B228" s="5" t="s">
        <v>886</v>
      </c>
      <c r="C228" s="3" t="s">
        <v>887</v>
      </c>
      <c r="D228" s="3" t="s">
        <v>888</v>
      </c>
    </row>
    <row r="229" spans="1:4" ht="21" x14ac:dyDescent="0.25">
      <c r="A229" s="5" t="s">
        <v>889</v>
      </c>
      <c r="B229" s="5" t="s">
        <v>890</v>
      </c>
      <c r="C229" s="3" t="s">
        <v>891</v>
      </c>
      <c r="D229" s="3" t="s">
        <v>892</v>
      </c>
    </row>
    <row r="230" spans="1:4" ht="73.5" x14ac:dyDescent="0.25">
      <c r="A230" s="5" t="s">
        <v>893</v>
      </c>
      <c r="B230" s="5" t="s">
        <v>894</v>
      </c>
      <c r="C230" s="3" t="s">
        <v>895</v>
      </c>
      <c r="D230" s="3" t="s">
        <v>896</v>
      </c>
    </row>
    <row r="231" spans="1:4" ht="31.5" x14ac:dyDescent="0.25">
      <c r="A231" s="5" t="s">
        <v>897</v>
      </c>
      <c r="B231" s="5" t="s">
        <v>898</v>
      </c>
      <c r="C231" s="3" t="s">
        <v>899</v>
      </c>
      <c r="D231" s="3" t="s">
        <v>900</v>
      </c>
    </row>
    <row r="232" spans="1:4" ht="63" x14ac:dyDescent="0.25">
      <c r="A232" s="5" t="s">
        <v>901</v>
      </c>
      <c r="B232" s="5" t="s">
        <v>902</v>
      </c>
      <c r="C232" s="3" t="s">
        <v>903</v>
      </c>
      <c r="D232" s="3" t="s">
        <v>412</v>
      </c>
    </row>
    <row r="233" spans="1:4" ht="42" x14ac:dyDescent="0.25">
      <c r="A233" s="5" t="s">
        <v>904</v>
      </c>
      <c r="B233" s="5" t="s">
        <v>905</v>
      </c>
      <c r="C233" s="3" t="s">
        <v>906</v>
      </c>
      <c r="D233" s="3" t="s">
        <v>907</v>
      </c>
    </row>
    <row r="234" spans="1:4" ht="42" x14ac:dyDescent="0.25">
      <c r="A234" s="5" t="s">
        <v>908</v>
      </c>
      <c r="B234" s="5" t="s">
        <v>909</v>
      </c>
      <c r="C234" s="3" t="s">
        <v>910</v>
      </c>
      <c r="D234" s="3" t="s">
        <v>911</v>
      </c>
    </row>
    <row r="235" spans="1:4" ht="52.5" x14ac:dyDescent="0.25">
      <c r="A235" s="5" t="s">
        <v>912</v>
      </c>
      <c r="B235" s="5" t="s">
        <v>913</v>
      </c>
      <c r="C235" s="3" t="s">
        <v>914</v>
      </c>
      <c r="D235" s="3" t="s">
        <v>915</v>
      </c>
    </row>
    <row r="236" spans="1:4" ht="84" x14ac:dyDescent="0.25">
      <c r="A236" s="5" t="s">
        <v>916</v>
      </c>
      <c r="B236" s="5" t="s">
        <v>917</v>
      </c>
      <c r="C236" s="3" t="s">
        <v>918</v>
      </c>
      <c r="D236" s="3" t="s">
        <v>919</v>
      </c>
    </row>
    <row r="237" spans="1:4" ht="21" x14ac:dyDescent="0.25">
      <c r="A237" s="5" t="s">
        <v>920</v>
      </c>
      <c r="B237" s="5" t="s">
        <v>921</v>
      </c>
      <c r="C237" s="3" t="s">
        <v>922</v>
      </c>
      <c r="D237" s="3" t="s">
        <v>923</v>
      </c>
    </row>
    <row r="238" spans="1:4" x14ac:dyDescent="0.25">
      <c r="A238" s="5" t="s">
        <v>924</v>
      </c>
      <c r="B238" s="5" t="s">
        <v>925</v>
      </c>
      <c r="C238" s="3"/>
      <c r="D238" s="3" t="s">
        <v>926</v>
      </c>
    </row>
    <row r="239" spans="1:4" x14ac:dyDescent="0.25">
      <c r="A239" s="5" t="s">
        <v>927</v>
      </c>
      <c r="B239" s="5" t="s">
        <v>928</v>
      </c>
      <c r="C239" s="3"/>
      <c r="D239" s="3" t="s">
        <v>926</v>
      </c>
    </row>
    <row r="240" spans="1:4" x14ac:dyDescent="0.25">
      <c r="A240" s="5" t="s">
        <v>929</v>
      </c>
      <c r="B240" s="5" t="s">
        <v>930</v>
      </c>
      <c r="C240" s="3"/>
      <c r="D240" s="3" t="s">
        <v>926</v>
      </c>
    </row>
    <row r="241" spans="1:4" ht="21" x14ac:dyDescent="0.25">
      <c r="A241" s="5" t="s">
        <v>931</v>
      </c>
      <c r="B241" s="5" t="s">
        <v>932</v>
      </c>
      <c r="C241" s="3" t="s">
        <v>933</v>
      </c>
      <c r="D241" s="3" t="s">
        <v>926</v>
      </c>
    </row>
    <row r="242" spans="1:4" x14ac:dyDescent="0.25">
      <c r="A242" s="5" t="s">
        <v>934</v>
      </c>
      <c r="B242" s="5" t="s">
        <v>935</v>
      </c>
      <c r="C242" s="3" t="s">
        <v>936</v>
      </c>
      <c r="D242" s="3" t="s">
        <v>926</v>
      </c>
    </row>
    <row r="243" spans="1:4" x14ac:dyDescent="0.25">
      <c r="A243" s="5" t="s">
        <v>937</v>
      </c>
      <c r="B243" s="5" t="s">
        <v>938</v>
      </c>
      <c r="C243" s="3" t="s">
        <v>939</v>
      </c>
      <c r="D243" s="3" t="s">
        <v>926</v>
      </c>
    </row>
    <row r="244" spans="1:4" x14ac:dyDescent="0.25">
      <c r="A244" s="5" t="s">
        <v>940</v>
      </c>
      <c r="B244" s="5" t="s">
        <v>941</v>
      </c>
      <c r="C244" s="3" t="s">
        <v>942</v>
      </c>
      <c r="D244" s="3" t="s">
        <v>926</v>
      </c>
    </row>
    <row r="245" spans="1:4" x14ac:dyDescent="0.25">
      <c r="A245" s="5" t="s">
        <v>943</v>
      </c>
      <c r="B245" s="5" t="s">
        <v>944</v>
      </c>
      <c r="C245" s="3" t="s">
        <v>942</v>
      </c>
      <c r="D245" s="3" t="s">
        <v>926</v>
      </c>
    </row>
    <row r="246" spans="1:4" x14ac:dyDescent="0.25">
      <c r="A246" s="5" t="s">
        <v>945</v>
      </c>
      <c r="B246" s="5" t="s">
        <v>946</v>
      </c>
      <c r="C246" s="3" t="s">
        <v>947</v>
      </c>
      <c r="D246" s="3" t="s">
        <v>948</v>
      </c>
    </row>
    <row r="247" spans="1:4" ht="21" x14ac:dyDescent="0.25">
      <c r="A247" s="5" t="s">
        <v>949</v>
      </c>
      <c r="B247" s="5" t="s">
        <v>950</v>
      </c>
      <c r="C247" s="3" t="s">
        <v>76</v>
      </c>
      <c r="D247" s="3" t="s">
        <v>951</v>
      </c>
    </row>
    <row r="248" spans="1:4" ht="31.5" x14ac:dyDescent="0.25">
      <c r="A248" s="5" t="s">
        <v>952</v>
      </c>
      <c r="B248" s="5" t="s">
        <v>953</v>
      </c>
      <c r="C248" s="3" t="s">
        <v>954</v>
      </c>
      <c r="D248" s="3" t="s">
        <v>955</v>
      </c>
    </row>
    <row r="249" spans="1:4" ht="21" x14ac:dyDescent="0.25">
      <c r="A249" s="5" t="s">
        <v>956</v>
      </c>
      <c r="B249" s="5" t="s">
        <v>957</v>
      </c>
      <c r="C249" s="3" t="s">
        <v>76</v>
      </c>
      <c r="D249" s="3" t="s">
        <v>958</v>
      </c>
    </row>
    <row r="250" spans="1:4" ht="31.5" x14ac:dyDescent="0.25">
      <c r="A250" s="5" t="s">
        <v>959</v>
      </c>
      <c r="B250" s="5" t="s">
        <v>960</v>
      </c>
      <c r="C250" s="3" t="s">
        <v>961</v>
      </c>
      <c r="D250" s="3" t="s">
        <v>412</v>
      </c>
    </row>
    <row r="251" spans="1:4" ht="42" x14ac:dyDescent="0.25">
      <c r="A251" s="5" t="s">
        <v>962</v>
      </c>
      <c r="B251" s="5" t="s">
        <v>963</v>
      </c>
      <c r="C251" s="6" t="s">
        <v>964</v>
      </c>
      <c r="D251" s="6" t="s">
        <v>965</v>
      </c>
    </row>
    <row r="252" spans="1:4" ht="42" x14ac:dyDescent="0.25">
      <c r="A252" s="2" t="s">
        <v>966</v>
      </c>
      <c r="B252" s="2" t="s">
        <v>967</v>
      </c>
      <c r="C252" s="3" t="s">
        <v>968</v>
      </c>
      <c r="D252" s="3" t="s">
        <v>54</v>
      </c>
    </row>
    <row r="253" spans="1:4" ht="30" x14ac:dyDescent="0.25">
      <c r="A253" s="2" t="s">
        <v>969</v>
      </c>
      <c r="B253" s="2" t="s">
        <v>970</v>
      </c>
      <c r="C253" s="3" t="s">
        <v>76</v>
      </c>
      <c r="D253" s="3" t="s">
        <v>971</v>
      </c>
    </row>
    <row r="254" spans="1:4" ht="31.5" x14ac:dyDescent="0.25">
      <c r="A254" s="2" t="s">
        <v>972</v>
      </c>
      <c r="B254" s="2" t="s">
        <v>973</v>
      </c>
      <c r="C254" s="3" t="s">
        <v>974</v>
      </c>
      <c r="D254" s="3" t="s">
        <v>975</v>
      </c>
    </row>
    <row r="255" spans="1:4" ht="42" x14ac:dyDescent="0.25">
      <c r="A255" s="2" t="s">
        <v>976</v>
      </c>
      <c r="B255" s="2" t="s">
        <v>977</v>
      </c>
      <c r="C255" s="3" t="s">
        <v>978</v>
      </c>
      <c r="D255" s="3" t="s">
        <v>338</v>
      </c>
    </row>
    <row r="256" spans="1:4" ht="63" x14ac:dyDescent="0.25">
      <c r="A256" s="2" t="s">
        <v>980</v>
      </c>
      <c r="B256" s="2" t="s">
        <v>981</v>
      </c>
      <c r="C256" s="3" t="s">
        <v>982</v>
      </c>
      <c r="D256" s="3" t="s">
        <v>855</v>
      </c>
    </row>
    <row r="257" spans="1:4" ht="52.5" x14ac:dyDescent="0.25">
      <c r="A257" s="2" t="s">
        <v>983</v>
      </c>
      <c r="B257" s="2" t="s">
        <v>984</v>
      </c>
      <c r="C257" s="3" t="s">
        <v>985</v>
      </c>
      <c r="D257" s="3" t="s">
        <v>986</v>
      </c>
    </row>
    <row r="258" spans="1:4" ht="30" x14ac:dyDescent="0.25">
      <c r="A258" s="2" t="s">
        <v>987</v>
      </c>
      <c r="B258" s="2" t="s">
        <v>988</v>
      </c>
      <c r="C258" s="3" t="s">
        <v>76</v>
      </c>
      <c r="D258" s="3" t="s">
        <v>989</v>
      </c>
    </row>
    <row r="259" spans="1:4" ht="31.5" x14ac:dyDescent="0.25">
      <c r="A259" s="2" t="s">
        <v>990</v>
      </c>
      <c r="B259" s="2" t="s">
        <v>991</v>
      </c>
      <c r="C259" s="3" t="s">
        <v>992</v>
      </c>
      <c r="D259" s="3" t="s">
        <v>300</v>
      </c>
    </row>
    <row r="260" spans="1:4" ht="84" x14ac:dyDescent="0.25">
      <c r="A260" s="2" t="s">
        <v>993</v>
      </c>
      <c r="B260" s="2" t="s">
        <v>994</v>
      </c>
      <c r="C260" s="3" t="s">
        <v>995</v>
      </c>
      <c r="D260" s="3" t="s">
        <v>996</v>
      </c>
    </row>
    <row r="261" spans="1:4" ht="30" x14ac:dyDescent="0.25">
      <c r="A261" s="2" t="s">
        <v>999</v>
      </c>
      <c r="B261" s="2" t="s">
        <v>1000</v>
      </c>
      <c r="C261" s="3" t="s">
        <v>1001</v>
      </c>
      <c r="D261" s="3" t="s">
        <v>1002</v>
      </c>
    </row>
    <row r="262" spans="1:4" ht="52.5" x14ac:dyDescent="0.25">
      <c r="A262" s="2" t="s">
        <v>1003</v>
      </c>
      <c r="B262" s="2" t="s">
        <v>1004</v>
      </c>
      <c r="C262" s="3" t="s">
        <v>1005</v>
      </c>
      <c r="D262" s="3" t="s">
        <v>1006</v>
      </c>
    </row>
    <row r="263" spans="1:4" ht="31.5" x14ac:dyDescent="0.25">
      <c r="A263" s="2" t="s">
        <v>1007</v>
      </c>
      <c r="B263" s="2" t="s">
        <v>1008</v>
      </c>
      <c r="C263" s="3" t="s">
        <v>1009</v>
      </c>
      <c r="D263" s="3" t="s">
        <v>888</v>
      </c>
    </row>
    <row r="264" spans="1:4" ht="30" x14ac:dyDescent="0.25">
      <c r="A264" s="2" t="s">
        <v>1010</v>
      </c>
      <c r="B264" s="2" t="s">
        <v>1011</v>
      </c>
      <c r="C264" s="3" t="s">
        <v>76</v>
      </c>
      <c r="D264" s="3" t="s">
        <v>1012</v>
      </c>
    </row>
    <row r="265" spans="1:4" ht="31.5" x14ac:dyDescent="0.25">
      <c r="A265" s="3" t="s">
        <v>1013</v>
      </c>
      <c r="B265" s="2" t="s">
        <v>1014</v>
      </c>
      <c r="C265" s="3" t="s">
        <v>76</v>
      </c>
      <c r="D265" s="3" t="s">
        <v>1015</v>
      </c>
    </row>
    <row r="266" spans="1:4" ht="42" x14ac:dyDescent="0.25">
      <c r="A266" s="2" t="s">
        <v>1016</v>
      </c>
      <c r="B266" s="2" t="s">
        <v>1017</v>
      </c>
      <c r="C266" s="3" t="s">
        <v>1018</v>
      </c>
      <c r="D266" s="3" t="s">
        <v>1002</v>
      </c>
    </row>
    <row r="267" spans="1:4" ht="42" x14ac:dyDescent="0.25">
      <c r="A267" s="2" t="s">
        <v>1019</v>
      </c>
      <c r="B267" s="2" t="s">
        <v>1020</v>
      </c>
      <c r="C267" s="3" t="s">
        <v>1021</v>
      </c>
      <c r="D267" s="3" t="s">
        <v>681</v>
      </c>
    </row>
    <row r="268" spans="1:4" ht="42" x14ac:dyDescent="0.25">
      <c r="A268" s="2" t="s">
        <v>1022</v>
      </c>
      <c r="B268" s="2" t="s">
        <v>1023</v>
      </c>
      <c r="C268" s="3" t="s">
        <v>1024</v>
      </c>
      <c r="D268" s="3" t="s">
        <v>1025</v>
      </c>
    </row>
    <row r="269" spans="1:4" ht="42" x14ac:dyDescent="0.25">
      <c r="A269" s="2" t="s">
        <v>1026</v>
      </c>
      <c r="B269" s="2" t="s">
        <v>1027</v>
      </c>
      <c r="C269" s="3" t="s">
        <v>1028</v>
      </c>
      <c r="D269" s="3" t="s">
        <v>1029</v>
      </c>
    </row>
    <row r="270" spans="1:4" ht="30" x14ac:dyDescent="0.25">
      <c r="A270" s="2" t="s">
        <v>1030</v>
      </c>
      <c r="B270" s="2" t="s">
        <v>1031</v>
      </c>
      <c r="C270" s="3" t="s">
        <v>1032</v>
      </c>
      <c r="D270" s="3" t="s">
        <v>1033</v>
      </c>
    </row>
    <row r="271" spans="1:4" ht="73.5" x14ac:dyDescent="0.25">
      <c r="A271" s="2" t="s">
        <v>1034</v>
      </c>
      <c r="B271" s="2" t="s">
        <v>1035</v>
      </c>
      <c r="C271" s="3" t="s">
        <v>1036</v>
      </c>
      <c r="D271" s="3" t="s">
        <v>1037</v>
      </c>
    </row>
    <row r="272" spans="1:4" ht="126" x14ac:dyDescent="0.25">
      <c r="A272" s="2" t="s">
        <v>1039</v>
      </c>
      <c r="B272" s="2" t="s">
        <v>1040</v>
      </c>
      <c r="C272" s="3" t="s">
        <v>1041</v>
      </c>
      <c r="D272" s="3" t="s">
        <v>1043</v>
      </c>
    </row>
    <row r="273" spans="1:4" ht="42" x14ac:dyDescent="0.25">
      <c r="A273" s="2" t="s">
        <v>1044</v>
      </c>
      <c r="B273" s="2" t="s">
        <v>1045</v>
      </c>
      <c r="C273" s="3" t="s">
        <v>1046</v>
      </c>
      <c r="D273" s="3" t="s">
        <v>83</v>
      </c>
    </row>
    <row r="274" spans="1:4" ht="42" x14ac:dyDescent="0.25">
      <c r="A274" s="2" t="s">
        <v>1047</v>
      </c>
      <c r="B274" s="2" t="s">
        <v>1048</v>
      </c>
      <c r="C274" s="3" t="s">
        <v>1049</v>
      </c>
      <c r="D274" s="3" t="s">
        <v>83</v>
      </c>
    </row>
    <row r="275" spans="1:4" ht="30" x14ac:dyDescent="0.25">
      <c r="A275" s="2" t="s">
        <v>1050</v>
      </c>
      <c r="B275" s="2" t="s">
        <v>1051</v>
      </c>
      <c r="C275" s="3" t="s">
        <v>1052</v>
      </c>
      <c r="D275" s="3" t="s">
        <v>257</v>
      </c>
    </row>
    <row r="276" spans="1:4" ht="52.5" x14ac:dyDescent="0.25">
      <c r="A276" s="2" t="s">
        <v>1053</v>
      </c>
      <c r="B276" s="2" t="s">
        <v>1054</v>
      </c>
      <c r="C276" s="3" t="s">
        <v>1055</v>
      </c>
      <c r="D276" s="3" t="s">
        <v>1056</v>
      </c>
    </row>
    <row r="277" spans="1:4" ht="42" x14ac:dyDescent="0.25">
      <c r="A277" s="2" t="s">
        <v>1057</v>
      </c>
      <c r="B277" s="2" t="s">
        <v>1058</v>
      </c>
      <c r="C277" s="3" t="s">
        <v>1059</v>
      </c>
      <c r="D277" s="3" t="s">
        <v>1060</v>
      </c>
    </row>
    <row r="278" spans="1:4" ht="31.5" x14ac:dyDescent="0.25">
      <c r="A278" s="2" t="s">
        <v>1061</v>
      </c>
      <c r="B278" s="2" t="s">
        <v>1062</v>
      </c>
      <c r="C278" s="3" t="s">
        <v>1063</v>
      </c>
      <c r="D278" s="3" t="s">
        <v>1064</v>
      </c>
    </row>
    <row r="279" spans="1:4" ht="52.5" x14ac:dyDescent="0.25">
      <c r="A279" s="2" t="s">
        <v>1065</v>
      </c>
      <c r="B279" s="2" t="s">
        <v>1066</v>
      </c>
      <c r="C279" s="3" t="s">
        <v>1067</v>
      </c>
      <c r="D279" s="3" t="s">
        <v>1068</v>
      </c>
    </row>
    <row r="280" spans="1:4" ht="31.5" x14ac:dyDescent="0.25">
      <c r="A280" s="2" t="s">
        <v>1069</v>
      </c>
      <c r="B280" s="2" t="s">
        <v>1070</v>
      </c>
      <c r="C280" s="3" t="s">
        <v>76</v>
      </c>
      <c r="D280" s="3" t="s">
        <v>1071</v>
      </c>
    </row>
    <row r="281" spans="1:4" ht="52.5" x14ac:dyDescent="0.25">
      <c r="A281" s="2" t="s">
        <v>1072</v>
      </c>
      <c r="B281" s="2" t="s">
        <v>1073</v>
      </c>
      <c r="C281" s="3" t="s">
        <v>1074</v>
      </c>
      <c r="D281" s="3" t="s">
        <v>1075</v>
      </c>
    </row>
    <row r="282" spans="1:4" ht="42" x14ac:dyDescent="0.25">
      <c r="A282" s="2" t="s">
        <v>1076</v>
      </c>
      <c r="B282" s="2" t="s">
        <v>1077</v>
      </c>
      <c r="C282" s="3" t="s">
        <v>76</v>
      </c>
      <c r="D282" s="3" t="s">
        <v>1078</v>
      </c>
    </row>
    <row r="283" spans="1:4" ht="31.5" x14ac:dyDescent="0.25">
      <c r="A283" s="2" t="s">
        <v>1079</v>
      </c>
      <c r="B283" s="2" t="s">
        <v>1080</v>
      </c>
      <c r="C283" s="3" t="s">
        <v>1081</v>
      </c>
      <c r="D283" s="3" t="s">
        <v>1082</v>
      </c>
    </row>
    <row r="284" spans="1:4" ht="30" x14ac:dyDescent="0.25">
      <c r="A284" s="2" t="s">
        <v>1083</v>
      </c>
      <c r="B284" s="2" t="s">
        <v>1084</v>
      </c>
      <c r="C284" s="3" t="s">
        <v>76</v>
      </c>
      <c r="D284" s="3" t="s">
        <v>1085</v>
      </c>
    </row>
    <row r="285" spans="1:4" ht="31.5" x14ac:dyDescent="0.25">
      <c r="A285" s="2" t="s">
        <v>1086</v>
      </c>
      <c r="B285" s="2" t="s">
        <v>1087</v>
      </c>
      <c r="C285" s="3" t="s">
        <v>1088</v>
      </c>
      <c r="D285" s="3" t="s">
        <v>665</v>
      </c>
    </row>
    <row r="286" spans="1:4" ht="30" x14ac:dyDescent="0.25">
      <c r="A286" s="2" t="s">
        <v>1089</v>
      </c>
      <c r="B286" s="2" t="s">
        <v>1090</v>
      </c>
      <c r="C286" s="3" t="s">
        <v>1091</v>
      </c>
      <c r="D286" s="3" t="s">
        <v>1092</v>
      </c>
    </row>
    <row r="287" spans="1:4" ht="31.5" x14ac:dyDescent="0.25">
      <c r="A287" s="2" t="s">
        <v>1093</v>
      </c>
      <c r="B287" s="2" t="s">
        <v>1094</v>
      </c>
      <c r="C287" s="3" t="s">
        <v>1095</v>
      </c>
      <c r="D287" s="3" t="s">
        <v>1096</v>
      </c>
    </row>
    <row r="288" spans="1:4" ht="52.5" x14ac:dyDescent="0.25">
      <c r="A288" s="2" t="s">
        <v>1097</v>
      </c>
      <c r="B288" s="2" t="s">
        <v>1098</v>
      </c>
      <c r="C288" s="3" t="s">
        <v>1099</v>
      </c>
      <c r="D288" s="3" t="s">
        <v>1100</v>
      </c>
    </row>
    <row r="289" spans="1:4" ht="21" x14ac:dyDescent="0.25">
      <c r="A289" s="3" t="s">
        <v>1101</v>
      </c>
      <c r="B289" s="2" t="s">
        <v>1102</v>
      </c>
      <c r="C289" s="3" t="s">
        <v>1103</v>
      </c>
      <c r="D289" s="3" t="s">
        <v>1104</v>
      </c>
    </row>
    <row r="290" spans="1:4" ht="42" x14ac:dyDescent="0.25">
      <c r="A290" s="2" t="s">
        <v>1105</v>
      </c>
      <c r="B290" s="2" t="s">
        <v>1106</v>
      </c>
      <c r="C290" s="3" t="s">
        <v>1107</v>
      </c>
      <c r="D290" s="3" t="s">
        <v>880</v>
      </c>
    </row>
    <row r="291" spans="1:4" ht="42" x14ac:dyDescent="0.25">
      <c r="A291" s="2" t="s">
        <v>1108</v>
      </c>
      <c r="B291" s="2" t="s">
        <v>1109</v>
      </c>
      <c r="C291" s="3" t="s">
        <v>1110</v>
      </c>
      <c r="D291" s="3" t="s">
        <v>1025</v>
      </c>
    </row>
    <row r="292" spans="1:4" ht="63" x14ac:dyDescent="0.25">
      <c r="A292" s="2" t="s">
        <v>1111</v>
      </c>
      <c r="B292" s="2" t="s">
        <v>1112</v>
      </c>
      <c r="C292" s="3" t="s">
        <v>1113</v>
      </c>
      <c r="D292" s="3" t="s">
        <v>1114</v>
      </c>
    </row>
    <row r="293" spans="1:4" ht="30" x14ac:dyDescent="0.25">
      <c r="A293" s="2" t="s">
        <v>1115</v>
      </c>
      <c r="B293" s="2" t="s">
        <v>1116</v>
      </c>
      <c r="C293" s="3" t="s">
        <v>76</v>
      </c>
      <c r="D293" s="3" t="s">
        <v>1117</v>
      </c>
    </row>
    <row r="294" spans="1:4" ht="52.5" x14ac:dyDescent="0.25">
      <c r="A294" s="2" t="s">
        <v>1118</v>
      </c>
      <c r="B294" s="2" t="s">
        <v>1119</v>
      </c>
      <c r="C294" s="3" t="s">
        <v>1120</v>
      </c>
      <c r="D294" s="3" t="s">
        <v>805</v>
      </c>
    </row>
    <row r="295" spans="1:4" ht="31.5" x14ac:dyDescent="0.25">
      <c r="A295" s="2" t="s">
        <v>1121</v>
      </c>
      <c r="B295" s="2" t="s">
        <v>1122</v>
      </c>
      <c r="C295" s="3" t="s">
        <v>76</v>
      </c>
      <c r="D295" s="3" t="s">
        <v>1123</v>
      </c>
    </row>
    <row r="296" spans="1:4" ht="30" x14ac:dyDescent="0.25">
      <c r="A296" s="2" t="s">
        <v>1124</v>
      </c>
      <c r="B296" s="2" t="s">
        <v>1125</v>
      </c>
      <c r="C296" s="3" t="s">
        <v>76</v>
      </c>
      <c r="D296" s="3" t="s">
        <v>1126</v>
      </c>
    </row>
    <row r="297" spans="1:4" ht="31.5" x14ac:dyDescent="0.25">
      <c r="A297" s="2" t="s">
        <v>1127</v>
      </c>
      <c r="B297" s="2" t="s">
        <v>1128</v>
      </c>
      <c r="C297" s="3" t="s">
        <v>76</v>
      </c>
      <c r="D297" s="3" t="s">
        <v>1129</v>
      </c>
    </row>
    <row r="298" spans="1:4" ht="31.5" x14ac:dyDescent="0.25">
      <c r="A298" s="2" t="s">
        <v>1130</v>
      </c>
      <c r="B298" s="2" t="s">
        <v>1131</v>
      </c>
      <c r="C298" s="3" t="s">
        <v>1132</v>
      </c>
      <c r="D298" s="3" t="s">
        <v>1133</v>
      </c>
    </row>
    <row r="299" spans="1:4" ht="52.5" x14ac:dyDescent="0.25">
      <c r="A299" s="2" t="s">
        <v>1134</v>
      </c>
      <c r="B299" s="2" t="s">
        <v>1135</v>
      </c>
      <c r="C299" s="3" t="s">
        <v>1136</v>
      </c>
      <c r="D299" s="3" t="s">
        <v>805</v>
      </c>
    </row>
    <row r="300" spans="1:4" ht="31.5" x14ac:dyDescent="0.25">
      <c r="A300" s="2" t="s">
        <v>1137</v>
      </c>
      <c r="B300" s="2" t="s">
        <v>1138</v>
      </c>
      <c r="C300" s="3" t="s">
        <v>76</v>
      </c>
      <c r="D300" s="3" t="s">
        <v>1139</v>
      </c>
    </row>
    <row r="301" spans="1:4" ht="30" x14ac:dyDescent="0.25">
      <c r="A301" s="2" t="s">
        <v>1140</v>
      </c>
      <c r="B301" s="2" t="s">
        <v>1141</v>
      </c>
      <c r="C301" s="3" t="s">
        <v>76</v>
      </c>
      <c r="D301" s="3" t="s">
        <v>1142</v>
      </c>
    </row>
    <row r="302" spans="1:4" ht="52.5" x14ac:dyDescent="0.25">
      <c r="A302" s="2" t="s">
        <v>1143</v>
      </c>
      <c r="B302" s="2" t="s">
        <v>1144</v>
      </c>
      <c r="C302" s="3" t="s">
        <v>1145</v>
      </c>
      <c r="D302" s="3" t="s">
        <v>805</v>
      </c>
    </row>
    <row r="303" spans="1:4" ht="52.5" x14ac:dyDescent="0.25">
      <c r="A303" s="2" t="s">
        <v>1146</v>
      </c>
      <c r="B303" s="2" t="s">
        <v>1147</v>
      </c>
      <c r="C303" s="3" t="s">
        <v>1148</v>
      </c>
      <c r="D303" s="3" t="s">
        <v>501</v>
      </c>
    </row>
    <row r="304" spans="1:4" ht="42" x14ac:dyDescent="0.25">
      <c r="A304" s="2" t="s">
        <v>1149</v>
      </c>
      <c r="B304" s="2" t="s">
        <v>1150</v>
      </c>
      <c r="C304" s="3" t="s">
        <v>1151</v>
      </c>
      <c r="D304" s="3" t="s">
        <v>888</v>
      </c>
    </row>
    <row r="305" spans="1:4" ht="42" x14ac:dyDescent="0.25">
      <c r="A305" s="2" t="s">
        <v>1152</v>
      </c>
      <c r="B305" s="2" t="s">
        <v>1153</v>
      </c>
      <c r="C305" s="3" t="s">
        <v>1154</v>
      </c>
      <c r="D305" s="3" t="s">
        <v>1155</v>
      </c>
    </row>
    <row r="306" spans="1:4" ht="31.5" x14ac:dyDescent="0.25">
      <c r="A306" s="2" t="s">
        <v>1156</v>
      </c>
      <c r="B306" s="2" t="s">
        <v>1157</v>
      </c>
      <c r="C306" s="3" t="s">
        <v>1158</v>
      </c>
      <c r="D306" s="3" t="s">
        <v>342</v>
      </c>
    </row>
    <row r="307" spans="1:4" ht="30" x14ac:dyDescent="0.25">
      <c r="A307" s="2" t="s">
        <v>1159</v>
      </c>
      <c r="B307" s="2" t="s">
        <v>1160</v>
      </c>
      <c r="C307" s="3" t="s">
        <v>76</v>
      </c>
      <c r="D307" s="3" t="s">
        <v>1161</v>
      </c>
    </row>
    <row r="308" spans="1:4" ht="178.5" x14ac:dyDescent="0.25">
      <c r="A308" s="2" t="s">
        <v>1162</v>
      </c>
      <c r="B308" s="2" t="s">
        <v>1163</v>
      </c>
      <c r="C308" s="3" t="s">
        <v>1164</v>
      </c>
      <c r="D308" s="3" t="s">
        <v>1165</v>
      </c>
    </row>
    <row r="309" spans="1:4" ht="30" x14ac:dyDescent="0.25">
      <c r="A309" s="2" t="s">
        <v>1166</v>
      </c>
      <c r="B309" s="2" t="s">
        <v>1167</v>
      </c>
      <c r="C309" s="3" t="s">
        <v>76</v>
      </c>
      <c r="D309" s="3" t="s">
        <v>1168</v>
      </c>
    </row>
    <row r="310" spans="1:4" ht="31.5" x14ac:dyDescent="0.25">
      <c r="A310" s="2" t="s">
        <v>1169</v>
      </c>
      <c r="B310" s="2" t="s">
        <v>1170</v>
      </c>
      <c r="C310" s="3" t="s">
        <v>76</v>
      </c>
      <c r="D310" s="3" t="s">
        <v>1171</v>
      </c>
    </row>
    <row r="311" spans="1:4" ht="42" x14ac:dyDescent="0.25">
      <c r="A311" s="2" t="s">
        <v>1172</v>
      </c>
      <c r="B311" s="2" t="s">
        <v>1173</v>
      </c>
      <c r="C311" s="3" t="s">
        <v>1174</v>
      </c>
      <c r="D311" s="3" t="s">
        <v>1175</v>
      </c>
    </row>
    <row r="312" spans="1:4" ht="42" x14ac:dyDescent="0.25">
      <c r="A312" s="2" t="s">
        <v>1176</v>
      </c>
      <c r="B312" s="2" t="s">
        <v>1177</v>
      </c>
      <c r="C312" s="3" t="s">
        <v>1178</v>
      </c>
      <c r="D312" s="3" t="s">
        <v>1179</v>
      </c>
    </row>
    <row r="313" spans="1:4" ht="30" x14ac:dyDescent="0.25">
      <c r="A313" s="2" t="s">
        <v>1180</v>
      </c>
      <c r="B313" s="2" t="s">
        <v>1181</v>
      </c>
      <c r="C313" s="3" t="s">
        <v>1182</v>
      </c>
      <c r="D313" s="3" t="s">
        <v>1183</v>
      </c>
    </row>
    <row r="314" spans="1:4" ht="31.5" x14ac:dyDescent="0.25">
      <c r="A314" s="2" t="s">
        <v>1184</v>
      </c>
      <c r="B314" s="2" t="s">
        <v>1185</v>
      </c>
      <c r="C314" s="3" t="s">
        <v>1186</v>
      </c>
      <c r="D314" s="3" t="s">
        <v>304</v>
      </c>
    </row>
    <row r="315" spans="1:4" ht="42" x14ac:dyDescent="0.25">
      <c r="A315" s="2" t="s">
        <v>1187</v>
      </c>
      <c r="B315" s="2" t="s">
        <v>1188</v>
      </c>
      <c r="C315" s="3" t="s">
        <v>1189</v>
      </c>
      <c r="D315" s="3" t="s">
        <v>907</v>
      </c>
    </row>
    <row r="316" spans="1:4" ht="30" x14ac:dyDescent="0.25">
      <c r="A316" s="2" t="s">
        <v>1190</v>
      </c>
      <c r="B316" s="2" t="s">
        <v>1191</v>
      </c>
      <c r="C316" s="3" t="s">
        <v>1192</v>
      </c>
      <c r="D316" s="3" t="s">
        <v>1193</v>
      </c>
    </row>
    <row r="317" spans="1:4" ht="63" x14ac:dyDescent="0.25">
      <c r="A317" s="2" t="s">
        <v>1194</v>
      </c>
      <c r="B317" s="2" t="s">
        <v>1195</v>
      </c>
      <c r="C317" s="3" t="s">
        <v>1196</v>
      </c>
      <c r="D317" s="3" t="s">
        <v>1197</v>
      </c>
    </row>
    <row r="318" spans="1:4" ht="30" x14ac:dyDescent="0.25">
      <c r="A318" s="2" t="s">
        <v>1198</v>
      </c>
      <c r="B318" s="2" t="s">
        <v>1199</v>
      </c>
      <c r="C318" s="3" t="s">
        <v>76</v>
      </c>
      <c r="D318" s="3" t="s">
        <v>1200</v>
      </c>
    </row>
    <row r="319" spans="1:4" ht="30" x14ac:dyDescent="0.25">
      <c r="A319" s="2" t="s">
        <v>1201</v>
      </c>
      <c r="B319" s="2" t="s">
        <v>1202</v>
      </c>
      <c r="C319" s="3" t="s">
        <v>76</v>
      </c>
      <c r="D319" s="3" t="s">
        <v>1203</v>
      </c>
    </row>
    <row r="320" spans="1:4" ht="30" x14ac:dyDescent="0.25">
      <c r="A320" s="2" t="s">
        <v>1204</v>
      </c>
      <c r="B320" s="2" t="s">
        <v>1205</v>
      </c>
      <c r="C320" s="3" t="s">
        <v>76</v>
      </c>
      <c r="D320" s="3" t="s">
        <v>1206</v>
      </c>
    </row>
    <row r="321" spans="1:4" ht="31.5" x14ac:dyDescent="0.25">
      <c r="A321" s="2" t="s">
        <v>1207</v>
      </c>
      <c r="B321" s="2" t="s">
        <v>1208</v>
      </c>
      <c r="C321" s="3" t="s">
        <v>76</v>
      </c>
      <c r="D321" s="3" t="s">
        <v>1209</v>
      </c>
    </row>
    <row r="322" spans="1:4" ht="31.5" x14ac:dyDescent="0.25">
      <c r="A322" s="2" t="s">
        <v>1210</v>
      </c>
      <c r="B322" s="2" t="s">
        <v>1211</v>
      </c>
      <c r="C322" s="3" t="s">
        <v>1212</v>
      </c>
      <c r="D322" s="3" t="s">
        <v>774</v>
      </c>
    </row>
    <row r="323" spans="1:4" ht="30" x14ac:dyDescent="0.25">
      <c r="A323" s="2" t="s">
        <v>1213</v>
      </c>
      <c r="B323" s="2" t="s">
        <v>1214</v>
      </c>
      <c r="C323" s="3" t="s">
        <v>76</v>
      </c>
      <c r="D323" s="3" t="s">
        <v>768</v>
      </c>
    </row>
    <row r="324" spans="1:4" ht="31.5" x14ac:dyDescent="0.25">
      <c r="A324" s="2" t="s">
        <v>1215</v>
      </c>
      <c r="B324" s="2" t="s">
        <v>1216</v>
      </c>
      <c r="C324" s="3" t="s">
        <v>76</v>
      </c>
      <c r="D324" s="3" t="s">
        <v>1217</v>
      </c>
    </row>
    <row r="325" spans="1:4" ht="30" x14ac:dyDescent="0.25">
      <c r="A325" s="2" t="s">
        <v>1218</v>
      </c>
      <c r="B325" s="2" t="s">
        <v>1219</v>
      </c>
      <c r="C325" s="3" t="s">
        <v>1220</v>
      </c>
      <c r="D325" s="3" t="s">
        <v>1221</v>
      </c>
    </row>
    <row r="326" spans="1:4" ht="42" x14ac:dyDescent="0.25">
      <c r="A326" s="2" t="s">
        <v>1222</v>
      </c>
      <c r="B326" s="2" t="s">
        <v>1223</v>
      </c>
      <c r="C326" s="3" t="s">
        <v>1224</v>
      </c>
      <c r="D326" s="3" t="s">
        <v>1225</v>
      </c>
    </row>
    <row r="327" spans="1:4" ht="31.5" x14ac:dyDescent="0.25">
      <c r="A327" s="2" t="s">
        <v>1226</v>
      </c>
      <c r="B327" s="2" t="s">
        <v>1227</v>
      </c>
      <c r="C327" s="3" t="s">
        <v>1228</v>
      </c>
      <c r="D327" s="3" t="s">
        <v>1229</v>
      </c>
    </row>
    <row r="328" spans="1:4" ht="31.5" x14ac:dyDescent="0.25">
      <c r="A328" s="2" t="s">
        <v>1230</v>
      </c>
      <c r="B328" s="2" t="s">
        <v>1231</v>
      </c>
      <c r="C328" s="3" t="s">
        <v>1232</v>
      </c>
      <c r="D328" s="3" t="s">
        <v>1233</v>
      </c>
    </row>
    <row r="329" spans="1:4" ht="42" x14ac:dyDescent="0.25">
      <c r="A329" s="2" t="s">
        <v>1234</v>
      </c>
      <c r="B329" s="2" t="s">
        <v>1235</v>
      </c>
      <c r="C329" s="3" t="s">
        <v>1236</v>
      </c>
      <c r="D329" s="3" t="s">
        <v>1238</v>
      </c>
    </row>
    <row r="330" spans="1:4" ht="42" x14ac:dyDescent="0.25">
      <c r="A330" s="2" t="s">
        <v>1239</v>
      </c>
      <c r="B330" s="2" t="s">
        <v>1240</v>
      </c>
      <c r="C330" s="3" t="s">
        <v>1241</v>
      </c>
      <c r="D330" s="3" t="s">
        <v>1242</v>
      </c>
    </row>
    <row r="331" spans="1:4" ht="31.5" x14ac:dyDescent="0.25">
      <c r="A331" s="2" t="s">
        <v>1243</v>
      </c>
      <c r="B331" s="2" t="s">
        <v>1244</v>
      </c>
      <c r="C331" s="3" t="s">
        <v>1245</v>
      </c>
      <c r="D331" s="3" t="s">
        <v>1246</v>
      </c>
    </row>
    <row r="332" spans="1:4" ht="30" x14ac:dyDescent="0.25">
      <c r="A332" s="2" t="s">
        <v>1247</v>
      </c>
      <c r="B332" s="2" t="s">
        <v>1248</v>
      </c>
      <c r="C332" s="3" t="s">
        <v>76</v>
      </c>
      <c r="D332" s="3" t="s">
        <v>1249</v>
      </c>
    </row>
    <row r="333" spans="1:4" ht="52.5" x14ac:dyDescent="0.25">
      <c r="A333" s="2" t="s">
        <v>1250</v>
      </c>
      <c r="B333" s="2" t="s">
        <v>1251</v>
      </c>
      <c r="C333" s="3" t="s">
        <v>1252</v>
      </c>
      <c r="D333" s="3" t="s">
        <v>1253</v>
      </c>
    </row>
    <row r="334" spans="1:4" ht="42" x14ac:dyDescent="0.25">
      <c r="A334" s="2" t="s">
        <v>1254</v>
      </c>
      <c r="B334" s="2" t="s">
        <v>1255</v>
      </c>
      <c r="C334" s="3" t="s">
        <v>1256</v>
      </c>
      <c r="D334" s="3" t="s">
        <v>1257</v>
      </c>
    </row>
    <row r="335" spans="1:4" ht="30" x14ac:dyDescent="0.25">
      <c r="A335" s="2" t="s">
        <v>1258</v>
      </c>
      <c r="B335" s="2" t="s">
        <v>1259</v>
      </c>
      <c r="C335" s="3" t="s">
        <v>76</v>
      </c>
      <c r="D335" s="3" t="s">
        <v>1260</v>
      </c>
    </row>
    <row r="336" spans="1:4" ht="52.5" x14ac:dyDescent="0.25">
      <c r="A336" s="2" t="s">
        <v>1261</v>
      </c>
      <c r="B336" s="2" t="s">
        <v>1262</v>
      </c>
      <c r="C336" s="3" t="s">
        <v>1263</v>
      </c>
      <c r="D336" s="3" t="s">
        <v>1264</v>
      </c>
    </row>
    <row r="337" spans="1:4" ht="30" x14ac:dyDescent="0.25">
      <c r="A337" s="2" t="s">
        <v>1265</v>
      </c>
      <c r="B337" s="2" t="s">
        <v>1266</v>
      </c>
      <c r="C337" s="3" t="s">
        <v>1267</v>
      </c>
      <c r="D337" s="3" t="s">
        <v>1268</v>
      </c>
    </row>
    <row r="338" spans="1:4" ht="42" x14ac:dyDescent="0.25">
      <c r="A338" s="2" t="s">
        <v>1269</v>
      </c>
      <c r="B338" s="2" t="s">
        <v>1270</v>
      </c>
      <c r="C338" s="3" t="s">
        <v>1271</v>
      </c>
      <c r="D338" s="3" t="s">
        <v>1272</v>
      </c>
    </row>
    <row r="339" spans="1:4" ht="31.5" x14ac:dyDescent="0.25">
      <c r="A339" s="2" t="s">
        <v>1273</v>
      </c>
      <c r="B339" s="2" t="s">
        <v>1274</v>
      </c>
      <c r="C339" s="3" t="s">
        <v>1275</v>
      </c>
      <c r="D339" s="3" t="s">
        <v>1276</v>
      </c>
    </row>
    <row r="340" spans="1:4" ht="94.5" x14ac:dyDescent="0.25">
      <c r="A340" s="2" t="s">
        <v>1277</v>
      </c>
      <c r="B340" s="2" t="s">
        <v>1278</v>
      </c>
      <c r="C340" s="3" t="s">
        <v>1279</v>
      </c>
      <c r="D340" s="3" t="s">
        <v>696</v>
      </c>
    </row>
    <row r="341" spans="1:4" ht="31.5" x14ac:dyDescent="0.25">
      <c r="A341" s="2" t="s">
        <v>1280</v>
      </c>
      <c r="B341" s="2" t="s">
        <v>1281</v>
      </c>
      <c r="C341" s="3" t="s">
        <v>76</v>
      </c>
      <c r="D341" s="3" t="s">
        <v>1282</v>
      </c>
    </row>
    <row r="342" spans="1:4" ht="42" x14ac:dyDescent="0.25">
      <c r="A342" s="2" t="s">
        <v>1283</v>
      </c>
      <c r="B342" s="2" t="s">
        <v>1284</v>
      </c>
      <c r="C342" s="3" t="s">
        <v>1285</v>
      </c>
      <c r="D342" s="3" t="s">
        <v>1286</v>
      </c>
    </row>
    <row r="343" spans="1:4" ht="31.5" x14ac:dyDescent="0.25">
      <c r="A343" s="2" t="s">
        <v>1287</v>
      </c>
      <c r="B343" s="2" t="s">
        <v>1288</v>
      </c>
      <c r="C343" s="3" t="s">
        <v>76</v>
      </c>
      <c r="D343" s="3" t="s">
        <v>1289</v>
      </c>
    </row>
    <row r="344" spans="1:4" ht="31.5" x14ac:dyDescent="0.25">
      <c r="A344" s="2" t="s">
        <v>1290</v>
      </c>
      <c r="B344" s="2" t="s">
        <v>1291</v>
      </c>
      <c r="C344" s="3" t="s">
        <v>76</v>
      </c>
      <c r="D344" s="3" t="s">
        <v>1292</v>
      </c>
    </row>
    <row r="345" spans="1:4" ht="42" x14ac:dyDescent="0.25">
      <c r="A345" s="2" t="s">
        <v>1293</v>
      </c>
      <c r="B345" s="2" t="s">
        <v>1294</v>
      </c>
      <c r="C345" s="3" t="s">
        <v>1295</v>
      </c>
      <c r="D345" s="3" t="s">
        <v>1286</v>
      </c>
    </row>
    <row r="346" spans="1:4" ht="30" x14ac:dyDescent="0.25">
      <c r="A346" s="2" t="s">
        <v>1296</v>
      </c>
      <c r="B346" s="2" t="s">
        <v>1297</v>
      </c>
      <c r="C346" s="3" t="s">
        <v>76</v>
      </c>
      <c r="D346" s="3" t="s">
        <v>1298</v>
      </c>
    </row>
    <row r="347" spans="1:4" ht="30" x14ac:dyDescent="0.25">
      <c r="A347" s="2" t="s">
        <v>1299</v>
      </c>
      <c r="B347" s="2" t="s">
        <v>1300</v>
      </c>
      <c r="C347" s="3" t="s">
        <v>76</v>
      </c>
      <c r="D347" s="3" t="s">
        <v>1301</v>
      </c>
    </row>
    <row r="348" spans="1:4" ht="30" x14ac:dyDescent="0.25">
      <c r="A348" s="2" t="s">
        <v>1302</v>
      </c>
      <c r="B348" s="2" t="s">
        <v>1303</v>
      </c>
      <c r="C348" s="3" t="s">
        <v>76</v>
      </c>
      <c r="D348" s="3" t="s">
        <v>1304</v>
      </c>
    </row>
    <row r="349" spans="1:4" ht="31.5" x14ac:dyDescent="0.25">
      <c r="A349" s="2" t="s">
        <v>1305</v>
      </c>
      <c r="B349" s="2" t="s">
        <v>1306</v>
      </c>
      <c r="C349" s="3" t="s">
        <v>76</v>
      </c>
      <c r="D349" s="3" t="s">
        <v>1307</v>
      </c>
    </row>
    <row r="350" spans="1:4" ht="30" x14ac:dyDescent="0.25">
      <c r="A350" s="2" t="s">
        <v>1308</v>
      </c>
      <c r="B350" s="2" t="s">
        <v>1309</v>
      </c>
      <c r="C350" s="3" t="s">
        <v>76</v>
      </c>
      <c r="D350" s="3" t="s">
        <v>1104</v>
      </c>
    </row>
    <row r="351" spans="1:4" ht="30" x14ac:dyDescent="0.25">
      <c r="A351" s="2" t="s">
        <v>1310</v>
      </c>
      <c r="B351" s="2" t="s">
        <v>1311</v>
      </c>
      <c r="C351" s="3" t="s">
        <v>76</v>
      </c>
      <c r="D351" s="3" t="s">
        <v>1312</v>
      </c>
    </row>
    <row r="352" spans="1:4" ht="30" x14ac:dyDescent="0.25">
      <c r="A352" s="2" t="s">
        <v>1313</v>
      </c>
      <c r="B352" s="2" t="s">
        <v>1314</v>
      </c>
      <c r="C352" s="3" t="s">
        <v>76</v>
      </c>
      <c r="D352" s="3" t="s">
        <v>1315</v>
      </c>
    </row>
    <row r="353" spans="1:4" ht="30" x14ac:dyDescent="0.25">
      <c r="A353" s="2" t="s">
        <v>1316</v>
      </c>
      <c r="B353" s="2" t="s">
        <v>1317</v>
      </c>
      <c r="C353" s="3" t="s">
        <v>76</v>
      </c>
      <c r="D353" s="3" t="s">
        <v>1318</v>
      </c>
    </row>
    <row r="354" spans="1:4" ht="42" x14ac:dyDescent="0.25">
      <c r="A354" s="2" t="s">
        <v>1319</v>
      </c>
      <c r="B354" s="2" t="s">
        <v>1320</v>
      </c>
      <c r="C354" s="3" t="s">
        <v>76</v>
      </c>
      <c r="D354" s="3" t="s">
        <v>1321</v>
      </c>
    </row>
    <row r="355" spans="1:4" ht="42" x14ac:dyDescent="0.25">
      <c r="A355" s="2" t="s">
        <v>1322</v>
      </c>
      <c r="B355" s="2" t="s">
        <v>1323</v>
      </c>
      <c r="C355" s="3" t="s">
        <v>1324</v>
      </c>
      <c r="D355" s="3" t="s">
        <v>1325</v>
      </c>
    </row>
    <row r="356" spans="1:4" ht="31.5" x14ac:dyDescent="0.25">
      <c r="A356" s="2" t="s">
        <v>1326</v>
      </c>
      <c r="B356" s="2" t="s">
        <v>1327</v>
      </c>
      <c r="C356" s="3" t="s">
        <v>1328</v>
      </c>
      <c r="D356" s="3" t="s">
        <v>900</v>
      </c>
    </row>
    <row r="357" spans="1:4" ht="63" x14ac:dyDescent="0.25">
      <c r="A357" s="2" t="s">
        <v>1329</v>
      </c>
      <c r="B357" s="2" t="s">
        <v>1330</v>
      </c>
      <c r="C357" s="3" t="s">
        <v>1331</v>
      </c>
      <c r="D357" s="3" t="s">
        <v>1332</v>
      </c>
    </row>
    <row r="358" spans="1:4" ht="52.5" x14ac:dyDescent="0.25">
      <c r="A358" s="2" t="s">
        <v>1333</v>
      </c>
      <c r="B358" s="2" t="s">
        <v>1334</v>
      </c>
      <c r="C358" s="3" t="s">
        <v>1335</v>
      </c>
      <c r="D358" s="3" t="s">
        <v>1336</v>
      </c>
    </row>
    <row r="359" spans="1:4" ht="42" x14ac:dyDescent="0.25">
      <c r="A359" s="2" t="s">
        <v>1337</v>
      </c>
      <c r="B359" s="2" t="s">
        <v>1338</v>
      </c>
      <c r="C359" s="3" t="s">
        <v>1339</v>
      </c>
      <c r="D359" s="3" t="s">
        <v>812</v>
      </c>
    </row>
    <row r="360" spans="1:4" ht="30" x14ac:dyDescent="0.25">
      <c r="A360" s="2" t="s">
        <v>1340</v>
      </c>
      <c r="B360" s="2" t="s">
        <v>1341</v>
      </c>
      <c r="C360" s="3" t="s">
        <v>1342</v>
      </c>
      <c r="D360" s="3" t="s">
        <v>1343</v>
      </c>
    </row>
    <row r="361" spans="1:4" ht="30" x14ac:dyDescent="0.25">
      <c r="A361" s="2" t="s">
        <v>1344</v>
      </c>
      <c r="B361" s="2" t="s">
        <v>1345</v>
      </c>
      <c r="C361" s="3" t="s">
        <v>76</v>
      </c>
      <c r="D361" s="3" t="s">
        <v>1346</v>
      </c>
    </row>
    <row r="362" spans="1:4" ht="30" x14ac:dyDescent="0.25">
      <c r="A362" s="2" t="s">
        <v>1347</v>
      </c>
      <c r="B362" s="2" t="s">
        <v>1348</v>
      </c>
      <c r="C362" s="3" t="s">
        <v>76</v>
      </c>
      <c r="D362" s="3" t="s">
        <v>1349</v>
      </c>
    </row>
    <row r="363" spans="1:4" ht="42" x14ac:dyDescent="0.25">
      <c r="A363" s="2" t="s">
        <v>1350</v>
      </c>
      <c r="B363" s="2" t="s">
        <v>1351</v>
      </c>
      <c r="C363" s="3" t="s">
        <v>1352</v>
      </c>
      <c r="D363" s="3" t="s">
        <v>378</v>
      </c>
    </row>
    <row r="364" spans="1:4" ht="31.5" x14ac:dyDescent="0.25">
      <c r="A364" s="2" t="s">
        <v>1353</v>
      </c>
      <c r="B364" s="2" t="s">
        <v>1354</v>
      </c>
      <c r="C364" s="3" t="s">
        <v>1355</v>
      </c>
      <c r="D364" s="3" t="s">
        <v>1343</v>
      </c>
    </row>
    <row r="365" spans="1:4" ht="31.5" x14ac:dyDescent="0.25">
      <c r="A365" s="2" t="s">
        <v>1356</v>
      </c>
      <c r="B365" s="2" t="s">
        <v>1357</v>
      </c>
      <c r="C365" s="3" t="s">
        <v>1358</v>
      </c>
      <c r="D365" s="3" t="s">
        <v>1359</v>
      </c>
    </row>
    <row r="366" spans="1:4" ht="52.5" x14ac:dyDescent="0.25">
      <c r="A366" s="2" t="s">
        <v>1360</v>
      </c>
      <c r="B366" s="2" t="s">
        <v>1361</v>
      </c>
      <c r="C366" s="3" t="s">
        <v>1362</v>
      </c>
      <c r="D366" s="3" t="s">
        <v>501</v>
      </c>
    </row>
    <row r="367" spans="1:4" ht="42" x14ac:dyDescent="0.25">
      <c r="A367" s="2" t="s">
        <v>1363</v>
      </c>
      <c r="B367" s="2" t="s">
        <v>1364</v>
      </c>
      <c r="C367" s="3" t="s">
        <v>1365</v>
      </c>
      <c r="D367" s="3" t="s">
        <v>1332</v>
      </c>
    </row>
    <row r="368" spans="1:4" ht="94.5" x14ac:dyDescent="0.25">
      <c r="A368" s="2" t="s">
        <v>1366</v>
      </c>
      <c r="B368" s="2" t="s">
        <v>1367</v>
      </c>
      <c r="C368" s="3" t="s">
        <v>1368</v>
      </c>
      <c r="D368" s="3" t="s">
        <v>1369</v>
      </c>
    </row>
    <row r="369" spans="1:4" ht="52.5" x14ac:dyDescent="0.25">
      <c r="A369" s="2" t="s">
        <v>1370</v>
      </c>
      <c r="B369" s="2" t="s">
        <v>1371</v>
      </c>
      <c r="C369" s="3" t="s">
        <v>1372</v>
      </c>
      <c r="D369" s="3" t="s">
        <v>501</v>
      </c>
    </row>
    <row r="370" spans="1:4" ht="30" x14ac:dyDescent="0.25">
      <c r="A370" s="2" t="s">
        <v>1373</v>
      </c>
      <c r="B370" s="2" t="s">
        <v>1374</v>
      </c>
      <c r="C370" s="3" t="s">
        <v>1375</v>
      </c>
      <c r="D370" s="3" t="s">
        <v>1376</v>
      </c>
    </row>
    <row r="371" spans="1:4" ht="84" x14ac:dyDescent="0.25">
      <c r="A371" s="2" t="s">
        <v>1377</v>
      </c>
      <c r="B371" s="2" t="s">
        <v>1378</v>
      </c>
      <c r="C371" s="3" t="s">
        <v>1379</v>
      </c>
      <c r="D371" s="3" t="s">
        <v>603</v>
      </c>
    </row>
    <row r="372" spans="1:4" ht="31.5" x14ac:dyDescent="0.25">
      <c r="A372" s="2" t="s">
        <v>1380</v>
      </c>
      <c r="B372" s="2" t="s">
        <v>1381</v>
      </c>
      <c r="C372" s="3" t="s">
        <v>1382</v>
      </c>
      <c r="D372" s="3" t="s">
        <v>1383</v>
      </c>
    </row>
    <row r="373" spans="1:4" ht="42" x14ac:dyDescent="0.25">
      <c r="A373" s="2" t="s">
        <v>1385</v>
      </c>
      <c r="B373" s="2" t="s">
        <v>1386</v>
      </c>
      <c r="C373" s="3" t="s">
        <v>1387</v>
      </c>
      <c r="D373" s="3" t="s">
        <v>1388</v>
      </c>
    </row>
    <row r="374" spans="1:4" ht="63" x14ac:dyDescent="0.25">
      <c r="A374" s="2" t="s">
        <v>1389</v>
      </c>
      <c r="B374" s="2" t="s">
        <v>1390</v>
      </c>
      <c r="C374" s="3" t="s">
        <v>1391</v>
      </c>
      <c r="D374" s="3" t="s">
        <v>460</v>
      </c>
    </row>
    <row r="375" spans="1:4" ht="30" x14ac:dyDescent="0.25">
      <c r="A375" s="2" t="s">
        <v>1392</v>
      </c>
      <c r="B375" s="2" t="s">
        <v>1393</v>
      </c>
      <c r="C375" s="3" t="s">
        <v>76</v>
      </c>
      <c r="D375" s="3" t="s">
        <v>1394</v>
      </c>
    </row>
    <row r="376" spans="1:4" ht="30" x14ac:dyDescent="0.25">
      <c r="A376" s="2" t="s">
        <v>1395</v>
      </c>
      <c r="B376" s="2" t="s">
        <v>1396</v>
      </c>
      <c r="C376" s="3" t="s">
        <v>1397</v>
      </c>
      <c r="D376" s="3" t="s">
        <v>1398</v>
      </c>
    </row>
    <row r="377" spans="1:4" ht="42" x14ac:dyDescent="0.25">
      <c r="A377" s="2" t="s">
        <v>1399</v>
      </c>
      <c r="B377" s="2" t="s">
        <v>1400</v>
      </c>
      <c r="C377" s="3" t="s">
        <v>1401</v>
      </c>
      <c r="D377" s="3" t="s">
        <v>840</v>
      </c>
    </row>
    <row r="378" spans="1:4" ht="42" x14ac:dyDescent="0.25">
      <c r="A378" s="2" t="s">
        <v>1402</v>
      </c>
      <c r="B378" s="2" t="s">
        <v>1403</v>
      </c>
      <c r="C378" s="3" t="s">
        <v>1091</v>
      </c>
      <c r="D378" s="3" t="s">
        <v>1404</v>
      </c>
    </row>
    <row r="379" spans="1:4" ht="30" x14ac:dyDescent="0.25">
      <c r="A379" s="2" t="s">
        <v>1405</v>
      </c>
      <c r="B379" s="2" t="s">
        <v>1406</v>
      </c>
      <c r="C379" s="3" t="s">
        <v>76</v>
      </c>
      <c r="D379" s="3" t="s">
        <v>1407</v>
      </c>
    </row>
    <row r="380" spans="1:4" ht="52.5" x14ac:dyDescent="0.25">
      <c r="A380" s="2" t="s">
        <v>1408</v>
      </c>
      <c r="B380" s="2" t="s">
        <v>1409</v>
      </c>
      <c r="C380" s="3" t="s">
        <v>1410</v>
      </c>
      <c r="D380" s="3" t="s">
        <v>1411</v>
      </c>
    </row>
    <row r="381" spans="1:4" ht="42" x14ac:dyDescent="0.25">
      <c r="A381" s="2" t="s">
        <v>1412</v>
      </c>
      <c r="B381" s="2" t="s">
        <v>1413</v>
      </c>
      <c r="C381" s="3" t="s">
        <v>1414</v>
      </c>
      <c r="D381" s="3" t="s">
        <v>192</v>
      </c>
    </row>
    <row r="382" spans="1:4" ht="94.5" x14ac:dyDescent="0.25">
      <c r="A382" s="2" t="s">
        <v>1415</v>
      </c>
      <c r="B382" s="2" t="s">
        <v>1416</v>
      </c>
      <c r="C382" s="3" t="s">
        <v>1417</v>
      </c>
      <c r="D382" s="3" t="s">
        <v>696</v>
      </c>
    </row>
    <row r="383" spans="1:4" ht="30" x14ac:dyDescent="0.25">
      <c r="A383" s="2" t="s">
        <v>1418</v>
      </c>
      <c r="B383" s="2" t="s">
        <v>1419</v>
      </c>
      <c r="C383" s="3" t="s">
        <v>1420</v>
      </c>
      <c r="D383" s="3" t="s">
        <v>1421</v>
      </c>
    </row>
    <row r="384" spans="1:4" ht="30" x14ac:dyDescent="0.25">
      <c r="A384" s="2" t="s">
        <v>1422</v>
      </c>
      <c r="B384" s="2" t="s">
        <v>1423</v>
      </c>
      <c r="C384" s="3" t="s">
        <v>76</v>
      </c>
      <c r="D384" s="3" t="s">
        <v>1424</v>
      </c>
    </row>
    <row r="385" spans="1:4" ht="42" x14ac:dyDescent="0.25">
      <c r="A385" s="2" t="s">
        <v>1425</v>
      </c>
      <c r="B385" s="2" t="s">
        <v>1426</v>
      </c>
      <c r="C385" s="3" t="s">
        <v>1427</v>
      </c>
      <c r="D385" s="3" t="s">
        <v>1428</v>
      </c>
    </row>
    <row r="386" spans="1:4" ht="30" x14ac:dyDescent="0.25">
      <c r="A386" s="2" t="s">
        <v>1429</v>
      </c>
      <c r="B386" s="2" t="s">
        <v>1430</v>
      </c>
      <c r="C386" s="3" t="s">
        <v>76</v>
      </c>
      <c r="D386" s="3" t="s">
        <v>1431</v>
      </c>
    </row>
    <row r="387" spans="1:4" ht="30" x14ac:dyDescent="0.25">
      <c r="A387" s="2" t="s">
        <v>1432</v>
      </c>
      <c r="B387" s="2" t="s">
        <v>1433</v>
      </c>
      <c r="C387" s="3" t="s">
        <v>76</v>
      </c>
      <c r="D387" s="3" t="s">
        <v>1434</v>
      </c>
    </row>
    <row r="388" spans="1:4" ht="30" x14ac:dyDescent="0.25">
      <c r="A388" s="2" t="s">
        <v>1435</v>
      </c>
      <c r="B388" s="2" t="s">
        <v>1436</v>
      </c>
      <c r="C388" s="3" t="s">
        <v>76</v>
      </c>
      <c r="D388" s="3" t="s">
        <v>1437</v>
      </c>
    </row>
    <row r="389" spans="1:4" ht="30" x14ac:dyDescent="0.25">
      <c r="A389" s="2" t="s">
        <v>1438</v>
      </c>
      <c r="B389" s="2" t="s">
        <v>1439</v>
      </c>
      <c r="C389" s="3" t="s">
        <v>76</v>
      </c>
      <c r="D389" s="3" t="s">
        <v>1440</v>
      </c>
    </row>
    <row r="390" spans="1:4" ht="63" x14ac:dyDescent="0.25">
      <c r="A390" s="2" t="s">
        <v>1441</v>
      </c>
      <c r="B390" s="2" t="s">
        <v>1442</v>
      </c>
      <c r="C390" s="3" t="s">
        <v>1443</v>
      </c>
      <c r="D390" s="3" t="s">
        <v>1444</v>
      </c>
    </row>
    <row r="391" spans="1:4" ht="73.5" x14ac:dyDescent="0.25">
      <c r="A391" s="2" t="s">
        <v>1445</v>
      </c>
      <c r="B391" s="2" t="s">
        <v>1446</v>
      </c>
      <c r="C391" s="3" t="s">
        <v>1447</v>
      </c>
      <c r="D391" s="3" t="s">
        <v>1060</v>
      </c>
    </row>
    <row r="392" spans="1:4" ht="42" x14ac:dyDescent="0.25">
      <c r="A392" s="2" t="s">
        <v>1448</v>
      </c>
      <c r="B392" s="2" t="s">
        <v>1449</v>
      </c>
      <c r="C392" s="3" t="s">
        <v>1450</v>
      </c>
      <c r="D392" s="3" t="s">
        <v>1451</v>
      </c>
    </row>
    <row r="393" spans="1:4" ht="52.5" x14ac:dyDescent="0.25">
      <c r="A393" s="2" t="s">
        <v>1452</v>
      </c>
      <c r="B393" s="2" t="s">
        <v>1453</v>
      </c>
      <c r="C393" s="3" t="s">
        <v>1454</v>
      </c>
      <c r="D393" s="3" t="s">
        <v>1455</v>
      </c>
    </row>
    <row r="394" spans="1:4" ht="52.5" x14ac:dyDescent="0.25">
      <c r="A394" s="2" t="s">
        <v>1456</v>
      </c>
      <c r="B394" s="2" t="s">
        <v>1457</v>
      </c>
      <c r="C394" s="3" t="s">
        <v>1458</v>
      </c>
      <c r="D394" s="3" t="s">
        <v>338</v>
      </c>
    </row>
    <row r="395" spans="1:4" ht="42" x14ac:dyDescent="0.25">
      <c r="A395" s="2" t="s">
        <v>1459</v>
      </c>
      <c r="B395" s="2" t="s">
        <v>1460</v>
      </c>
      <c r="C395" s="3" t="s">
        <v>1461</v>
      </c>
      <c r="D395" s="3" t="s">
        <v>338</v>
      </c>
    </row>
    <row r="396" spans="1:4" ht="42" x14ac:dyDescent="0.25">
      <c r="A396" s="2" t="s">
        <v>1462</v>
      </c>
      <c r="B396" s="2" t="s">
        <v>1463</v>
      </c>
      <c r="C396" s="3" t="s">
        <v>1464</v>
      </c>
      <c r="D396" s="3" t="s">
        <v>338</v>
      </c>
    </row>
    <row r="397" spans="1:4" ht="30" x14ac:dyDescent="0.25">
      <c r="A397" s="2" t="s">
        <v>1465</v>
      </c>
      <c r="B397" s="2" t="s">
        <v>1466</v>
      </c>
      <c r="C397" s="3" t="s">
        <v>76</v>
      </c>
      <c r="D397" s="3" t="s">
        <v>197</v>
      </c>
    </row>
    <row r="398" spans="1:4" ht="42" x14ac:dyDescent="0.25">
      <c r="A398" s="2" t="s">
        <v>1467</v>
      </c>
      <c r="B398" s="2" t="s">
        <v>1468</v>
      </c>
      <c r="C398" s="3" t="s">
        <v>1469</v>
      </c>
      <c r="D398" s="3" t="s">
        <v>338</v>
      </c>
    </row>
    <row r="399" spans="1:4" ht="30" x14ac:dyDescent="0.25">
      <c r="A399" s="2" t="s">
        <v>1470</v>
      </c>
      <c r="B399" s="2" t="s">
        <v>1471</v>
      </c>
      <c r="C399" s="3" t="s">
        <v>1472</v>
      </c>
      <c r="D399" s="3" t="s">
        <v>1473</v>
      </c>
    </row>
    <row r="400" spans="1:4" ht="52.5" x14ac:dyDescent="0.25">
      <c r="A400" s="2" t="s">
        <v>1474</v>
      </c>
      <c r="B400" s="2" t="s">
        <v>1475</v>
      </c>
      <c r="C400" s="3" t="s">
        <v>1476</v>
      </c>
      <c r="D400" s="3" t="s">
        <v>1477</v>
      </c>
    </row>
    <row r="401" spans="1:4" ht="126" x14ac:dyDescent="0.25">
      <c r="A401" s="2" t="s">
        <v>1478</v>
      </c>
      <c r="B401" s="2" t="s">
        <v>1479</v>
      </c>
      <c r="C401" s="3" t="s">
        <v>1480</v>
      </c>
      <c r="D401" s="3" t="s">
        <v>320</v>
      </c>
    </row>
    <row r="402" spans="1:4" ht="31.5" x14ac:dyDescent="0.25">
      <c r="A402" s="2" t="s">
        <v>1481</v>
      </c>
      <c r="B402" s="2" t="s">
        <v>1482</v>
      </c>
      <c r="C402" s="3" t="s">
        <v>76</v>
      </c>
      <c r="D402" s="3" t="s">
        <v>1483</v>
      </c>
    </row>
    <row r="403" spans="1:4" ht="30" x14ac:dyDescent="0.25">
      <c r="A403" s="2" t="s">
        <v>1484</v>
      </c>
      <c r="B403" s="2" t="s">
        <v>1485</v>
      </c>
      <c r="C403" s="3" t="s">
        <v>76</v>
      </c>
      <c r="D403" s="3" t="s">
        <v>1486</v>
      </c>
    </row>
    <row r="404" spans="1:4" ht="30" x14ac:dyDescent="0.25">
      <c r="A404" s="2" t="s">
        <v>1487</v>
      </c>
      <c r="B404" s="2" t="s">
        <v>1488</v>
      </c>
      <c r="C404" s="3" t="s">
        <v>76</v>
      </c>
      <c r="D404" s="3" t="s">
        <v>1489</v>
      </c>
    </row>
    <row r="405" spans="1:4" ht="30" x14ac:dyDescent="0.25">
      <c r="A405" s="2" t="s">
        <v>1490</v>
      </c>
      <c r="B405" s="2" t="s">
        <v>1491</v>
      </c>
      <c r="C405" s="3" t="s">
        <v>76</v>
      </c>
      <c r="D405" s="3" t="s">
        <v>1492</v>
      </c>
    </row>
    <row r="406" spans="1:4" ht="30" x14ac:dyDescent="0.25">
      <c r="A406" s="2" t="s">
        <v>1493</v>
      </c>
      <c r="B406" s="2" t="s">
        <v>1494</v>
      </c>
      <c r="C406" s="3" t="s">
        <v>1495</v>
      </c>
      <c r="D406" s="3" t="s">
        <v>1496</v>
      </c>
    </row>
    <row r="407" spans="1:4" ht="63" x14ac:dyDescent="0.25">
      <c r="A407" s="2" t="s">
        <v>1497</v>
      </c>
      <c r="B407" s="2" t="s">
        <v>1498</v>
      </c>
      <c r="C407" s="3" t="s">
        <v>1499</v>
      </c>
      <c r="D407" s="3" t="s">
        <v>1060</v>
      </c>
    </row>
    <row r="408" spans="1:4" ht="30" x14ac:dyDescent="0.25">
      <c r="A408" s="2" t="s">
        <v>1500</v>
      </c>
      <c r="B408" s="2" t="s">
        <v>1501</v>
      </c>
      <c r="C408" s="3" t="s">
        <v>1495</v>
      </c>
      <c r="D408" s="3" t="s">
        <v>1496</v>
      </c>
    </row>
    <row r="409" spans="1:4" ht="30" x14ac:dyDescent="0.25">
      <c r="A409" s="2" t="s">
        <v>1502</v>
      </c>
      <c r="B409" s="2" t="s">
        <v>1503</v>
      </c>
      <c r="C409" s="3" t="s">
        <v>341</v>
      </c>
      <c r="D409" s="3" t="s">
        <v>1504</v>
      </c>
    </row>
    <row r="410" spans="1:4" ht="42" x14ac:dyDescent="0.25">
      <c r="A410" s="2" t="s">
        <v>1505</v>
      </c>
      <c r="B410" s="2" t="s">
        <v>1506</v>
      </c>
      <c r="C410" s="3" t="s">
        <v>1507</v>
      </c>
      <c r="D410" s="3" t="s">
        <v>1508</v>
      </c>
    </row>
    <row r="411" spans="1:4" ht="31.5" x14ac:dyDescent="0.25">
      <c r="A411" s="2" t="s">
        <v>1509</v>
      </c>
      <c r="B411" s="2" t="s">
        <v>1510</v>
      </c>
      <c r="C411" s="3" t="s">
        <v>1511</v>
      </c>
      <c r="D411" s="3" t="s">
        <v>1512</v>
      </c>
    </row>
    <row r="412" spans="1:4" ht="31.5" x14ac:dyDescent="0.25">
      <c r="A412" s="2" t="s">
        <v>1513</v>
      </c>
      <c r="B412" s="2" t="s">
        <v>1514</v>
      </c>
      <c r="C412" s="3" t="s">
        <v>76</v>
      </c>
      <c r="D412" s="3" t="s">
        <v>1515</v>
      </c>
    </row>
    <row r="413" spans="1:4" ht="30" x14ac:dyDescent="0.25">
      <c r="A413" s="2" t="s">
        <v>1516</v>
      </c>
      <c r="B413" s="2" t="s">
        <v>1517</v>
      </c>
      <c r="C413" s="3" t="s">
        <v>76</v>
      </c>
      <c r="D413" s="3" t="s">
        <v>1518</v>
      </c>
    </row>
    <row r="414" spans="1:4" ht="31.5" x14ac:dyDescent="0.25">
      <c r="A414" s="2" t="s">
        <v>1519</v>
      </c>
      <c r="B414" s="2" t="s">
        <v>1520</v>
      </c>
      <c r="C414" s="3" t="s">
        <v>76</v>
      </c>
      <c r="D414" s="3" t="s">
        <v>1521</v>
      </c>
    </row>
    <row r="415" spans="1:4" ht="42" x14ac:dyDescent="0.25">
      <c r="A415" s="2" t="s">
        <v>1522</v>
      </c>
      <c r="B415" s="2" t="s">
        <v>1523</v>
      </c>
      <c r="C415" s="3" t="s">
        <v>1524</v>
      </c>
      <c r="D415" s="3" t="s">
        <v>1508</v>
      </c>
    </row>
    <row r="416" spans="1:4" ht="30" x14ac:dyDescent="0.25">
      <c r="A416" s="2" t="s">
        <v>1525</v>
      </c>
      <c r="B416" s="2" t="s">
        <v>1526</v>
      </c>
      <c r="C416" s="3" t="s">
        <v>1527</v>
      </c>
      <c r="D416" s="3" t="s">
        <v>1528</v>
      </c>
    </row>
    <row r="417" spans="1:4" ht="31.5" x14ac:dyDescent="0.25">
      <c r="A417" s="2" t="s">
        <v>1529</v>
      </c>
      <c r="B417" s="2" t="s">
        <v>1530</v>
      </c>
      <c r="C417" s="3" t="s">
        <v>1531</v>
      </c>
      <c r="D417" s="3" t="s">
        <v>1532</v>
      </c>
    </row>
    <row r="418" spans="1:4" ht="63" x14ac:dyDescent="0.25">
      <c r="A418" s="2" t="s">
        <v>1533</v>
      </c>
      <c r="B418" s="2" t="s">
        <v>1534</v>
      </c>
      <c r="C418" s="3" t="s">
        <v>1499</v>
      </c>
      <c r="D418" s="3" t="s">
        <v>1060</v>
      </c>
    </row>
    <row r="419" spans="1:4" ht="31.5" x14ac:dyDescent="0.25">
      <c r="A419" s="2" t="s">
        <v>1535</v>
      </c>
      <c r="B419" s="2" t="s">
        <v>1536</v>
      </c>
      <c r="C419" s="3" t="s">
        <v>1537</v>
      </c>
      <c r="D419" s="3" t="s">
        <v>1538</v>
      </c>
    </row>
    <row r="420" spans="1:4" ht="31.5" x14ac:dyDescent="0.25">
      <c r="A420" s="2" t="s">
        <v>1539</v>
      </c>
      <c r="B420" s="2" t="s">
        <v>1540</v>
      </c>
      <c r="C420" s="3" t="s">
        <v>76</v>
      </c>
      <c r="D420" s="3" t="s">
        <v>1541</v>
      </c>
    </row>
    <row r="421" spans="1:4" ht="30" x14ac:dyDescent="0.25">
      <c r="A421" s="2" t="s">
        <v>1542</v>
      </c>
      <c r="B421" s="2" t="s">
        <v>1543</v>
      </c>
      <c r="C421" s="3" t="s">
        <v>76</v>
      </c>
      <c r="D421" s="3" t="s">
        <v>1544</v>
      </c>
    </row>
    <row r="422" spans="1:4" ht="30" x14ac:dyDescent="0.25">
      <c r="A422" s="2" t="s">
        <v>1545</v>
      </c>
      <c r="B422" s="2" t="s">
        <v>1546</v>
      </c>
      <c r="C422" s="3" t="s">
        <v>76</v>
      </c>
      <c r="D422" s="3" t="s">
        <v>1547</v>
      </c>
    </row>
    <row r="423" spans="1:4" ht="42" x14ac:dyDescent="0.25">
      <c r="A423" s="2" t="s">
        <v>1548</v>
      </c>
      <c r="B423" s="2" t="s">
        <v>1549</v>
      </c>
      <c r="C423" s="3" t="s">
        <v>1550</v>
      </c>
      <c r="D423" s="3" t="s">
        <v>764</v>
      </c>
    </row>
    <row r="424" spans="1:4" ht="42" x14ac:dyDescent="0.25">
      <c r="A424" s="2" t="s">
        <v>1551</v>
      </c>
      <c r="B424" s="2" t="s">
        <v>1552</v>
      </c>
      <c r="C424" s="3" t="s">
        <v>1553</v>
      </c>
      <c r="D424" s="3" t="s">
        <v>36</v>
      </c>
    </row>
    <row r="425" spans="1:4" ht="52.5" x14ac:dyDescent="0.25">
      <c r="A425" s="2" t="s">
        <v>1554</v>
      </c>
      <c r="B425" s="2" t="s">
        <v>1555</v>
      </c>
      <c r="C425" s="3" t="s">
        <v>1556</v>
      </c>
      <c r="D425" s="3" t="s">
        <v>1557</v>
      </c>
    </row>
    <row r="426" spans="1:4" ht="73.5" x14ac:dyDescent="0.25">
      <c r="A426" s="2" t="s">
        <v>1558</v>
      </c>
      <c r="B426" s="2" t="s">
        <v>1559</v>
      </c>
      <c r="C426" s="3" t="s">
        <v>1560</v>
      </c>
      <c r="D426" s="3" t="s">
        <v>505</v>
      </c>
    </row>
    <row r="427" spans="1:4" ht="42" x14ac:dyDescent="0.25">
      <c r="A427" s="2" t="s">
        <v>1561</v>
      </c>
      <c r="B427" s="2" t="s">
        <v>1562</v>
      </c>
      <c r="C427" s="3" t="s">
        <v>1563</v>
      </c>
      <c r="D427" s="3" t="s">
        <v>505</v>
      </c>
    </row>
    <row r="428" spans="1:4" ht="31.5" x14ac:dyDescent="0.25">
      <c r="A428" s="2" t="s">
        <v>1564</v>
      </c>
      <c r="B428" s="2" t="s">
        <v>1565</v>
      </c>
      <c r="C428" s="3" t="s">
        <v>1566</v>
      </c>
      <c r="D428" s="3" t="s">
        <v>170</v>
      </c>
    </row>
    <row r="429" spans="1:4" ht="42" x14ac:dyDescent="0.25">
      <c r="A429" s="2" t="s">
        <v>1567</v>
      </c>
      <c r="B429" s="2" t="s">
        <v>1568</v>
      </c>
      <c r="C429" s="3" t="s">
        <v>1569</v>
      </c>
      <c r="D429" s="3" t="s">
        <v>1570</v>
      </c>
    </row>
    <row r="430" spans="1:4" ht="105" x14ac:dyDescent="0.25">
      <c r="A430" s="2" t="s">
        <v>1571</v>
      </c>
      <c r="B430" s="2" t="s">
        <v>1572</v>
      </c>
      <c r="C430" s="3" t="s">
        <v>1573</v>
      </c>
      <c r="D430" s="3" t="s">
        <v>1574</v>
      </c>
    </row>
    <row r="431" spans="1:4" ht="31.5" x14ac:dyDescent="0.25">
      <c r="A431" s="2" t="s">
        <v>1575</v>
      </c>
      <c r="B431" s="2" t="s">
        <v>1576</v>
      </c>
      <c r="C431" s="3" t="s">
        <v>76</v>
      </c>
      <c r="D431" s="3" t="s">
        <v>1577</v>
      </c>
    </row>
    <row r="432" spans="1:4" ht="31.5" x14ac:dyDescent="0.25">
      <c r="A432" s="2" t="s">
        <v>1578</v>
      </c>
      <c r="B432" s="2" t="s">
        <v>1579</v>
      </c>
      <c r="C432" s="3" t="s">
        <v>1580</v>
      </c>
      <c r="D432" s="3" t="s">
        <v>416</v>
      </c>
    </row>
    <row r="433" spans="1:4" ht="42" x14ac:dyDescent="0.25">
      <c r="A433" s="2" t="s">
        <v>1581</v>
      </c>
      <c r="B433" s="2" t="s">
        <v>1582</v>
      </c>
      <c r="C433" s="3" t="s">
        <v>1583</v>
      </c>
      <c r="D433" s="3" t="s">
        <v>1584</v>
      </c>
    </row>
    <row r="434" spans="1:4" ht="63" x14ac:dyDescent="0.25">
      <c r="A434" s="2" t="s">
        <v>1585</v>
      </c>
      <c r="B434" s="2" t="s">
        <v>1586</v>
      </c>
      <c r="C434" s="3" t="s">
        <v>1587</v>
      </c>
      <c r="D434" s="3" t="s">
        <v>1588</v>
      </c>
    </row>
    <row r="435" spans="1:4" ht="30" x14ac:dyDescent="0.25">
      <c r="A435" s="2" t="s">
        <v>1589</v>
      </c>
      <c r="B435" s="2" t="s">
        <v>1590</v>
      </c>
      <c r="C435" s="3" t="s">
        <v>1591</v>
      </c>
      <c r="D435" s="3" t="s">
        <v>1592</v>
      </c>
    </row>
    <row r="436" spans="1:4" ht="52.5" x14ac:dyDescent="0.25">
      <c r="A436" s="2" t="s">
        <v>1593</v>
      </c>
      <c r="B436" s="2" t="s">
        <v>1594</v>
      </c>
      <c r="C436" s="3" t="s">
        <v>1595</v>
      </c>
      <c r="D436" s="3" t="s">
        <v>1596</v>
      </c>
    </row>
    <row r="437" spans="1:4" ht="31.5" x14ac:dyDescent="0.25">
      <c r="A437" s="2" t="s">
        <v>1597</v>
      </c>
      <c r="B437" s="2" t="s">
        <v>1598</v>
      </c>
      <c r="C437" s="3" t="s">
        <v>1599</v>
      </c>
      <c r="D437" s="3" t="s">
        <v>349</v>
      </c>
    </row>
    <row r="438" spans="1:4" ht="42" x14ac:dyDescent="0.25">
      <c r="A438" s="2" t="s">
        <v>1600</v>
      </c>
      <c r="B438" s="2" t="s">
        <v>1601</v>
      </c>
      <c r="C438" s="3" t="s">
        <v>1091</v>
      </c>
      <c r="D438" s="3" t="s">
        <v>1404</v>
      </c>
    </row>
    <row r="439" spans="1:4" ht="31.5" x14ac:dyDescent="0.25">
      <c r="A439" s="2" t="s">
        <v>1602</v>
      </c>
      <c r="B439" s="2" t="s">
        <v>1603</v>
      </c>
      <c r="C439" s="3" t="s">
        <v>1604</v>
      </c>
      <c r="D439" s="3" t="s">
        <v>320</v>
      </c>
    </row>
    <row r="440" spans="1:4" ht="52.5" x14ac:dyDescent="0.25">
      <c r="A440" s="2" t="s">
        <v>1605</v>
      </c>
      <c r="B440" s="2" t="s">
        <v>1606</v>
      </c>
      <c r="C440" s="3" t="s">
        <v>1607</v>
      </c>
      <c r="D440" s="3" t="s">
        <v>1574</v>
      </c>
    </row>
    <row r="441" spans="1:4" ht="31.5" x14ac:dyDescent="0.25">
      <c r="A441" s="2" t="s">
        <v>1608</v>
      </c>
      <c r="B441" s="2" t="s">
        <v>1609</v>
      </c>
      <c r="C441" s="3" t="s">
        <v>1610</v>
      </c>
      <c r="D441" s="3" t="s">
        <v>300</v>
      </c>
    </row>
    <row r="442" spans="1:4" ht="31.5" x14ac:dyDescent="0.25">
      <c r="A442" s="2" t="s">
        <v>1611</v>
      </c>
      <c r="B442" s="2" t="s">
        <v>1612</v>
      </c>
      <c r="C442" s="3" t="s">
        <v>76</v>
      </c>
      <c r="D442" s="3" t="s">
        <v>429</v>
      </c>
    </row>
    <row r="443" spans="1:4" ht="42" x14ac:dyDescent="0.25">
      <c r="A443" s="2" t="s">
        <v>1613</v>
      </c>
      <c r="B443" s="2" t="s">
        <v>1614</v>
      </c>
      <c r="C443" s="3" t="s">
        <v>1615</v>
      </c>
      <c r="D443" s="3" t="s">
        <v>1616</v>
      </c>
    </row>
    <row r="444" spans="1:4" ht="31.5" x14ac:dyDescent="0.25">
      <c r="A444" s="2" t="s">
        <v>1617</v>
      </c>
      <c r="B444" s="2" t="s">
        <v>1618</v>
      </c>
      <c r="C444" s="3" t="s">
        <v>1619</v>
      </c>
      <c r="D444" s="3" t="s">
        <v>300</v>
      </c>
    </row>
    <row r="445" spans="1:4" ht="63" x14ac:dyDescent="0.25">
      <c r="A445" s="2" t="s">
        <v>1620</v>
      </c>
      <c r="B445" s="2" t="s">
        <v>1621</v>
      </c>
      <c r="C445" s="3" t="s">
        <v>1622</v>
      </c>
      <c r="D445" s="3" t="s">
        <v>1623</v>
      </c>
    </row>
    <row r="446" spans="1:4" ht="31.5" x14ac:dyDescent="0.25">
      <c r="A446" s="2" t="s">
        <v>1624</v>
      </c>
      <c r="B446" s="2" t="s">
        <v>1625</v>
      </c>
      <c r="C446" s="3" t="s">
        <v>1626</v>
      </c>
      <c r="D446" s="3" t="s">
        <v>300</v>
      </c>
    </row>
    <row r="447" spans="1:4" ht="42" x14ac:dyDescent="0.25">
      <c r="A447" s="2" t="s">
        <v>1627</v>
      </c>
      <c r="B447" s="2" t="s">
        <v>1628</v>
      </c>
      <c r="C447" s="3" t="s">
        <v>1629</v>
      </c>
      <c r="D447" s="3" t="s">
        <v>1451</v>
      </c>
    </row>
    <row r="448" spans="1:4" ht="31.5" x14ac:dyDescent="0.25">
      <c r="A448" s="2" t="s">
        <v>1631</v>
      </c>
      <c r="B448" s="2" t="s">
        <v>1632</v>
      </c>
      <c r="C448" s="3" t="s">
        <v>1633</v>
      </c>
      <c r="D448" s="3" t="s">
        <v>1634</v>
      </c>
    </row>
    <row r="449" spans="1:4" ht="42" x14ac:dyDescent="0.25">
      <c r="A449" s="2" t="s">
        <v>1635</v>
      </c>
      <c r="B449" s="2" t="s">
        <v>1636</v>
      </c>
      <c r="C449" s="3" t="s">
        <v>1637</v>
      </c>
      <c r="D449" s="3" t="s">
        <v>1616</v>
      </c>
    </row>
    <row r="450" spans="1:4" ht="63" x14ac:dyDescent="0.25">
      <c r="A450" s="2" t="s">
        <v>1638</v>
      </c>
      <c r="B450" s="2" t="s">
        <v>1639</v>
      </c>
      <c r="C450" s="3" t="s">
        <v>1640</v>
      </c>
      <c r="D450" s="3" t="s">
        <v>577</v>
      </c>
    </row>
    <row r="451" spans="1:4" ht="31.5" x14ac:dyDescent="0.25">
      <c r="A451" s="2" t="s">
        <v>1641</v>
      </c>
      <c r="B451" s="2" t="s">
        <v>1642</v>
      </c>
      <c r="C451" s="3" t="s">
        <v>1643</v>
      </c>
      <c r="D451" s="3" t="s">
        <v>1644</v>
      </c>
    </row>
    <row r="452" spans="1:4" ht="84" x14ac:dyDescent="0.25">
      <c r="A452" s="2" t="s">
        <v>1645</v>
      </c>
      <c r="B452" s="2" t="s">
        <v>1646</v>
      </c>
      <c r="C452" s="3" t="s">
        <v>1647</v>
      </c>
      <c r="D452" s="3" t="s">
        <v>1648</v>
      </c>
    </row>
    <row r="453" spans="1:4" ht="94.5" x14ac:dyDescent="0.25">
      <c r="A453" s="2" t="s">
        <v>1649</v>
      </c>
      <c r="B453" s="2" t="s">
        <v>1650</v>
      </c>
      <c r="C453" s="3" t="s">
        <v>1651</v>
      </c>
      <c r="D453" s="3" t="s">
        <v>1652</v>
      </c>
    </row>
    <row r="454" spans="1:4" ht="30" x14ac:dyDescent="0.25">
      <c r="A454" s="2" t="s">
        <v>1653</v>
      </c>
      <c r="B454" s="2" t="s">
        <v>1654</v>
      </c>
      <c r="C454" s="3" t="s">
        <v>76</v>
      </c>
      <c r="D454" s="3" t="s">
        <v>1655</v>
      </c>
    </row>
    <row r="455" spans="1:4" ht="30" x14ac:dyDescent="0.25">
      <c r="A455" s="2" t="s">
        <v>1656</v>
      </c>
      <c r="B455" s="2" t="s">
        <v>1657</v>
      </c>
      <c r="C455" s="3" t="s">
        <v>76</v>
      </c>
      <c r="D455" s="3" t="s">
        <v>1658</v>
      </c>
    </row>
    <row r="456" spans="1:4" ht="30" x14ac:dyDescent="0.25">
      <c r="A456" s="2" t="s">
        <v>1659</v>
      </c>
      <c r="B456" s="2" t="s">
        <v>1660</v>
      </c>
      <c r="C456" s="3" t="s">
        <v>1661</v>
      </c>
      <c r="D456" s="3" t="s">
        <v>1662</v>
      </c>
    </row>
    <row r="457" spans="1:4" ht="21" x14ac:dyDescent="0.25">
      <c r="A457" s="3" t="s">
        <v>1663</v>
      </c>
      <c r="B457" s="2" t="s">
        <v>1664</v>
      </c>
      <c r="C457" s="3" t="s">
        <v>76</v>
      </c>
      <c r="D457" s="3" t="s">
        <v>1665</v>
      </c>
    </row>
    <row r="458" spans="1:4" ht="52.5" x14ac:dyDescent="0.25">
      <c r="A458" s="2" t="s">
        <v>1666</v>
      </c>
      <c r="B458" s="2" t="s">
        <v>1667</v>
      </c>
      <c r="C458" s="3" t="s">
        <v>1668</v>
      </c>
      <c r="D458" s="3" t="s">
        <v>1669</v>
      </c>
    </row>
    <row r="459" spans="1:4" ht="52.5" x14ac:dyDescent="0.25">
      <c r="A459" s="2" t="s">
        <v>1670</v>
      </c>
      <c r="B459" s="2" t="s">
        <v>1671</v>
      </c>
      <c r="C459" s="3" t="s">
        <v>1672</v>
      </c>
      <c r="D459" s="3" t="s">
        <v>1673</v>
      </c>
    </row>
    <row r="460" spans="1:4" ht="52.5" x14ac:dyDescent="0.25">
      <c r="A460" s="2" t="s">
        <v>1674</v>
      </c>
      <c r="B460" s="2" t="s">
        <v>1675</v>
      </c>
      <c r="C460" s="3" t="s">
        <v>1672</v>
      </c>
      <c r="D460" s="3" t="s">
        <v>1676</v>
      </c>
    </row>
    <row r="461" spans="1:4" ht="31.5" x14ac:dyDescent="0.25">
      <c r="A461" s="2" t="s">
        <v>1677</v>
      </c>
      <c r="B461" s="2" t="s">
        <v>1678</v>
      </c>
      <c r="C461" s="3" t="s">
        <v>76</v>
      </c>
      <c r="D461" s="3" t="s">
        <v>1679</v>
      </c>
    </row>
    <row r="462" spans="1:4" ht="63" x14ac:dyDescent="0.25">
      <c r="A462" s="2" t="s">
        <v>1680</v>
      </c>
      <c r="B462" s="2" t="s">
        <v>1681</v>
      </c>
      <c r="C462" s="3" t="s">
        <v>1682</v>
      </c>
      <c r="D462" s="3" t="s">
        <v>460</v>
      </c>
    </row>
    <row r="463" spans="1:4" ht="42" x14ac:dyDescent="0.25">
      <c r="A463" s="2" t="s">
        <v>1683</v>
      </c>
      <c r="B463" s="2" t="s">
        <v>1684</v>
      </c>
      <c r="C463" s="3" t="s">
        <v>1685</v>
      </c>
      <c r="D463" s="3" t="s">
        <v>1025</v>
      </c>
    </row>
    <row r="464" spans="1:4" ht="31.5" x14ac:dyDescent="0.25">
      <c r="A464" s="2" t="s">
        <v>1686</v>
      </c>
      <c r="B464" s="2" t="s">
        <v>1687</v>
      </c>
      <c r="C464" s="3" t="s">
        <v>1495</v>
      </c>
      <c r="D464" s="3" t="s">
        <v>1688</v>
      </c>
    </row>
    <row r="465" spans="1:4" ht="42" x14ac:dyDescent="0.25">
      <c r="A465" s="2" t="s">
        <v>1689</v>
      </c>
      <c r="B465" s="2" t="s">
        <v>1690</v>
      </c>
      <c r="C465" s="3" t="s">
        <v>1691</v>
      </c>
      <c r="D465" s="3" t="s">
        <v>851</v>
      </c>
    </row>
    <row r="466" spans="1:4" ht="30" x14ac:dyDescent="0.25">
      <c r="A466" s="2" t="s">
        <v>1692</v>
      </c>
      <c r="B466" s="2" t="s">
        <v>1693</v>
      </c>
      <c r="C466" s="3" t="s">
        <v>1694</v>
      </c>
      <c r="D466" s="3" t="s">
        <v>1695</v>
      </c>
    </row>
    <row r="467" spans="1:4" ht="30" x14ac:dyDescent="0.25">
      <c r="A467" s="2" t="s">
        <v>1696</v>
      </c>
      <c r="B467" s="2" t="s">
        <v>1697</v>
      </c>
      <c r="C467" s="3" t="s">
        <v>76</v>
      </c>
      <c r="D467" s="3" t="s">
        <v>1698</v>
      </c>
    </row>
    <row r="468" spans="1:4" ht="52.5" x14ac:dyDescent="0.25">
      <c r="A468" s="2" t="s">
        <v>1699</v>
      </c>
      <c r="B468" s="2" t="s">
        <v>1700</v>
      </c>
      <c r="C468" s="3" t="s">
        <v>1701</v>
      </c>
      <c r="D468" s="3" t="s">
        <v>1702</v>
      </c>
    </row>
    <row r="469" spans="1:4" ht="31.5" x14ac:dyDescent="0.25">
      <c r="A469" s="2" t="s">
        <v>1703</v>
      </c>
      <c r="B469" s="2" t="s">
        <v>1704</v>
      </c>
      <c r="C469" s="3" t="s">
        <v>1705</v>
      </c>
      <c r="D469" s="3" t="s">
        <v>1706</v>
      </c>
    </row>
    <row r="470" spans="1:4" ht="52.5" x14ac:dyDescent="0.25">
      <c r="A470" s="2" t="s">
        <v>1709</v>
      </c>
      <c r="B470" s="2" t="s">
        <v>1710</v>
      </c>
      <c r="C470" s="3" t="s">
        <v>1711</v>
      </c>
      <c r="D470" s="3" t="s">
        <v>1712</v>
      </c>
    </row>
    <row r="471" spans="1:4" ht="30" x14ac:dyDescent="0.25">
      <c r="A471" s="2" t="s">
        <v>1713</v>
      </c>
      <c r="B471" s="2" t="s">
        <v>1714</v>
      </c>
      <c r="C471" s="3" t="s">
        <v>76</v>
      </c>
      <c r="D471" s="3" t="s">
        <v>1715</v>
      </c>
    </row>
    <row r="472" spans="1:4" ht="30" x14ac:dyDescent="0.25">
      <c r="A472" s="2" t="s">
        <v>1716</v>
      </c>
      <c r="B472" s="2" t="s">
        <v>1717</v>
      </c>
      <c r="C472" s="3" t="s">
        <v>76</v>
      </c>
      <c r="D472" s="3" t="s">
        <v>1655</v>
      </c>
    </row>
    <row r="473" spans="1:4" ht="30" x14ac:dyDescent="0.25">
      <c r="A473" s="2" t="s">
        <v>1718</v>
      </c>
      <c r="B473" s="2" t="s">
        <v>1719</v>
      </c>
      <c r="C473" s="3" t="s">
        <v>76</v>
      </c>
      <c r="D473" s="3" t="s">
        <v>1720</v>
      </c>
    </row>
    <row r="474" spans="1:4" ht="42" x14ac:dyDescent="0.25">
      <c r="A474" s="2" t="s">
        <v>1721</v>
      </c>
      <c r="B474" s="2" t="s">
        <v>1722</v>
      </c>
      <c r="C474" s="3" t="s">
        <v>1723</v>
      </c>
      <c r="D474" s="3" t="s">
        <v>517</v>
      </c>
    </row>
    <row r="475" spans="1:4" ht="52.5" x14ac:dyDescent="0.25">
      <c r="A475" s="2" t="s">
        <v>1724</v>
      </c>
      <c r="B475" s="2" t="s">
        <v>1725</v>
      </c>
      <c r="C475" s="3" t="s">
        <v>1726</v>
      </c>
      <c r="D475" s="3" t="s">
        <v>1727</v>
      </c>
    </row>
    <row r="476" spans="1:4" ht="31.5" x14ac:dyDescent="0.25">
      <c r="A476" s="2" t="s">
        <v>1728</v>
      </c>
      <c r="B476" s="2" t="s">
        <v>1729</v>
      </c>
      <c r="C476" s="3" t="s">
        <v>1730</v>
      </c>
      <c r="D476" s="3" t="s">
        <v>1731</v>
      </c>
    </row>
    <row r="477" spans="1:4" ht="52.5" x14ac:dyDescent="0.25">
      <c r="A477" s="2" t="s">
        <v>1732</v>
      </c>
      <c r="B477" s="2" t="s">
        <v>1733</v>
      </c>
      <c r="C477" s="3" t="s">
        <v>1734</v>
      </c>
      <c r="D477" s="3" t="s">
        <v>1336</v>
      </c>
    </row>
    <row r="478" spans="1:4" ht="73.5" x14ac:dyDescent="0.25">
      <c r="A478" s="2" t="s">
        <v>1735</v>
      </c>
      <c r="B478" s="2" t="s">
        <v>1736</v>
      </c>
      <c r="C478" s="3" t="s">
        <v>1737</v>
      </c>
      <c r="D478" s="3" t="s">
        <v>1738</v>
      </c>
    </row>
    <row r="479" spans="1:4" ht="42" x14ac:dyDescent="0.25">
      <c r="A479" s="2" t="s">
        <v>1739</v>
      </c>
      <c r="B479" s="2" t="s">
        <v>1740</v>
      </c>
      <c r="C479" s="3" t="s">
        <v>1741</v>
      </c>
      <c r="D479" s="3" t="s">
        <v>1742</v>
      </c>
    </row>
    <row r="480" spans="1:4" ht="115.5" x14ac:dyDescent="0.25">
      <c r="A480" s="2" t="s">
        <v>1743</v>
      </c>
      <c r="B480" s="2" t="s">
        <v>1744</v>
      </c>
      <c r="C480" s="3" t="s">
        <v>1745</v>
      </c>
      <c r="D480" s="3" t="s">
        <v>1746</v>
      </c>
    </row>
    <row r="481" spans="1:4" ht="52.5" x14ac:dyDescent="0.25">
      <c r="A481" s="2" t="s">
        <v>1747</v>
      </c>
      <c r="B481" s="2" t="s">
        <v>1748</v>
      </c>
      <c r="C481" s="3" t="s">
        <v>1749</v>
      </c>
      <c r="D481" s="3" t="s">
        <v>805</v>
      </c>
    </row>
    <row r="482" spans="1:4" ht="52.5" x14ac:dyDescent="0.25">
      <c r="A482" s="2" t="s">
        <v>1750</v>
      </c>
      <c r="B482" s="2" t="s">
        <v>1751</v>
      </c>
      <c r="C482" s="3" t="s">
        <v>1752</v>
      </c>
      <c r="D482" s="3" t="s">
        <v>1753</v>
      </c>
    </row>
    <row r="483" spans="1:4" ht="30" x14ac:dyDescent="0.25">
      <c r="A483" s="2" t="s">
        <v>1754</v>
      </c>
      <c r="B483" s="2" t="s">
        <v>1755</v>
      </c>
      <c r="C483" s="3" t="s">
        <v>1756</v>
      </c>
      <c r="D483" s="3" t="s">
        <v>505</v>
      </c>
    </row>
    <row r="484" spans="1:4" ht="31.5" x14ac:dyDescent="0.25">
      <c r="A484" s="2" t="s">
        <v>1757</v>
      </c>
      <c r="B484" s="2" t="s">
        <v>1758</v>
      </c>
      <c r="C484" s="3" t="s">
        <v>1759</v>
      </c>
      <c r="D484" s="3" t="s">
        <v>13</v>
      </c>
    </row>
    <row r="485" spans="1:4" ht="30" x14ac:dyDescent="0.25">
      <c r="A485" s="2" t="s">
        <v>1760</v>
      </c>
      <c r="B485" s="2" t="s">
        <v>1761</v>
      </c>
      <c r="C485" s="3" t="s">
        <v>76</v>
      </c>
      <c r="D485" s="3" t="s">
        <v>1762</v>
      </c>
    </row>
    <row r="486" spans="1:4" ht="30" x14ac:dyDescent="0.25">
      <c r="A486" s="2" t="s">
        <v>1763</v>
      </c>
      <c r="B486" s="2" t="s">
        <v>1764</v>
      </c>
      <c r="C486" s="3" t="s">
        <v>1765</v>
      </c>
      <c r="D486" s="3" t="s">
        <v>1766</v>
      </c>
    </row>
    <row r="487" spans="1:4" ht="42" x14ac:dyDescent="0.25">
      <c r="A487" s="2" t="s">
        <v>1767</v>
      </c>
      <c r="B487" s="2" t="s">
        <v>1768</v>
      </c>
      <c r="C487" s="3" t="s">
        <v>1769</v>
      </c>
      <c r="D487" s="3" t="s">
        <v>505</v>
      </c>
    </row>
    <row r="488" spans="1:4" ht="30" x14ac:dyDescent="0.25">
      <c r="A488" s="2" t="s">
        <v>1770</v>
      </c>
      <c r="B488" s="2" t="s">
        <v>1771</v>
      </c>
      <c r="C488" s="3" t="s">
        <v>76</v>
      </c>
      <c r="D488" s="3" t="s">
        <v>1772</v>
      </c>
    </row>
    <row r="489" spans="1:4" ht="31.5" x14ac:dyDescent="0.25">
      <c r="A489" s="2" t="s">
        <v>1773</v>
      </c>
      <c r="B489" s="2" t="s">
        <v>1774</v>
      </c>
      <c r="C489" s="3" t="s">
        <v>76</v>
      </c>
      <c r="D489" s="3" t="s">
        <v>1775</v>
      </c>
    </row>
    <row r="490" spans="1:4" ht="42" x14ac:dyDescent="0.25">
      <c r="A490" s="2" t="s">
        <v>1776</v>
      </c>
      <c r="B490" s="2" t="s">
        <v>1777</v>
      </c>
      <c r="C490" s="3" t="s">
        <v>1778</v>
      </c>
      <c r="D490" s="3" t="s">
        <v>408</v>
      </c>
    </row>
    <row r="491" spans="1:4" ht="52.5" x14ac:dyDescent="0.25">
      <c r="A491" s="2" t="s">
        <v>1779</v>
      </c>
      <c r="B491" s="2" t="s">
        <v>1780</v>
      </c>
      <c r="C491" s="3" t="s">
        <v>1781</v>
      </c>
      <c r="D491" s="3" t="s">
        <v>1596</v>
      </c>
    </row>
    <row r="492" spans="1:4" ht="31.5" x14ac:dyDescent="0.25">
      <c r="A492" s="2" t="s">
        <v>1782</v>
      </c>
      <c r="B492" s="2" t="s">
        <v>1783</v>
      </c>
      <c r="C492" s="3" t="s">
        <v>1784</v>
      </c>
      <c r="D492" s="3" t="s">
        <v>1785</v>
      </c>
    </row>
    <row r="493" spans="1:4" ht="42" x14ac:dyDescent="0.25">
      <c r="A493" s="2" t="s">
        <v>1786</v>
      </c>
      <c r="B493" s="2" t="s">
        <v>1787</v>
      </c>
      <c r="C493" s="3" t="s">
        <v>1788</v>
      </c>
      <c r="D493" s="3" t="s">
        <v>1789</v>
      </c>
    </row>
    <row r="494" spans="1:4" ht="42" x14ac:dyDescent="0.25">
      <c r="A494" s="2" t="s">
        <v>1790</v>
      </c>
      <c r="B494" s="2" t="s">
        <v>1791</v>
      </c>
      <c r="C494" s="3" t="s">
        <v>1792</v>
      </c>
      <c r="D494" s="3" t="s">
        <v>1793</v>
      </c>
    </row>
    <row r="495" spans="1:4" ht="31.5" x14ac:dyDescent="0.25">
      <c r="A495" s="2" t="s">
        <v>1794</v>
      </c>
      <c r="B495" s="2" t="s">
        <v>1795</v>
      </c>
      <c r="C495" s="3" t="s">
        <v>76</v>
      </c>
      <c r="D495" s="3" t="s">
        <v>1796</v>
      </c>
    </row>
    <row r="496" spans="1:4" ht="31.5" x14ac:dyDescent="0.25">
      <c r="A496" s="2" t="s">
        <v>1797</v>
      </c>
      <c r="B496" s="2" t="s">
        <v>1798</v>
      </c>
      <c r="C496" s="3" t="s">
        <v>76</v>
      </c>
      <c r="D496" s="3" t="s">
        <v>1799</v>
      </c>
    </row>
    <row r="497" spans="1:4" ht="30" x14ac:dyDescent="0.25">
      <c r="A497" s="2" t="s">
        <v>1800</v>
      </c>
      <c r="B497" s="2" t="s">
        <v>1801</v>
      </c>
      <c r="C497" s="3" t="s">
        <v>76</v>
      </c>
      <c r="D497" s="3" t="s">
        <v>1802</v>
      </c>
    </row>
    <row r="498" spans="1:4" ht="30" x14ac:dyDescent="0.25">
      <c r="A498" s="2" t="s">
        <v>1803</v>
      </c>
      <c r="B498" s="2" t="s">
        <v>1804</v>
      </c>
      <c r="C498" s="3" t="s">
        <v>1805</v>
      </c>
      <c r="D498" s="3" t="s">
        <v>1806</v>
      </c>
    </row>
    <row r="499" spans="1:4" ht="31.5" x14ac:dyDescent="0.25">
      <c r="A499" s="2" t="s">
        <v>1807</v>
      </c>
      <c r="B499" s="2" t="s">
        <v>1808</v>
      </c>
      <c r="C499" s="3" t="s">
        <v>1626</v>
      </c>
      <c r="D499" s="3" t="s">
        <v>300</v>
      </c>
    </row>
    <row r="500" spans="1:4" ht="52.5" x14ac:dyDescent="0.25">
      <c r="A500" s="2" t="s">
        <v>1809</v>
      </c>
      <c r="B500" s="2" t="s">
        <v>1810</v>
      </c>
      <c r="C500" s="3" t="s">
        <v>1811</v>
      </c>
      <c r="D500" s="3" t="s">
        <v>1812</v>
      </c>
    </row>
    <row r="501" spans="1:4" ht="31.5" x14ac:dyDescent="0.25">
      <c r="A501" s="2" t="s">
        <v>1813</v>
      </c>
      <c r="B501" s="2" t="s">
        <v>1814</v>
      </c>
      <c r="C501" s="3" t="s">
        <v>1815</v>
      </c>
      <c r="D501" s="3" t="s">
        <v>300</v>
      </c>
    </row>
    <row r="502" spans="1:4" ht="42" x14ac:dyDescent="0.25">
      <c r="A502" s="2" t="s">
        <v>1816</v>
      </c>
      <c r="B502" s="2" t="s">
        <v>1817</v>
      </c>
      <c r="C502" s="3" t="s">
        <v>1818</v>
      </c>
      <c r="D502" s="3" t="s">
        <v>1819</v>
      </c>
    </row>
    <row r="503" spans="1:4" ht="42" x14ac:dyDescent="0.25">
      <c r="A503" s="2" t="s">
        <v>1822</v>
      </c>
      <c r="B503" s="2" t="s">
        <v>1823</v>
      </c>
      <c r="C503" s="3" t="s">
        <v>1824</v>
      </c>
      <c r="D503" s="3" t="s">
        <v>1825</v>
      </c>
    </row>
    <row r="504" spans="1:4" ht="42" x14ac:dyDescent="0.25">
      <c r="A504" s="2" t="s">
        <v>1826</v>
      </c>
      <c r="B504" s="2" t="s">
        <v>1827</v>
      </c>
      <c r="C504" s="3" t="s">
        <v>1828</v>
      </c>
      <c r="D504" s="3" t="s">
        <v>1829</v>
      </c>
    </row>
    <row r="505" spans="1:4" ht="52.5" x14ac:dyDescent="0.25">
      <c r="A505" s="2" t="s">
        <v>1830</v>
      </c>
      <c r="B505" s="2" t="s">
        <v>1831</v>
      </c>
      <c r="C505" s="3" t="s">
        <v>1832</v>
      </c>
      <c r="D505" s="3" t="s">
        <v>1833</v>
      </c>
    </row>
    <row r="506" spans="1:4" ht="30" x14ac:dyDescent="0.25">
      <c r="A506" s="2" t="s">
        <v>1834</v>
      </c>
      <c r="B506" s="2" t="s">
        <v>1835</v>
      </c>
      <c r="C506" s="3" t="s">
        <v>1836</v>
      </c>
      <c r="D506" s="3" t="s">
        <v>1837</v>
      </c>
    </row>
    <row r="507" spans="1:4" ht="30" x14ac:dyDescent="0.25">
      <c r="A507" s="2" t="s">
        <v>1838</v>
      </c>
      <c r="B507" s="2" t="s">
        <v>1839</v>
      </c>
      <c r="C507" s="3" t="s">
        <v>76</v>
      </c>
      <c r="D507" s="3" t="s">
        <v>1840</v>
      </c>
    </row>
    <row r="508" spans="1:4" ht="63" x14ac:dyDescent="0.25">
      <c r="A508" s="2" t="s">
        <v>1841</v>
      </c>
      <c r="B508" s="2" t="s">
        <v>1842</v>
      </c>
      <c r="C508" s="3" t="s">
        <v>1843</v>
      </c>
      <c r="D508" s="3" t="s">
        <v>460</v>
      </c>
    </row>
    <row r="509" spans="1:4" ht="42" x14ac:dyDescent="0.25">
      <c r="A509" s="2" t="s">
        <v>1844</v>
      </c>
      <c r="B509" s="2" t="s">
        <v>1845</v>
      </c>
      <c r="C509" s="3" t="s">
        <v>1846</v>
      </c>
      <c r="D509" s="3" t="s">
        <v>1847</v>
      </c>
    </row>
    <row r="510" spans="1:4" ht="30" x14ac:dyDescent="0.25">
      <c r="A510" s="2" t="s">
        <v>1848</v>
      </c>
      <c r="B510" s="2" t="s">
        <v>1849</v>
      </c>
      <c r="C510" s="3" t="s">
        <v>1850</v>
      </c>
      <c r="D510" s="3" t="s">
        <v>1851</v>
      </c>
    </row>
    <row r="511" spans="1:4" ht="63" x14ac:dyDescent="0.25">
      <c r="A511" s="2" t="s">
        <v>1852</v>
      </c>
      <c r="B511" s="2" t="s">
        <v>1853</v>
      </c>
      <c r="C511" s="3" t="s">
        <v>1854</v>
      </c>
      <c r="D511" s="3" t="s">
        <v>1706</v>
      </c>
    </row>
    <row r="512" spans="1:4" ht="73.5" x14ac:dyDescent="0.25">
      <c r="A512" s="2" t="s">
        <v>1855</v>
      </c>
      <c r="B512" s="2" t="s">
        <v>1856</v>
      </c>
      <c r="C512" s="3" t="s">
        <v>1857</v>
      </c>
      <c r="D512" s="3" t="s">
        <v>1858</v>
      </c>
    </row>
    <row r="513" spans="1:4" ht="63" x14ac:dyDescent="0.25">
      <c r="A513" s="2" t="s">
        <v>1859</v>
      </c>
      <c r="B513" s="2" t="s">
        <v>1860</v>
      </c>
      <c r="C513" s="3" t="s">
        <v>1861</v>
      </c>
      <c r="D513" s="3" t="s">
        <v>1862</v>
      </c>
    </row>
    <row r="514" spans="1:4" ht="30" x14ac:dyDescent="0.25">
      <c r="A514" s="2" t="s">
        <v>1863</v>
      </c>
      <c r="B514" s="2" t="s">
        <v>1864</v>
      </c>
      <c r="C514" s="3" t="s">
        <v>1865</v>
      </c>
      <c r="D514" s="3" t="s">
        <v>851</v>
      </c>
    </row>
    <row r="515" spans="1:4" ht="63" x14ac:dyDescent="0.25">
      <c r="A515" s="2" t="s">
        <v>1866</v>
      </c>
      <c r="B515" s="2" t="s">
        <v>1867</v>
      </c>
      <c r="C515" s="3" t="s">
        <v>1868</v>
      </c>
      <c r="D515" s="3" t="s">
        <v>1869</v>
      </c>
    </row>
    <row r="516" spans="1:4" ht="30" x14ac:dyDescent="0.25">
      <c r="A516" s="2" t="s">
        <v>1870</v>
      </c>
      <c r="B516" s="2" t="s">
        <v>1871</v>
      </c>
      <c r="C516" s="3" t="s">
        <v>1032</v>
      </c>
      <c r="D516" s="3" t="s">
        <v>1033</v>
      </c>
    </row>
    <row r="517" spans="1:4" ht="30" x14ac:dyDescent="0.25">
      <c r="A517" s="2" t="s">
        <v>1872</v>
      </c>
      <c r="B517" s="2" t="s">
        <v>1873</v>
      </c>
      <c r="C517" s="3" t="s">
        <v>1874</v>
      </c>
      <c r="D517" s="3" t="s">
        <v>1875</v>
      </c>
    </row>
    <row r="518" spans="1:4" ht="52.5" x14ac:dyDescent="0.25">
      <c r="A518" s="2" t="s">
        <v>1876</v>
      </c>
      <c r="B518" s="2" t="s">
        <v>1877</v>
      </c>
      <c r="C518" s="3" t="s">
        <v>1878</v>
      </c>
      <c r="D518" s="3" t="s">
        <v>986</v>
      </c>
    </row>
    <row r="519" spans="1:4" ht="52.5" x14ac:dyDescent="0.25">
      <c r="A519" s="2" t="s">
        <v>1879</v>
      </c>
      <c r="B519" s="2" t="s">
        <v>1880</v>
      </c>
      <c r="C519" s="3" t="s">
        <v>1881</v>
      </c>
      <c r="D519" s="3" t="s">
        <v>219</v>
      </c>
    </row>
    <row r="520" spans="1:4" ht="73.5" x14ac:dyDescent="0.25">
      <c r="A520" s="2" t="s">
        <v>1882</v>
      </c>
      <c r="B520" s="2" t="s">
        <v>1883</v>
      </c>
      <c r="C520" s="3" t="s">
        <v>1884</v>
      </c>
      <c r="D520" s="3" t="s">
        <v>128</v>
      </c>
    </row>
    <row r="521" spans="1:4" ht="126" x14ac:dyDescent="0.25">
      <c r="A521" s="2" t="s">
        <v>1885</v>
      </c>
      <c r="B521" s="2" t="s">
        <v>1886</v>
      </c>
      <c r="C521" s="3" t="s">
        <v>1887</v>
      </c>
      <c r="D521" s="3" t="s">
        <v>1888</v>
      </c>
    </row>
    <row r="522" spans="1:4" ht="52.5" x14ac:dyDescent="0.25">
      <c r="A522" s="2" t="s">
        <v>1889</v>
      </c>
      <c r="B522" s="2" t="s">
        <v>1890</v>
      </c>
      <c r="C522" s="3" t="s">
        <v>1891</v>
      </c>
      <c r="D522" s="3" t="s">
        <v>805</v>
      </c>
    </row>
    <row r="523" spans="1:4" ht="52.5" x14ac:dyDescent="0.25">
      <c r="A523" s="2" t="s">
        <v>1892</v>
      </c>
      <c r="B523" s="2" t="s">
        <v>1893</v>
      </c>
      <c r="C523" s="3" t="s">
        <v>1894</v>
      </c>
      <c r="D523" s="3" t="s">
        <v>1895</v>
      </c>
    </row>
    <row r="524" spans="1:4" ht="31.5" x14ac:dyDescent="0.25">
      <c r="A524" s="2" t="s">
        <v>1896</v>
      </c>
      <c r="B524" s="2" t="s">
        <v>1897</v>
      </c>
      <c r="C524" s="3" t="s">
        <v>1815</v>
      </c>
      <c r="D524" s="3" t="s">
        <v>300</v>
      </c>
    </row>
    <row r="525" spans="1:4" ht="31.5" x14ac:dyDescent="0.25">
      <c r="A525" s="2" t="s">
        <v>1898</v>
      </c>
      <c r="B525" s="2" t="s">
        <v>1899</v>
      </c>
      <c r="C525" s="3" t="s">
        <v>1900</v>
      </c>
      <c r="D525" s="3" t="s">
        <v>300</v>
      </c>
    </row>
    <row r="526" spans="1:4" ht="31.5" x14ac:dyDescent="0.25">
      <c r="A526" s="2" t="s">
        <v>1901</v>
      </c>
      <c r="B526" s="2" t="s">
        <v>1902</v>
      </c>
      <c r="C526" s="3" t="s">
        <v>1900</v>
      </c>
      <c r="D526" s="3" t="s">
        <v>300</v>
      </c>
    </row>
    <row r="527" spans="1:4" ht="42" x14ac:dyDescent="0.25">
      <c r="A527" s="2" t="s">
        <v>1903</v>
      </c>
      <c r="B527" s="2" t="s">
        <v>1904</v>
      </c>
      <c r="C527" s="3" t="s">
        <v>1905</v>
      </c>
      <c r="D527" s="3" t="s">
        <v>1906</v>
      </c>
    </row>
    <row r="528" spans="1:4" ht="84" x14ac:dyDescent="0.25">
      <c r="A528" s="2" t="s">
        <v>1907</v>
      </c>
      <c r="B528" s="2" t="s">
        <v>1908</v>
      </c>
      <c r="C528" s="3" t="s">
        <v>1909</v>
      </c>
      <c r="D528" s="3" t="s">
        <v>1906</v>
      </c>
    </row>
    <row r="529" spans="1:4" ht="73.5" x14ac:dyDescent="0.25">
      <c r="A529" s="2" t="s">
        <v>1910</v>
      </c>
      <c r="B529" s="2" t="s">
        <v>1911</v>
      </c>
      <c r="C529" s="3" t="s">
        <v>1912</v>
      </c>
      <c r="D529" s="3" t="s">
        <v>1913</v>
      </c>
    </row>
    <row r="530" spans="1:4" ht="42" x14ac:dyDescent="0.25">
      <c r="A530" s="2" t="s">
        <v>1915</v>
      </c>
      <c r="B530" s="2" t="s">
        <v>1916</v>
      </c>
      <c r="C530" s="3" t="s">
        <v>1917</v>
      </c>
      <c r="D530" s="3" t="s">
        <v>93</v>
      </c>
    </row>
    <row r="531" spans="1:4" ht="63" x14ac:dyDescent="0.25">
      <c r="A531" s="2" t="s">
        <v>1918</v>
      </c>
      <c r="B531" s="2" t="s">
        <v>1919</v>
      </c>
      <c r="C531" s="3" t="s">
        <v>1920</v>
      </c>
      <c r="D531" s="3" t="s">
        <v>1921</v>
      </c>
    </row>
    <row r="532" spans="1:4" ht="31.5" x14ac:dyDescent="0.25">
      <c r="A532" s="2" t="s">
        <v>1922</v>
      </c>
      <c r="B532" s="2" t="s">
        <v>1923</v>
      </c>
      <c r="C532" s="3" t="s">
        <v>1924</v>
      </c>
      <c r="D532" s="3" t="s">
        <v>1925</v>
      </c>
    </row>
    <row r="533" spans="1:4" ht="42" x14ac:dyDescent="0.25">
      <c r="A533" s="2" t="s">
        <v>1926</v>
      </c>
      <c r="B533" s="2" t="s">
        <v>1927</v>
      </c>
      <c r="C533" s="3" t="s">
        <v>451</v>
      </c>
      <c r="D533" s="3" t="s">
        <v>1928</v>
      </c>
    </row>
    <row r="534" spans="1:4" ht="52.5" x14ac:dyDescent="0.25">
      <c r="A534" s="2" t="s">
        <v>1929</v>
      </c>
      <c r="B534" s="2" t="s">
        <v>1930</v>
      </c>
      <c r="C534" s="3" t="s">
        <v>1931</v>
      </c>
      <c r="D534" s="3" t="s">
        <v>1932</v>
      </c>
    </row>
    <row r="535" spans="1:4" ht="52.5" x14ac:dyDescent="0.25">
      <c r="A535" s="2" t="s">
        <v>1933</v>
      </c>
      <c r="B535" s="2" t="s">
        <v>1934</v>
      </c>
      <c r="C535" s="3" t="s">
        <v>1935</v>
      </c>
      <c r="D535" s="3" t="s">
        <v>1936</v>
      </c>
    </row>
    <row r="536" spans="1:4" ht="42" x14ac:dyDescent="0.25">
      <c r="A536" s="2" t="s">
        <v>1937</v>
      </c>
      <c r="B536" s="2" t="s">
        <v>1938</v>
      </c>
      <c r="C536" s="3" t="s">
        <v>1939</v>
      </c>
      <c r="D536" s="3" t="s">
        <v>1940</v>
      </c>
    </row>
    <row r="537" spans="1:4" ht="94.5" x14ac:dyDescent="0.25">
      <c r="A537" s="2" t="s">
        <v>1941</v>
      </c>
      <c r="B537" s="2" t="s">
        <v>1942</v>
      </c>
      <c r="C537" s="3" t="s">
        <v>1943</v>
      </c>
      <c r="D537" s="3" t="s">
        <v>1944</v>
      </c>
    </row>
    <row r="538" spans="1:4" ht="52.5" x14ac:dyDescent="0.25">
      <c r="A538" s="2" t="s">
        <v>1945</v>
      </c>
      <c r="B538" s="2" t="s">
        <v>1946</v>
      </c>
      <c r="C538" s="3" t="s">
        <v>1947</v>
      </c>
      <c r="D538" s="3" t="s">
        <v>316</v>
      </c>
    </row>
  </sheetData>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538"/>
  <sheetViews>
    <sheetView topLeftCell="G1" zoomScale="90" zoomScaleNormal="90" workbookViewId="0">
      <pane ySplit="1" topLeftCell="A23" activePane="bottomLeft" state="frozen"/>
      <selection pane="bottomLeft" activeCell="M23" sqref="M23"/>
    </sheetView>
  </sheetViews>
  <sheetFormatPr baseColWidth="10" defaultColWidth="0" defaultRowHeight="15" zeroHeight="1" x14ac:dyDescent="0.25"/>
  <cols>
    <col min="1" max="1" width="20.140625" style="27" customWidth="1"/>
    <col min="2" max="2" width="22.42578125" style="7" bestFit="1" customWidth="1"/>
    <col min="3" max="3" width="19" style="7" bestFit="1" customWidth="1"/>
    <col min="4" max="4" width="24.5703125" style="7" customWidth="1"/>
    <col min="5" max="5" width="18" style="7" customWidth="1"/>
    <col min="6" max="6" width="21.7109375" style="7" customWidth="1"/>
    <col min="7" max="7" width="30.7109375" style="7" customWidth="1"/>
    <col min="8" max="8" width="28.28515625" style="7" bestFit="1" customWidth="1"/>
    <col min="9" max="9" width="27.140625" style="7" bestFit="1" customWidth="1"/>
    <col min="10" max="10" width="21.28515625" style="7" customWidth="1"/>
    <col min="11" max="11" width="24.85546875" style="7" customWidth="1"/>
    <col min="12" max="12" width="22.7109375" style="7" customWidth="1"/>
    <col min="13" max="13" width="17.5703125" style="7" bestFit="1" customWidth="1"/>
    <col min="14" max="14" width="22.140625" style="7" customWidth="1"/>
    <col min="15" max="15" width="21.7109375" style="9" bestFit="1" customWidth="1"/>
    <col min="16" max="16" width="20.85546875" style="7" customWidth="1"/>
    <col min="17" max="17" width="20.5703125" style="7" customWidth="1"/>
    <col min="18" max="18" width="24.85546875" style="7" customWidth="1"/>
    <col min="19" max="19" width="37.85546875" style="7" customWidth="1"/>
    <col min="20" max="20" width="26.85546875" style="7" customWidth="1"/>
    <col min="21" max="21" width="22.5703125" style="7" customWidth="1"/>
    <col min="22" max="22" width="23.42578125" style="7" customWidth="1"/>
    <col min="23" max="23" width="21.5703125" style="7" customWidth="1"/>
    <col min="24" max="24" width="46.28515625" style="7" customWidth="1"/>
    <col min="25" max="16384" width="11.42578125" style="7" hidden="1"/>
  </cols>
  <sheetData>
    <row r="1" spans="1:24" s="27" customFormat="1" ht="38.25" x14ac:dyDescent="0.25">
      <c r="A1" s="28" t="s">
        <v>1948</v>
      </c>
      <c r="B1" s="29" t="s">
        <v>1949</v>
      </c>
      <c r="C1" s="29" t="s">
        <v>1950</v>
      </c>
      <c r="D1" s="29" t="s">
        <v>1951</v>
      </c>
      <c r="E1" s="29" t="s">
        <v>1952</v>
      </c>
      <c r="F1" s="29" t="s">
        <v>1953</v>
      </c>
      <c r="G1" s="29" t="s">
        <v>2</v>
      </c>
      <c r="H1" s="29" t="s">
        <v>1954</v>
      </c>
      <c r="I1" s="29" t="s">
        <v>1955</v>
      </c>
      <c r="J1" s="29" t="s">
        <v>1956</v>
      </c>
      <c r="K1" s="29" t="s">
        <v>1957</v>
      </c>
      <c r="L1" s="29" t="s">
        <v>1958</v>
      </c>
      <c r="M1" s="30" t="s">
        <v>1959</v>
      </c>
      <c r="N1" s="31" t="s">
        <v>1960</v>
      </c>
      <c r="O1" s="32" t="s">
        <v>1961</v>
      </c>
      <c r="P1" s="33" t="s">
        <v>1962</v>
      </c>
      <c r="Q1" s="29" t="s">
        <v>1963</v>
      </c>
      <c r="R1" s="29" t="s">
        <v>1964</v>
      </c>
      <c r="S1" s="29" t="s">
        <v>1965</v>
      </c>
      <c r="T1" s="29" t="s">
        <v>1966</v>
      </c>
      <c r="U1" s="29" t="s">
        <v>1967</v>
      </c>
      <c r="V1" s="29" t="s">
        <v>1968</v>
      </c>
      <c r="W1" s="29" t="s">
        <v>1969</v>
      </c>
      <c r="X1" s="34" t="s">
        <v>1970</v>
      </c>
    </row>
    <row r="2" spans="1:24" s="36" customFormat="1" ht="60" hidden="1" x14ac:dyDescent="0.25">
      <c r="A2" s="48" t="s">
        <v>1974</v>
      </c>
      <c r="B2" s="10" t="s">
        <v>2058</v>
      </c>
      <c r="C2" s="10" t="s">
        <v>1975</v>
      </c>
      <c r="D2" s="11" t="s">
        <v>8</v>
      </c>
      <c r="E2" s="10" t="s">
        <v>1976</v>
      </c>
      <c r="F2" s="10" t="s">
        <v>1977</v>
      </c>
      <c r="G2" s="11" t="s">
        <v>6</v>
      </c>
      <c r="H2" s="35" t="s">
        <v>1973</v>
      </c>
      <c r="I2" s="35" t="s">
        <v>2102</v>
      </c>
      <c r="J2" s="10" t="s">
        <v>107</v>
      </c>
      <c r="K2" s="11" t="s">
        <v>7</v>
      </c>
      <c r="L2" s="10">
        <v>20</v>
      </c>
      <c r="M2" s="12" t="s">
        <v>4</v>
      </c>
      <c r="N2" s="12" t="s">
        <v>5</v>
      </c>
      <c r="O2" s="13">
        <v>20202100008141</v>
      </c>
      <c r="P2" s="14">
        <v>44106</v>
      </c>
      <c r="Q2" s="10">
        <v>1</v>
      </c>
      <c r="R2" s="10" t="s">
        <v>2085</v>
      </c>
      <c r="S2" s="10" t="s">
        <v>2103</v>
      </c>
      <c r="T2" s="10"/>
      <c r="U2" s="10"/>
      <c r="V2" s="10"/>
      <c r="W2" s="10"/>
      <c r="X2" s="10"/>
    </row>
    <row r="3" spans="1:24" s="36" customFormat="1" ht="60" hidden="1" x14ac:dyDescent="0.25">
      <c r="A3" s="48" t="s">
        <v>1974</v>
      </c>
      <c r="B3" s="10" t="s">
        <v>2058</v>
      </c>
      <c r="C3" s="10" t="s">
        <v>1978</v>
      </c>
      <c r="D3" s="11" t="s">
        <v>13</v>
      </c>
      <c r="E3" s="10" t="s">
        <v>1976</v>
      </c>
      <c r="F3" s="10" t="s">
        <v>1979</v>
      </c>
      <c r="G3" s="11" t="s">
        <v>12</v>
      </c>
      <c r="H3" s="11" t="s">
        <v>14</v>
      </c>
      <c r="I3" s="11" t="s">
        <v>15</v>
      </c>
      <c r="J3" s="10" t="s">
        <v>107</v>
      </c>
      <c r="K3" s="11" t="s">
        <v>1042</v>
      </c>
      <c r="L3" s="10">
        <v>30</v>
      </c>
      <c r="M3" s="12" t="s">
        <v>10</v>
      </c>
      <c r="N3" s="15">
        <v>44105</v>
      </c>
      <c r="O3" s="13">
        <v>20202050076371</v>
      </c>
      <c r="P3" s="37">
        <v>44145</v>
      </c>
      <c r="Q3" s="10">
        <v>26</v>
      </c>
      <c r="R3" s="10" t="s">
        <v>2085</v>
      </c>
      <c r="S3" s="10" t="s">
        <v>1980</v>
      </c>
      <c r="T3" s="10"/>
      <c r="U3" s="10"/>
      <c r="V3" s="10"/>
      <c r="W3" s="10"/>
      <c r="X3" s="10" t="s">
        <v>1981</v>
      </c>
    </row>
    <row r="4" spans="1:24" s="8" customFormat="1" ht="31.5" hidden="1" x14ac:dyDescent="0.25">
      <c r="A4" s="21" t="s">
        <v>1974</v>
      </c>
      <c r="B4" s="21" t="s">
        <v>2058</v>
      </c>
      <c r="C4" s="21" t="s">
        <v>1982</v>
      </c>
      <c r="D4" s="22" t="s">
        <v>19</v>
      </c>
      <c r="E4" s="21" t="s">
        <v>1976</v>
      </c>
      <c r="F4" s="21" t="s">
        <v>1979</v>
      </c>
      <c r="G4" s="22" t="s">
        <v>18</v>
      </c>
      <c r="H4" s="22" t="s">
        <v>20</v>
      </c>
      <c r="I4" s="22" t="s">
        <v>15</v>
      </c>
      <c r="J4" s="21" t="s">
        <v>2104</v>
      </c>
      <c r="K4" s="22" t="s">
        <v>1042</v>
      </c>
      <c r="L4" s="21">
        <v>30</v>
      </c>
      <c r="M4" s="23" t="s">
        <v>16</v>
      </c>
      <c r="N4" s="24">
        <v>44105</v>
      </c>
      <c r="O4" s="25"/>
      <c r="P4" s="21"/>
      <c r="Q4" s="21">
        <v>33</v>
      </c>
      <c r="R4" s="21" t="s">
        <v>2121</v>
      </c>
      <c r="S4" s="21"/>
      <c r="T4" s="21"/>
      <c r="U4" s="21"/>
      <c r="V4" s="21"/>
      <c r="W4" s="21"/>
      <c r="X4" s="21"/>
    </row>
    <row r="5" spans="1:24" s="36" customFormat="1" ht="195" hidden="1" x14ac:dyDescent="0.25">
      <c r="A5" s="10" t="s">
        <v>1974</v>
      </c>
      <c r="B5" s="10" t="s">
        <v>2058</v>
      </c>
      <c r="C5" s="10" t="s">
        <v>1988</v>
      </c>
      <c r="D5" s="11" t="s">
        <v>54</v>
      </c>
      <c r="E5" s="10" t="s">
        <v>1976</v>
      </c>
      <c r="F5" s="10" t="s">
        <v>1977</v>
      </c>
      <c r="G5" s="11" t="s">
        <v>53</v>
      </c>
      <c r="H5" s="11" t="s">
        <v>55</v>
      </c>
      <c r="I5" s="11" t="s">
        <v>56</v>
      </c>
      <c r="J5" s="10" t="s">
        <v>2100</v>
      </c>
      <c r="K5" s="11" t="s">
        <v>979</v>
      </c>
      <c r="L5" s="10">
        <v>30</v>
      </c>
      <c r="M5" s="12" t="s">
        <v>51</v>
      </c>
      <c r="N5" s="15">
        <v>44105</v>
      </c>
      <c r="O5" s="13"/>
      <c r="P5" s="10"/>
      <c r="Q5" s="10"/>
      <c r="R5" s="10" t="s">
        <v>2085</v>
      </c>
      <c r="S5" s="10" t="s">
        <v>1987</v>
      </c>
      <c r="T5" s="10"/>
      <c r="U5" s="10"/>
      <c r="V5" s="10"/>
      <c r="W5" s="10"/>
      <c r="X5" s="10"/>
    </row>
    <row r="6" spans="1:24" s="38" customFormat="1" ht="60" hidden="1" x14ac:dyDescent="0.25">
      <c r="A6" s="21" t="s">
        <v>1974</v>
      </c>
      <c r="B6" s="21" t="s">
        <v>2058</v>
      </c>
      <c r="C6" s="21" t="s">
        <v>1989</v>
      </c>
      <c r="D6" s="22" t="s">
        <v>2105</v>
      </c>
      <c r="E6" s="21" t="s">
        <v>1976</v>
      </c>
      <c r="F6" s="21" t="s">
        <v>1990</v>
      </c>
      <c r="G6" s="22" t="s">
        <v>71</v>
      </c>
      <c r="H6" s="22" t="s">
        <v>73</v>
      </c>
      <c r="I6" s="22" t="s">
        <v>15</v>
      </c>
      <c r="J6" s="21" t="s">
        <v>107</v>
      </c>
      <c r="K6" s="22" t="s">
        <v>979</v>
      </c>
      <c r="L6" s="21">
        <v>30</v>
      </c>
      <c r="M6" s="23" t="s">
        <v>69</v>
      </c>
      <c r="N6" s="24">
        <v>44105</v>
      </c>
      <c r="O6" s="25"/>
      <c r="P6" s="21"/>
      <c r="Q6" s="21">
        <v>33</v>
      </c>
      <c r="R6" s="21" t="s">
        <v>2121</v>
      </c>
      <c r="S6" s="21"/>
      <c r="T6" s="21"/>
      <c r="U6" s="21"/>
      <c r="V6" s="21"/>
      <c r="W6" s="21"/>
      <c r="X6" s="21"/>
    </row>
    <row r="7" spans="1:24" s="38" customFormat="1" ht="75" hidden="1" x14ac:dyDescent="0.25">
      <c r="A7" s="48" t="s">
        <v>1974</v>
      </c>
      <c r="B7" s="10" t="s">
        <v>2058</v>
      </c>
      <c r="C7" s="10" t="s">
        <v>1992</v>
      </c>
      <c r="D7" s="11" t="s">
        <v>83</v>
      </c>
      <c r="E7" s="10" t="s">
        <v>1976</v>
      </c>
      <c r="F7" s="10" t="s">
        <v>1984</v>
      </c>
      <c r="G7" s="11" t="s">
        <v>2106</v>
      </c>
      <c r="H7" s="11" t="s">
        <v>73</v>
      </c>
      <c r="I7" s="11" t="s">
        <v>15</v>
      </c>
      <c r="J7" s="10" t="s">
        <v>107</v>
      </c>
      <c r="K7" s="11" t="s">
        <v>979</v>
      </c>
      <c r="L7" s="10">
        <v>30</v>
      </c>
      <c r="M7" s="12" t="s">
        <v>80</v>
      </c>
      <c r="N7" s="15">
        <v>44105</v>
      </c>
      <c r="O7" s="13">
        <v>20202050071741</v>
      </c>
      <c r="P7" s="14">
        <v>44110</v>
      </c>
      <c r="Q7" s="10">
        <v>3</v>
      </c>
      <c r="R7" s="10" t="s">
        <v>2085</v>
      </c>
      <c r="S7" s="10" t="s">
        <v>1991</v>
      </c>
      <c r="T7" s="10"/>
      <c r="U7" s="10"/>
      <c r="V7" s="10"/>
      <c r="W7" s="10"/>
      <c r="X7" s="10"/>
    </row>
    <row r="8" spans="1:24" s="36" customFormat="1" ht="60" hidden="1" x14ac:dyDescent="0.25">
      <c r="A8" s="21" t="s">
        <v>1974</v>
      </c>
      <c r="B8" s="21" t="s">
        <v>2058</v>
      </c>
      <c r="C8" s="21" t="s">
        <v>1993</v>
      </c>
      <c r="D8" s="22" t="s">
        <v>97</v>
      </c>
      <c r="E8" s="21" t="s">
        <v>1976</v>
      </c>
      <c r="F8" s="21" t="s">
        <v>1994</v>
      </c>
      <c r="G8" s="22" t="s">
        <v>2107</v>
      </c>
      <c r="H8" s="22" t="s">
        <v>50</v>
      </c>
      <c r="I8" s="22" t="s">
        <v>15</v>
      </c>
      <c r="J8" s="21" t="s">
        <v>107</v>
      </c>
      <c r="K8" s="22" t="s">
        <v>1042</v>
      </c>
      <c r="L8" s="21">
        <v>30</v>
      </c>
      <c r="M8" s="23" t="s">
        <v>94</v>
      </c>
      <c r="N8" s="24">
        <v>44105</v>
      </c>
      <c r="O8" s="25"/>
      <c r="P8" s="21"/>
      <c r="Q8" s="21">
        <v>33</v>
      </c>
      <c r="R8" s="21" t="s">
        <v>2121</v>
      </c>
      <c r="S8" s="21"/>
      <c r="T8" s="21"/>
      <c r="U8" s="21"/>
      <c r="V8" s="21"/>
      <c r="W8" s="21"/>
      <c r="X8" s="21"/>
    </row>
    <row r="9" spans="1:24" s="36" customFormat="1" ht="60" hidden="1" x14ac:dyDescent="0.25">
      <c r="A9" s="48" t="s">
        <v>1974</v>
      </c>
      <c r="B9" s="10" t="s">
        <v>2058</v>
      </c>
      <c r="C9" s="10" t="s">
        <v>1978</v>
      </c>
      <c r="D9" s="11" t="s">
        <v>115</v>
      </c>
      <c r="E9" s="10" t="s">
        <v>1983</v>
      </c>
      <c r="F9" s="10" t="s">
        <v>1977</v>
      </c>
      <c r="G9" s="11" t="s">
        <v>114</v>
      </c>
      <c r="H9" s="11" t="s">
        <v>116</v>
      </c>
      <c r="I9" s="11" t="s">
        <v>117</v>
      </c>
      <c r="J9" s="10" t="s">
        <v>2100</v>
      </c>
      <c r="K9" s="11" t="s">
        <v>244</v>
      </c>
      <c r="L9" s="10">
        <v>35</v>
      </c>
      <c r="M9" s="12" t="s">
        <v>112</v>
      </c>
      <c r="N9" s="12" t="s">
        <v>113</v>
      </c>
      <c r="O9" s="13"/>
      <c r="P9" s="14">
        <v>44112</v>
      </c>
      <c r="Q9" s="10">
        <v>5</v>
      </c>
      <c r="R9" s="10" t="s">
        <v>2085</v>
      </c>
      <c r="S9" s="10" t="s">
        <v>1995</v>
      </c>
      <c r="T9" s="10"/>
      <c r="U9" s="10"/>
      <c r="V9" s="10"/>
      <c r="W9" s="10"/>
      <c r="X9" s="10"/>
    </row>
    <row r="10" spans="1:24" s="36" customFormat="1" ht="75" hidden="1" x14ac:dyDescent="0.25">
      <c r="A10" s="48" t="s">
        <v>1974</v>
      </c>
      <c r="B10" s="10" t="s">
        <v>2058</v>
      </c>
      <c r="C10" s="10" t="s">
        <v>1992</v>
      </c>
      <c r="D10" s="11" t="s">
        <v>83</v>
      </c>
      <c r="E10" s="10" t="s">
        <v>1976</v>
      </c>
      <c r="F10" s="10" t="s">
        <v>1984</v>
      </c>
      <c r="G10" s="11" t="s">
        <v>120</v>
      </c>
      <c r="H10" s="11" t="s">
        <v>73</v>
      </c>
      <c r="I10" s="11" t="s">
        <v>15</v>
      </c>
      <c r="J10" s="10" t="s">
        <v>107</v>
      </c>
      <c r="K10" s="11" t="s">
        <v>979</v>
      </c>
      <c r="L10" s="10">
        <v>30</v>
      </c>
      <c r="M10" s="12" t="s">
        <v>118</v>
      </c>
      <c r="N10" s="15">
        <v>44105</v>
      </c>
      <c r="O10" s="13">
        <v>20202050071741</v>
      </c>
      <c r="P10" s="14">
        <v>44110</v>
      </c>
      <c r="Q10" s="10">
        <v>3</v>
      </c>
      <c r="R10" s="10" t="s">
        <v>2085</v>
      </c>
      <c r="S10" s="10" t="s">
        <v>1991</v>
      </c>
      <c r="T10" s="10"/>
      <c r="U10" s="10"/>
      <c r="V10" s="10"/>
      <c r="W10" s="10"/>
      <c r="X10" s="10"/>
    </row>
    <row r="11" spans="1:24" s="36" customFormat="1" ht="45" hidden="1" x14ac:dyDescent="0.25">
      <c r="A11" s="48" t="s">
        <v>1974</v>
      </c>
      <c r="B11" s="10" t="s">
        <v>2058</v>
      </c>
      <c r="C11" s="10" t="s">
        <v>1978</v>
      </c>
      <c r="D11" s="11" t="s">
        <v>124</v>
      </c>
      <c r="E11" s="10" t="s">
        <v>1997</v>
      </c>
      <c r="F11" s="10" t="s">
        <v>1984</v>
      </c>
      <c r="G11" s="11" t="s">
        <v>123</v>
      </c>
      <c r="H11" s="11" t="s">
        <v>1985</v>
      </c>
      <c r="I11" s="35" t="s">
        <v>1986</v>
      </c>
      <c r="J11" s="10" t="s">
        <v>2104</v>
      </c>
      <c r="K11" s="11" t="s">
        <v>7</v>
      </c>
      <c r="L11" s="10">
        <v>20</v>
      </c>
      <c r="M11" s="12" t="s">
        <v>121</v>
      </c>
      <c r="N11" s="12" t="s">
        <v>122</v>
      </c>
      <c r="O11" s="13">
        <v>20201200000573</v>
      </c>
      <c r="P11" s="14">
        <v>44124</v>
      </c>
      <c r="Q11" s="10">
        <v>12</v>
      </c>
      <c r="R11" s="10" t="s">
        <v>2085</v>
      </c>
      <c r="S11" s="10" t="s">
        <v>1996</v>
      </c>
      <c r="T11" s="10"/>
      <c r="U11" s="10"/>
      <c r="V11" s="10"/>
      <c r="W11" s="10"/>
      <c r="X11" s="10"/>
    </row>
    <row r="12" spans="1:24" s="8" customFormat="1" ht="60" hidden="1" x14ac:dyDescent="0.25">
      <c r="A12" s="21" t="s">
        <v>1974</v>
      </c>
      <c r="B12" s="21" t="s">
        <v>2058</v>
      </c>
      <c r="C12" s="21" t="s">
        <v>2046</v>
      </c>
      <c r="D12" s="22" t="s">
        <v>128</v>
      </c>
      <c r="E12" s="21" t="s">
        <v>1976</v>
      </c>
      <c r="F12" s="21" t="s">
        <v>1984</v>
      </c>
      <c r="G12" s="22" t="s">
        <v>2108</v>
      </c>
      <c r="H12" s="22" t="s">
        <v>73</v>
      </c>
      <c r="I12" s="22" t="s">
        <v>15</v>
      </c>
      <c r="J12" s="21" t="s">
        <v>107</v>
      </c>
      <c r="K12" s="22" t="s">
        <v>979</v>
      </c>
      <c r="L12" s="21">
        <v>30</v>
      </c>
      <c r="M12" s="23" t="s">
        <v>125</v>
      </c>
      <c r="N12" s="24">
        <v>44105</v>
      </c>
      <c r="O12" s="25"/>
      <c r="P12" s="21"/>
      <c r="Q12" s="21">
        <v>33</v>
      </c>
      <c r="R12" s="21" t="s">
        <v>2121</v>
      </c>
      <c r="S12" s="21"/>
      <c r="T12" s="21"/>
      <c r="U12" s="21"/>
      <c r="V12" s="21"/>
      <c r="W12" s="21"/>
      <c r="X12" s="21" t="s">
        <v>1998</v>
      </c>
    </row>
    <row r="13" spans="1:24" s="36" customFormat="1" ht="60" hidden="1" x14ac:dyDescent="0.25">
      <c r="A13" s="48" t="s">
        <v>1974</v>
      </c>
      <c r="B13" s="10" t="s">
        <v>2058</v>
      </c>
      <c r="C13" s="10" t="s">
        <v>2000</v>
      </c>
      <c r="D13" s="11" t="s">
        <v>141</v>
      </c>
      <c r="E13" s="10" t="s">
        <v>1976</v>
      </c>
      <c r="F13" s="10" t="s">
        <v>1977</v>
      </c>
      <c r="G13" s="11" t="s">
        <v>140</v>
      </c>
      <c r="H13" s="11" t="s">
        <v>14</v>
      </c>
      <c r="I13" s="11" t="s">
        <v>15</v>
      </c>
      <c r="J13" s="10" t="s">
        <v>107</v>
      </c>
      <c r="K13" s="11" t="s">
        <v>1042</v>
      </c>
      <c r="L13" s="10">
        <v>30</v>
      </c>
      <c r="M13" s="12" t="s">
        <v>138</v>
      </c>
      <c r="N13" s="15">
        <v>44106</v>
      </c>
      <c r="O13" s="13">
        <v>20203800041362</v>
      </c>
      <c r="P13" s="14">
        <v>44145</v>
      </c>
      <c r="Q13" s="10">
        <v>25</v>
      </c>
      <c r="R13" s="10" t="s">
        <v>2085</v>
      </c>
      <c r="S13" s="10" t="s">
        <v>1999</v>
      </c>
      <c r="T13" s="10"/>
      <c r="U13" s="10"/>
      <c r="V13" s="10"/>
      <c r="W13" s="10"/>
      <c r="X13" s="10"/>
    </row>
    <row r="14" spans="1:24" s="8" customFormat="1" ht="31.5" hidden="1" x14ac:dyDescent="0.25">
      <c r="A14" s="21" t="s">
        <v>1974</v>
      </c>
      <c r="B14" s="21" t="s">
        <v>2058</v>
      </c>
      <c r="C14" s="21" t="s">
        <v>1993</v>
      </c>
      <c r="D14" s="22" t="s">
        <v>149</v>
      </c>
      <c r="E14" s="21" t="s">
        <v>2001</v>
      </c>
      <c r="F14" s="21" t="s">
        <v>1994</v>
      </c>
      <c r="G14" s="22" t="s">
        <v>148</v>
      </c>
      <c r="H14" s="22" t="s">
        <v>20</v>
      </c>
      <c r="I14" s="22" t="s">
        <v>15</v>
      </c>
      <c r="J14" s="21" t="s">
        <v>2104</v>
      </c>
      <c r="K14" s="22" t="s">
        <v>1042</v>
      </c>
      <c r="L14" s="21">
        <v>30</v>
      </c>
      <c r="M14" s="23" t="s">
        <v>146</v>
      </c>
      <c r="N14" s="24">
        <v>44106</v>
      </c>
      <c r="O14" s="25"/>
      <c r="P14" s="21"/>
      <c r="Q14" s="21">
        <v>32</v>
      </c>
      <c r="R14" s="21" t="s">
        <v>2121</v>
      </c>
      <c r="S14" s="21"/>
      <c r="T14" s="21"/>
      <c r="U14" s="21"/>
      <c r="V14" s="21"/>
      <c r="W14" s="21"/>
      <c r="X14" s="21" t="s">
        <v>1998</v>
      </c>
    </row>
    <row r="15" spans="1:24" s="36" customFormat="1" ht="45" hidden="1" x14ac:dyDescent="0.25">
      <c r="A15" s="48" t="s">
        <v>1974</v>
      </c>
      <c r="B15" s="10" t="s">
        <v>2058</v>
      </c>
      <c r="C15" s="10" t="s">
        <v>1992</v>
      </c>
      <c r="D15" s="11" t="s">
        <v>153</v>
      </c>
      <c r="E15" s="10" t="s">
        <v>1976</v>
      </c>
      <c r="F15" s="10" t="s">
        <v>1990</v>
      </c>
      <c r="G15" s="11" t="s">
        <v>2109</v>
      </c>
      <c r="H15" s="11" t="s">
        <v>154</v>
      </c>
      <c r="I15" s="11" t="s">
        <v>15</v>
      </c>
      <c r="J15" s="10" t="s">
        <v>2100</v>
      </c>
      <c r="K15" s="11" t="s">
        <v>979</v>
      </c>
      <c r="L15" s="10">
        <v>30</v>
      </c>
      <c r="M15" s="12" t="s">
        <v>150</v>
      </c>
      <c r="N15" s="15">
        <v>44106</v>
      </c>
      <c r="O15" s="13">
        <v>20202050075861</v>
      </c>
      <c r="P15" s="14">
        <v>44141</v>
      </c>
      <c r="Q15" s="10">
        <v>23</v>
      </c>
      <c r="R15" s="10" t="s">
        <v>2085</v>
      </c>
      <c r="S15" s="10" t="s">
        <v>2002</v>
      </c>
      <c r="T15" s="10"/>
      <c r="U15" s="10"/>
      <c r="V15" s="10"/>
      <c r="W15" s="10"/>
      <c r="X15" s="10"/>
    </row>
    <row r="16" spans="1:24" s="8" customFormat="1" ht="60" hidden="1" x14ac:dyDescent="0.25">
      <c r="A16" s="21" t="s">
        <v>1974</v>
      </c>
      <c r="B16" s="21" t="s">
        <v>2058</v>
      </c>
      <c r="C16" s="21" t="s">
        <v>2003</v>
      </c>
      <c r="D16" s="22" t="s">
        <v>2110</v>
      </c>
      <c r="E16" s="21" t="s">
        <v>1976</v>
      </c>
      <c r="F16" s="21" t="s">
        <v>1990</v>
      </c>
      <c r="G16" s="22" t="s">
        <v>157</v>
      </c>
      <c r="H16" s="22" t="s">
        <v>50</v>
      </c>
      <c r="I16" s="22" t="s">
        <v>15</v>
      </c>
      <c r="J16" s="21" t="s">
        <v>107</v>
      </c>
      <c r="K16" s="22" t="s">
        <v>1042</v>
      </c>
      <c r="L16" s="21">
        <v>30</v>
      </c>
      <c r="M16" s="23" t="s">
        <v>155</v>
      </c>
      <c r="N16" s="24">
        <v>44106</v>
      </c>
      <c r="O16" s="25"/>
      <c r="P16" s="21"/>
      <c r="Q16" s="21">
        <v>32</v>
      </c>
      <c r="R16" s="21" t="s">
        <v>2121</v>
      </c>
      <c r="S16" s="21"/>
      <c r="T16" s="21"/>
      <c r="U16" s="21"/>
      <c r="V16" s="21"/>
      <c r="W16" s="21"/>
      <c r="X16" s="21" t="s">
        <v>1998</v>
      </c>
    </row>
    <row r="17" spans="1:24" s="36" customFormat="1" ht="60" hidden="1" x14ac:dyDescent="0.25">
      <c r="A17" s="48" t="s">
        <v>1974</v>
      </c>
      <c r="B17" s="10" t="s">
        <v>2058</v>
      </c>
      <c r="C17" s="10" t="s">
        <v>2005</v>
      </c>
      <c r="D17" s="11" t="s">
        <v>162</v>
      </c>
      <c r="E17" s="10" t="s">
        <v>1976</v>
      </c>
      <c r="F17" s="10" t="s">
        <v>2006</v>
      </c>
      <c r="G17" s="11" t="s">
        <v>161</v>
      </c>
      <c r="H17" s="11" t="s">
        <v>137</v>
      </c>
      <c r="I17" s="11" t="s">
        <v>107</v>
      </c>
      <c r="J17" s="10" t="s">
        <v>107</v>
      </c>
      <c r="K17" s="11" t="s">
        <v>979</v>
      </c>
      <c r="L17" s="10">
        <v>30</v>
      </c>
      <c r="M17" s="12" t="s">
        <v>159</v>
      </c>
      <c r="N17" s="15">
        <v>44106</v>
      </c>
      <c r="O17" s="13">
        <v>20202000010001</v>
      </c>
      <c r="P17" s="14">
        <v>44141</v>
      </c>
      <c r="Q17" s="10">
        <v>23</v>
      </c>
      <c r="R17" s="10" t="s">
        <v>2085</v>
      </c>
      <c r="S17" s="10" t="s">
        <v>2111</v>
      </c>
      <c r="T17" s="10"/>
      <c r="U17" s="10"/>
      <c r="V17" s="10"/>
      <c r="W17" s="10"/>
      <c r="X17" s="10"/>
    </row>
    <row r="18" spans="1:24" s="36" customFormat="1" ht="60" hidden="1" x14ac:dyDescent="0.25">
      <c r="A18" s="48" t="s">
        <v>1974</v>
      </c>
      <c r="B18" s="10" t="s">
        <v>2058</v>
      </c>
      <c r="C18" s="10" t="s">
        <v>2008</v>
      </c>
      <c r="D18" s="11" t="s">
        <v>166</v>
      </c>
      <c r="E18" s="10" t="s">
        <v>1997</v>
      </c>
      <c r="F18" s="10" t="s">
        <v>1990</v>
      </c>
      <c r="G18" s="11" t="s">
        <v>2112</v>
      </c>
      <c r="H18" s="11" t="s">
        <v>14</v>
      </c>
      <c r="I18" s="11" t="s">
        <v>15</v>
      </c>
      <c r="J18" s="10" t="s">
        <v>107</v>
      </c>
      <c r="K18" s="11" t="s">
        <v>1042</v>
      </c>
      <c r="L18" s="10">
        <v>30</v>
      </c>
      <c r="M18" s="12" t="s">
        <v>163</v>
      </c>
      <c r="N18" s="15">
        <v>44106</v>
      </c>
      <c r="O18" s="13">
        <v>20202050076921</v>
      </c>
      <c r="P18" s="14">
        <v>44152</v>
      </c>
      <c r="Q18" s="10">
        <v>29</v>
      </c>
      <c r="R18" s="10" t="s">
        <v>2085</v>
      </c>
      <c r="S18" s="10" t="s">
        <v>2007</v>
      </c>
      <c r="T18" s="10"/>
      <c r="U18" s="10"/>
      <c r="V18" s="10"/>
      <c r="W18" s="10"/>
      <c r="X18" s="10"/>
    </row>
    <row r="19" spans="1:24" s="36" customFormat="1" ht="75" hidden="1" x14ac:dyDescent="0.25">
      <c r="A19" s="48" t="s">
        <v>1974</v>
      </c>
      <c r="B19" s="10" t="s">
        <v>2058</v>
      </c>
      <c r="C19" s="10" t="s">
        <v>1978</v>
      </c>
      <c r="D19" s="11" t="s">
        <v>170</v>
      </c>
      <c r="E19" s="10" t="s">
        <v>1997</v>
      </c>
      <c r="F19" s="10" t="s">
        <v>1977</v>
      </c>
      <c r="G19" s="11" t="s">
        <v>169</v>
      </c>
      <c r="H19" s="39" t="s">
        <v>2009</v>
      </c>
      <c r="I19" s="11" t="s">
        <v>2010</v>
      </c>
      <c r="J19" s="10" t="s">
        <v>107</v>
      </c>
      <c r="K19" s="11" t="s">
        <v>1042</v>
      </c>
      <c r="L19" s="10">
        <v>30</v>
      </c>
      <c r="M19" s="12" t="s">
        <v>167</v>
      </c>
      <c r="N19" s="15">
        <v>44106</v>
      </c>
      <c r="O19" s="13"/>
      <c r="P19" s="14">
        <v>44118</v>
      </c>
      <c r="Q19" s="10">
        <v>7</v>
      </c>
      <c r="R19" s="10" t="s">
        <v>2085</v>
      </c>
      <c r="S19" s="10" t="s">
        <v>2113</v>
      </c>
      <c r="T19" s="10"/>
      <c r="U19" s="10"/>
      <c r="V19" s="10"/>
      <c r="W19" s="10"/>
      <c r="X19" s="10"/>
    </row>
    <row r="20" spans="1:24" s="36" customFormat="1" ht="60" hidden="1" x14ac:dyDescent="0.25">
      <c r="A20" s="48" t="s">
        <v>1974</v>
      </c>
      <c r="B20" s="10" t="s">
        <v>2058</v>
      </c>
      <c r="C20" s="10" t="s">
        <v>1988</v>
      </c>
      <c r="D20" s="11" t="s">
        <v>54</v>
      </c>
      <c r="E20" s="10" t="s">
        <v>1997</v>
      </c>
      <c r="F20" s="10" t="s">
        <v>1977</v>
      </c>
      <c r="G20" s="11" t="s">
        <v>203</v>
      </c>
      <c r="H20" s="11" t="s">
        <v>1038</v>
      </c>
      <c r="I20" s="11" t="s">
        <v>2012</v>
      </c>
      <c r="J20" s="10" t="s">
        <v>107</v>
      </c>
      <c r="K20" s="11" t="s">
        <v>7</v>
      </c>
      <c r="L20" s="10">
        <v>20</v>
      </c>
      <c r="M20" s="12" t="s">
        <v>201</v>
      </c>
      <c r="N20" s="12" t="s">
        <v>202</v>
      </c>
      <c r="O20" s="13">
        <v>20202000008711</v>
      </c>
      <c r="P20" s="14">
        <v>44119</v>
      </c>
      <c r="Q20" s="10">
        <v>7</v>
      </c>
      <c r="R20" s="10" t="s">
        <v>2085</v>
      </c>
      <c r="S20" s="10" t="s">
        <v>2011</v>
      </c>
      <c r="T20" s="10"/>
      <c r="U20" s="10"/>
      <c r="V20" s="10"/>
      <c r="W20" s="10"/>
      <c r="X20" s="10"/>
    </row>
    <row r="21" spans="1:24" s="36" customFormat="1" ht="52.5" hidden="1" x14ac:dyDescent="0.25">
      <c r="A21" s="48" t="s">
        <v>1974</v>
      </c>
      <c r="B21" s="10" t="s">
        <v>2058</v>
      </c>
      <c r="C21" s="10" t="s">
        <v>2000</v>
      </c>
      <c r="D21" s="11" t="s">
        <v>227</v>
      </c>
      <c r="E21" s="10" t="s">
        <v>1997</v>
      </c>
      <c r="F21" s="10" t="s">
        <v>2006</v>
      </c>
      <c r="G21" s="11" t="s">
        <v>2114</v>
      </c>
      <c r="H21" s="11" t="s">
        <v>1985</v>
      </c>
      <c r="I21" s="35" t="s">
        <v>1986</v>
      </c>
      <c r="J21" s="10" t="s">
        <v>2104</v>
      </c>
      <c r="K21" s="11" t="s">
        <v>979</v>
      </c>
      <c r="L21" s="10">
        <v>30</v>
      </c>
      <c r="M21" s="12" t="s">
        <v>224</v>
      </c>
      <c r="N21" s="15">
        <v>44109</v>
      </c>
      <c r="O21" s="13">
        <v>20201200000583</v>
      </c>
      <c r="P21" s="14">
        <v>44124</v>
      </c>
      <c r="Q21" s="10">
        <v>10</v>
      </c>
      <c r="R21" s="10" t="s">
        <v>2085</v>
      </c>
      <c r="S21" s="10" t="s">
        <v>2013</v>
      </c>
      <c r="T21" s="10"/>
      <c r="U21" s="10"/>
      <c r="V21" s="10"/>
      <c r="W21" s="10"/>
      <c r="X21" s="10"/>
    </row>
    <row r="22" spans="1:24" s="36" customFormat="1" ht="60" hidden="1" x14ac:dyDescent="0.25">
      <c r="A22" s="48" t="s">
        <v>1974</v>
      </c>
      <c r="B22" s="10" t="s">
        <v>2058</v>
      </c>
      <c r="C22" s="10" t="s">
        <v>1982</v>
      </c>
      <c r="D22" s="11" t="s">
        <v>231</v>
      </c>
      <c r="E22" s="10" t="s">
        <v>1976</v>
      </c>
      <c r="F22" s="10" t="s">
        <v>1977</v>
      </c>
      <c r="G22" s="11" t="s">
        <v>230</v>
      </c>
      <c r="H22" s="11" t="s">
        <v>14</v>
      </c>
      <c r="I22" s="11" t="s">
        <v>15</v>
      </c>
      <c r="J22" s="10" t="s">
        <v>107</v>
      </c>
      <c r="K22" s="11" t="s">
        <v>979</v>
      </c>
      <c r="L22" s="10">
        <v>30</v>
      </c>
      <c r="M22" s="12" t="s">
        <v>228</v>
      </c>
      <c r="N22" s="15">
        <v>44109</v>
      </c>
      <c r="O22" s="13"/>
      <c r="P22" s="14">
        <v>44145</v>
      </c>
      <c r="Q22" s="10">
        <v>24</v>
      </c>
      <c r="R22" s="10" t="s">
        <v>2085</v>
      </c>
      <c r="S22" s="10" t="s">
        <v>2014</v>
      </c>
      <c r="T22" s="10"/>
      <c r="U22" s="10"/>
      <c r="V22" s="10"/>
      <c r="W22" s="10"/>
      <c r="X22" s="10"/>
    </row>
    <row r="23" spans="1:24" s="36" customFormat="1" ht="45" x14ac:dyDescent="0.25">
      <c r="A23" s="48" t="s">
        <v>1974</v>
      </c>
      <c r="B23" s="10" t="s">
        <v>2058</v>
      </c>
      <c r="C23" s="10" t="s">
        <v>1978</v>
      </c>
      <c r="D23" s="11" t="s">
        <v>236</v>
      </c>
      <c r="E23" s="10" t="s">
        <v>1983</v>
      </c>
      <c r="F23" s="10" t="s">
        <v>1984</v>
      </c>
      <c r="G23" s="11" t="s">
        <v>234</v>
      </c>
      <c r="H23" s="11" t="s">
        <v>1985</v>
      </c>
      <c r="I23" s="35" t="s">
        <v>1986</v>
      </c>
      <c r="J23" s="10" t="s">
        <v>2104</v>
      </c>
      <c r="K23" s="11" t="s">
        <v>235</v>
      </c>
      <c r="L23" s="10">
        <v>15</v>
      </c>
      <c r="M23" s="12" t="s">
        <v>232</v>
      </c>
      <c r="N23" s="15">
        <v>44109</v>
      </c>
      <c r="O23" s="13">
        <v>20201200000623</v>
      </c>
      <c r="P23" s="14">
        <v>44131</v>
      </c>
      <c r="Q23" s="10">
        <v>15</v>
      </c>
      <c r="R23" s="10" t="s">
        <v>2085</v>
      </c>
      <c r="S23" s="10" t="s">
        <v>2015</v>
      </c>
      <c r="T23" s="10"/>
      <c r="U23" s="10"/>
      <c r="V23" s="10"/>
      <c r="W23" s="10"/>
      <c r="X23" s="10"/>
    </row>
    <row r="24" spans="1:24" s="40" customFormat="1" ht="45" hidden="1" x14ac:dyDescent="0.25">
      <c r="A24" s="48" t="s">
        <v>1974</v>
      </c>
      <c r="B24" s="10" t="s">
        <v>2058</v>
      </c>
      <c r="C24" s="10" t="s">
        <v>1978</v>
      </c>
      <c r="D24" s="11" t="s">
        <v>240</v>
      </c>
      <c r="E24" s="10" t="s">
        <v>1983</v>
      </c>
      <c r="F24" s="10" t="s">
        <v>1977</v>
      </c>
      <c r="G24" s="11" t="s">
        <v>239</v>
      </c>
      <c r="H24" s="11" t="s">
        <v>116</v>
      </c>
      <c r="I24" s="11" t="s">
        <v>117</v>
      </c>
      <c r="J24" s="10" t="s">
        <v>2100</v>
      </c>
      <c r="K24" s="11" t="s">
        <v>7</v>
      </c>
      <c r="L24" s="10">
        <v>20</v>
      </c>
      <c r="M24" s="12" t="s">
        <v>237</v>
      </c>
      <c r="N24" s="12" t="s">
        <v>238</v>
      </c>
      <c r="O24" s="13"/>
      <c r="P24" s="14">
        <v>44138</v>
      </c>
      <c r="Q24" s="10">
        <v>19</v>
      </c>
      <c r="R24" s="10" t="s">
        <v>2085</v>
      </c>
      <c r="S24" s="10" t="s">
        <v>2016</v>
      </c>
      <c r="T24" s="10"/>
      <c r="U24" s="10"/>
      <c r="V24" s="10"/>
      <c r="W24" s="10"/>
      <c r="X24" s="10" t="s">
        <v>2017</v>
      </c>
    </row>
    <row r="25" spans="1:24" s="8" customFormat="1" ht="60" hidden="1" x14ac:dyDescent="0.25">
      <c r="A25" s="21" t="s">
        <v>1974</v>
      </c>
      <c r="B25" s="21" t="s">
        <v>2058</v>
      </c>
      <c r="C25" s="21" t="s">
        <v>1978</v>
      </c>
      <c r="D25" s="22" t="s">
        <v>245</v>
      </c>
      <c r="E25" s="21" t="s">
        <v>1976</v>
      </c>
      <c r="F25" s="21" t="s">
        <v>1979</v>
      </c>
      <c r="G25" s="22" t="s">
        <v>243</v>
      </c>
      <c r="H25" s="22" t="s">
        <v>50</v>
      </c>
      <c r="I25" s="22" t="s">
        <v>15</v>
      </c>
      <c r="J25" s="21" t="s">
        <v>107</v>
      </c>
      <c r="K25" s="22" t="s">
        <v>244</v>
      </c>
      <c r="L25" s="21">
        <v>35</v>
      </c>
      <c r="M25" s="23" t="s">
        <v>241</v>
      </c>
      <c r="N25" s="23" t="s">
        <v>242</v>
      </c>
      <c r="O25" s="25"/>
      <c r="P25" s="21"/>
      <c r="Q25" s="21"/>
      <c r="R25" s="21" t="s">
        <v>2121</v>
      </c>
      <c r="S25" s="21"/>
      <c r="T25" s="21"/>
      <c r="U25" s="21"/>
      <c r="V25" s="21"/>
      <c r="W25" s="21"/>
      <c r="X25" s="21" t="s">
        <v>1998</v>
      </c>
    </row>
    <row r="26" spans="1:24" s="36" customFormat="1" ht="60" hidden="1" x14ac:dyDescent="0.25">
      <c r="A26" s="48" t="s">
        <v>1974</v>
      </c>
      <c r="B26" s="10" t="s">
        <v>2058</v>
      </c>
      <c r="C26" s="10" t="s">
        <v>2005</v>
      </c>
      <c r="D26" s="11" t="s">
        <v>249</v>
      </c>
      <c r="E26" s="10" t="s">
        <v>2018</v>
      </c>
      <c r="F26" s="10" t="s">
        <v>1984</v>
      </c>
      <c r="G26" s="11" t="s">
        <v>248</v>
      </c>
      <c r="H26" s="11" t="s">
        <v>2115</v>
      </c>
      <c r="I26" s="10" t="s">
        <v>2029</v>
      </c>
      <c r="J26" s="10" t="s">
        <v>2100</v>
      </c>
      <c r="K26" s="11" t="s">
        <v>979</v>
      </c>
      <c r="L26" s="10">
        <v>30</v>
      </c>
      <c r="M26" s="12" t="s">
        <v>246</v>
      </c>
      <c r="N26" s="15">
        <v>44109</v>
      </c>
      <c r="O26" s="13"/>
      <c r="P26" s="14">
        <v>44123</v>
      </c>
      <c r="Q26" s="10">
        <v>9</v>
      </c>
      <c r="R26" s="10" t="s">
        <v>2087</v>
      </c>
      <c r="S26" s="10" t="s">
        <v>2116</v>
      </c>
      <c r="T26" s="10"/>
      <c r="U26" s="10"/>
      <c r="V26" s="10"/>
      <c r="W26" s="10"/>
      <c r="X26" s="10"/>
    </row>
    <row r="27" spans="1:24" s="8" customFormat="1" ht="60" hidden="1" x14ac:dyDescent="0.25">
      <c r="A27" s="21" t="s">
        <v>1974</v>
      </c>
      <c r="B27" s="21" t="s">
        <v>2058</v>
      </c>
      <c r="C27" s="21" t="s">
        <v>1975</v>
      </c>
      <c r="D27" s="22" t="s">
        <v>257</v>
      </c>
      <c r="E27" s="21" t="s">
        <v>1976</v>
      </c>
      <c r="F27" s="21" t="s">
        <v>1994</v>
      </c>
      <c r="G27" s="22" t="s">
        <v>256</v>
      </c>
      <c r="H27" s="22" t="s">
        <v>73</v>
      </c>
      <c r="I27" s="22" t="s">
        <v>15</v>
      </c>
      <c r="J27" s="21" t="s">
        <v>107</v>
      </c>
      <c r="K27" s="22" t="s">
        <v>1042</v>
      </c>
      <c r="L27" s="21">
        <v>30</v>
      </c>
      <c r="M27" s="23" t="s">
        <v>254</v>
      </c>
      <c r="N27" s="24">
        <v>44109</v>
      </c>
      <c r="O27" s="25"/>
      <c r="P27" s="21"/>
      <c r="Q27" s="21">
        <v>31</v>
      </c>
      <c r="R27" s="21" t="s">
        <v>2121</v>
      </c>
      <c r="S27" s="21"/>
      <c r="T27" s="21"/>
      <c r="U27" s="21"/>
      <c r="V27" s="21"/>
      <c r="W27" s="21"/>
      <c r="X27" s="21" t="s">
        <v>1998</v>
      </c>
    </row>
    <row r="28" spans="1:24" s="8" customFormat="1" ht="31.5" hidden="1" x14ac:dyDescent="0.25">
      <c r="A28" s="21" t="s">
        <v>1974</v>
      </c>
      <c r="B28" s="21" t="s">
        <v>2058</v>
      </c>
      <c r="C28" s="21" t="s">
        <v>2019</v>
      </c>
      <c r="D28" s="22" t="s">
        <v>261</v>
      </c>
      <c r="E28" s="21" t="s">
        <v>2018</v>
      </c>
      <c r="F28" s="21" t="s">
        <v>2006</v>
      </c>
      <c r="G28" s="22" t="s">
        <v>260</v>
      </c>
      <c r="H28" s="22" t="s">
        <v>20</v>
      </c>
      <c r="I28" s="22" t="s">
        <v>15</v>
      </c>
      <c r="J28" s="21" t="s">
        <v>2104</v>
      </c>
      <c r="K28" s="22" t="s">
        <v>979</v>
      </c>
      <c r="L28" s="21">
        <v>30</v>
      </c>
      <c r="M28" s="23" t="s">
        <v>258</v>
      </c>
      <c r="N28" s="24">
        <v>44109</v>
      </c>
      <c r="O28" s="25"/>
      <c r="P28" s="21"/>
      <c r="Q28" s="21">
        <v>31</v>
      </c>
      <c r="R28" s="21" t="s">
        <v>2121</v>
      </c>
      <c r="S28" s="21"/>
      <c r="T28" s="21"/>
      <c r="U28" s="21"/>
      <c r="V28" s="21"/>
      <c r="W28" s="21"/>
      <c r="X28" s="21" t="s">
        <v>1998</v>
      </c>
    </row>
    <row r="29" spans="1:24" s="8" customFormat="1" ht="60" hidden="1" x14ac:dyDescent="0.25">
      <c r="A29" s="21" t="s">
        <v>1974</v>
      </c>
      <c r="B29" s="21" t="s">
        <v>2058</v>
      </c>
      <c r="C29" s="21" t="s">
        <v>1975</v>
      </c>
      <c r="D29" s="22" t="s">
        <v>8</v>
      </c>
      <c r="E29" s="21" t="s">
        <v>1976</v>
      </c>
      <c r="F29" s="21" t="s">
        <v>1994</v>
      </c>
      <c r="G29" s="22" t="s">
        <v>264</v>
      </c>
      <c r="H29" s="22" t="s">
        <v>73</v>
      </c>
      <c r="I29" s="22" t="s">
        <v>15</v>
      </c>
      <c r="J29" s="21" t="s">
        <v>107</v>
      </c>
      <c r="K29" s="22" t="s">
        <v>1042</v>
      </c>
      <c r="L29" s="21">
        <v>30</v>
      </c>
      <c r="M29" s="23" t="s">
        <v>262</v>
      </c>
      <c r="N29" s="24">
        <v>44109</v>
      </c>
      <c r="O29" s="25"/>
      <c r="P29" s="21"/>
      <c r="Q29" s="21">
        <v>31</v>
      </c>
      <c r="R29" s="21" t="s">
        <v>2121</v>
      </c>
      <c r="S29" s="21"/>
      <c r="T29" s="21"/>
      <c r="U29" s="21"/>
      <c r="V29" s="21"/>
      <c r="W29" s="21"/>
      <c r="X29" s="21" t="s">
        <v>1998</v>
      </c>
    </row>
    <row r="30" spans="1:24" s="36" customFormat="1" ht="60" hidden="1" x14ac:dyDescent="0.25">
      <c r="A30" s="48" t="s">
        <v>1974</v>
      </c>
      <c r="B30" s="10" t="s">
        <v>2058</v>
      </c>
      <c r="C30" s="10" t="s">
        <v>1982</v>
      </c>
      <c r="D30" s="11" t="s">
        <v>268</v>
      </c>
      <c r="E30" s="10" t="s">
        <v>1976</v>
      </c>
      <c r="F30" s="10" t="s">
        <v>1977</v>
      </c>
      <c r="G30" s="11" t="s">
        <v>267</v>
      </c>
      <c r="H30" s="11" t="s">
        <v>14</v>
      </c>
      <c r="I30" s="11" t="s">
        <v>15</v>
      </c>
      <c r="J30" s="10" t="s">
        <v>107</v>
      </c>
      <c r="K30" s="11" t="s">
        <v>1042</v>
      </c>
      <c r="L30" s="10">
        <v>30</v>
      </c>
      <c r="M30" s="12" t="s">
        <v>265</v>
      </c>
      <c r="N30" s="15">
        <v>44109</v>
      </c>
      <c r="O30" s="13"/>
      <c r="P30" s="14">
        <v>44145</v>
      </c>
      <c r="Q30" s="10">
        <v>24</v>
      </c>
      <c r="R30" s="10" t="s">
        <v>2085</v>
      </c>
      <c r="S30" s="10" t="s">
        <v>2020</v>
      </c>
      <c r="T30" s="10"/>
      <c r="U30" s="10"/>
      <c r="V30" s="10"/>
      <c r="W30" s="10"/>
      <c r="X30" s="10"/>
    </row>
    <row r="31" spans="1:24" s="36" customFormat="1" ht="60" hidden="1" x14ac:dyDescent="0.25">
      <c r="A31" s="48" t="s">
        <v>1974</v>
      </c>
      <c r="B31" s="10" t="s">
        <v>2058</v>
      </c>
      <c r="C31" s="10" t="s">
        <v>1982</v>
      </c>
      <c r="D31" s="11" t="s">
        <v>268</v>
      </c>
      <c r="E31" s="10" t="s">
        <v>1976</v>
      </c>
      <c r="F31" s="10" t="s">
        <v>1977</v>
      </c>
      <c r="G31" s="11" t="s">
        <v>271</v>
      </c>
      <c r="H31" s="11" t="s">
        <v>14</v>
      </c>
      <c r="I31" s="11" t="s">
        <v>15</v>
      </c>
      <c r="J31" s="10" t="s">
        <v>107</v>
      </c>
      <c r="K31" s="11" t="s">
        <v>1042</v>
      </c>
      <c r="L31" s="10">
        <v>30</v>
      </c>
      <c r="M31" s="12" t="s">
        <v>269</v>
      </c>
      <c r="N31" s="15">
        <v>44109</v>
      </c>
      <c r="O31" s="13"/>
      <c r="P31" s="14">
        <v>44145</v>
      </c>
      <c r="Q31" s="10">
        <v>24</v>
      </c>
      <c r="R31" s="10" t="s">
        <v>2085</v>
      </c>
      <c r="S31" s="10" t="s">
        <v>2020</v>
      </c>
      <c r="T31" s="10"/>
      <c r="U31" s="10"/>
      <c r="V31" s="10"/>
      <c r="W31" s="10"/>
      <c r="X31" s="10"/>
    </row>
    <row r="32" spans="1:24" s="8" customFormat="1" ht="60" hidden="1" x14ac:dyDescent="0.25">
      <c r="A32" s="21" t="s">
        <v>1974</v>
      </c>
      <c r="B32" s="21" t="s">
        <v>2058</v>
      </c>
      <c r="C32" s="21" t="s">
        <v>1989</v>
      </c>
      <c r="D32" s="22" t="s">
        <v>111</v>
      </c>
      <c r="E32" s="21" t="s">
        <v>1976</v>
      </c>
      <c r="F32" s="21" t="s">
        <v>1979</v>
      </c>
      <c r="G32" s="22" t="s">
        <v>283</v>
      </c>
      <c r="H32" s="22" t="s">
        <v>50</v>
      </c>
      <c r="I32" s="22" t="s">
        <v>15</v>
      </c>
      <c r="J32" s="21" t="s">
        <v>107</v>
      </c>
      <c r="K32" s="22" t="s">
        <v>284</v>
      </c>
      <c r="L32" s="21">
        <v>15</v>
      </c>
      <c r="M32" s="23" t="s">
        <v>281</v>
      </c>
      <c r="N32" s="24">
        <v>44109</v>
      </c>
      <c r="O32" s="25"/>
      <c r="P32" s="21"/>
      <c r="Q32" s="21"/>
      <c r="R32" s="21" t="s">
        <v>2121</v>
      </c>
      <c r="S32" s="21"/>
      <c r="T32" s="21"/>
      <c r="U32" s="21"/>
      <c r="V32" s="21"/>
      <c r="W32" s="21"/>
      <c r="X32" s="21" t="s">
        <v>2004</v>
      </c>
    </row>
    <row r="33" spans="1:24" s="8" customFormat="1" ht="60" hidden="1" x14ac:dyDescent="0.25">
      <c r="A33" s="21" t="s">
        <v>1974</v>
      </c>
      <c r="B33" s="21" t="s">
        <v>2058</v>
      </c>
      <c r="C33" s="21" t="s">
        <v>1988</v>
      </c>
      <c r="D33" s="22" t="s">
        <v>308</v>
      </c>
      <c r="E33" s="21" t="s">
        <v>1997</v>
      </c>
      <c r="F33" s="21" t="s">
        <v>1984</v>
      </c>
      <c r="G33" s="22" t="s">
        <v>307</v>
      </c>
      <c r="H33" s="22" t="s">
        <v>50</v>
      </c>
      <c r="I33" s="22" t="s">
        <v>15</v>
      </c>
      <c r="J33" s="21" t="s">
        <v>107</v>
      </c>
      <c r="K33" s="22" t="s">
        <v>1042</v>
      </c>
      <c r="L33" s="21">
        <v>30</v>
      </c>
      <c r="M33" s="23" t="s">
        <v>305</v>
      </c>
      <c r="N33" s="24">
        <v>44110</v>
      </c>
      <c r="O33" s="25"/>
      <c r="P33" s="21"/>
      <c r="Q33" s="21"/>
      <c r="R33" s="21" t="s">
        <v>2121</v>
      </c>
      <c r="S33" s="21"/>
      <c r="T33" s="21"/>
      <c r="U33" s="21"/>
      <c r="V33" s="21"/>
      <c r="W33" s="21"/>
      <c r="X33" s="21" t="s">
        <v>2004</v>
      </c>
    </row>
    <row r="34" spans="1:24" s="8" customFormat="1" ht="45" hidden="1" x14ac:dyDescent="0.25">
      <c r="A34" s="66" t="s">
        <v>1974</v>
      </c>
      <c r="B34" s="66" t="s">
        <v>2058</v>
      </c>
      <c r="C34" s="66" t="s">
        <v>2008</v>
      </c>
      <c r="D34" s="67" t="s">
        <v>316</v>
      </c>
      <c r="E34" s="66" t="s">
        <v>1997</v>
      </c>
      <c r="F34" s="66" t="s">
        <v>1977</v>
      </c>
      <c r="G34" s="67" t="s">
        <v>315</v>
      </c>
      <c r="H34" s="67" t="s">
        <v>116</v>
      </c>
      <c r="I34" s="67" t="s">
        <v>117</v>
      </c>
      <c r="J34" s="66" t="s">
        <v>2100</v>
      </c>
      <c r="K34" s="67" t="s">
        <v>7</v>
      </c>
      <c r="L34" s="66">
        <v>20</v>
      </c>
      <c r="M34" s="68" t="s">
        <v>313</v>
      </c>
      <c r="N34" s="69">
        <v>44110</v>
      </c>
      <c r="O34" s="70"/>
      <c r="P34" s="66"/>
      <c r="Q34" s="66"/>
      <c r="R34" s="66" t="s">
        <v>2121</v>
      </c>
      <c r="S34" s="66"/>
      <c r="T34" s="66"/>
      <c r="U34" s="66"/>
      <c r="V34" s="66"/>
      <c r="W34" s="66"/>
      <c r="X34" s="66" t="s">
        <v>2004</v>
      </c>
    </row>
    <row r="35" spans="1:24" s="36" customFormat="1" ht="45" hidden="1" x14ac:dyDescent="0.25">
      <c r="A35" s="48" t="s">
        <v>1974</v>
      </c>
      <c r="B35" s="10" t="s">
        <v>2058</v>
      </c>
      <c r="C35" s="10" t="s">
        <v>2022</v>
      </c>
      <c r="D35" s="11" t="s">
        <v>324</v>
      </c>
      <c r="E35" s="10" t="s">
        <v>1976</v>
      </c>
      <c r="F35" s="10" t="s">
        <v>1979</v>
      </c>
      <c r="G35" s="11" t="s">
        <v>323</v>
      </c>
      <c r="H35" s="11" t="s">
        <v>154</v>
      </c>
      <c r="I35" s="11" t="s">
        <v>15</v>
      </c>
      <c r="J35" s="10" t="s">
        <v>2100</v>
      </c>
      <c r="K35" s="11" t="s">
        <v>244</v>
      </c>
      <c r="L35" s="10">
        <v>35</v>
      </c>
      <c r="M35" s="12" t="s">
        <v>321</v>
      </c>
      <c r="N35" s="12" t="s">
        <v>322</v>
      </c>
      <c r="O35" s="13">
        <v>20202050075871</v>
      </c>
      <c r="P35" s="14">
        <v>44141</v>
      </c>
      <c r="Q35" s="10">
        <v>21</v>
      </c>
      <c r="R35" s="10" t="s">
        <v>2085</v>
      </c>
      <c r="S35" s="10" t="s">
        <v>2021</v>
      </c>
      <c r="T35" s="10"/>
      <c r="U35" s="10"/>
      <c r="V35" s="10"/>
      <c r="W35" s="10"/>
      <c r="X35" s="10"/>
    </row>
    <row r="36" spans="1:24" s="36" customFormat="1" ht="63" hidden="1" x14ac:dyDescent="0.25">
      <c r="A36" s="48" t="s">
        <v>1974</v>
      </c>
      <c r="B36" s="10" t="s">
        <v>2058</v>
      </c>
      <c r="C36" s="10" t="s">
        <v>1988</v>
      </c>
      <c r="D36" s="11" t="s">
        <v>2117</v>
      </c>
      <c r="E36" s="10" t="s">
        <v>2018</v>
      </c>
      <c r="F36" s="10" t="s">
        <v>2006</v>
      </c>
      <c r="G36" s="11" t="s">
        <v>327</v>
      </c>
      <c r="H36" s="11" t="s">
        <v>137</v>
      </c>
      <c r="I36" s="11" t="s">
        <v>107</v>
      </c>
      <c r="J36" s="10" t="s">
        <v>107</v>
      </c>
      <c r="K36" s="11" t="s">
        <v>979</v>
      </c>
      <c r="L36" s="10">
        <v>30</v>
      </c>
      <c r="M36" s="12" t="s">
        <v>325</v>
      </c>
      <c r="N36" s="15">
        <v>44110</v>
      </c>
      <c r="O36" s="13">
        <v>20202000009991</v>
      </c>
      <c r="P36" s="41">
        <v>44137</v>
      </c>
      <c r="Q36" s="10">
        <v>17</v>
      </c>
      <c r="R36" s="10" t="s">
        <v>2085</v>
      </c>
      <c r="S36" s="10" t="s">
        <v>2023</v>
      </c>
      <c r="T36" s="10"/>
      <c r="U36" s="10"/>
      <c r="V36" s="10"/>
      <c r="W36" s="10"/>
      <c r="X36" s="10" t="s">
        <v>2024</v>
      </c>
    </row>
    <row r="37" spans="1:24" s="36" customFormat="1" ht="60" hidden="1" x14ac:dyDescent="0.25">
      <c r="A37" s="48" t="s">
        <v>1974</v>
      </c>
      <c r="B37" s="10" t="s">
        <v>2058</v>
      </c>
      <c r="C37" s="10" t="s">
        <v>1978</v>
      </c>
      <c r="D37" s="11" t="s">
        <v>24</v>
      </c>
      <c r="E37" s="10" t="s">
        <v>1983</v>
      </c>
      <c r="F37" s="10" t="s">
        <v>1984</v>
      </c>
      <c r="G37" s="11" t="s">
        <v>2118</v>
      </c>
      <c r="H37" s="11" t="s">
        <v>1985</v>
      </c>
      <c r="I37" s="35" t="s">
        <v>1986</v>
      </c>
      <c r="J37" s="10" t="s">
        <v>2104</v>
      </c>
      <c r="K37" s="11" t="s">
        <v>7</v>
      </c>
      <c r="L37" s="10">
        <v>20</v>
      </c>
      <c r="M37" s="12" t="s">
        <v>332</v>
      </c>
      <c r="N37" s="12" t="s">
        <v>333</v>
      </c>
      <c r="O37" s="13"/>
      <c r="P37" s="14">
        <v>44124</v>
      </c>
      <c r="Q37" s="10">
        <v>9</v>
      </c>
      <c r="R37" s="10" t="s">
        <v>2085</v>
      </c>
      <c r="S37" s="10" t="s">
        <v>2025</v>
      </c>
      <c r="T37" s="10"/>
      <c r="U37" s="10"/>
      <c r="V37" s="10"/>
      <c r="W37" s="10"/>
      <c r="X37" s="10"/>
    </row>
    <row r="38" spans="1:24" s="8" customFormat="1" ht="60" hidden="1" x14ac:dyDescent="0.25">
      <c r="A38" s="21" t="s">
        <v>1974</v>
      </c>
      <c r="B38" s="21" t="s">
        <v>2058</v>
      </c>
      <c r="C38" s="21" t="s">
        <v>2005</v>
      </c>
      <c r="D38" s="22" t="s">
        <v>342</v>
      </c>
      <c r="E38" s="21" t="s">
        <v>1997</v>
      </c>
      <c r="F38" s="21" t="s">
        <v>1977</v>
      </c>
      <c r="G38" s="22" t="s">
        <v>341</v>
      </c>
      <c r="H38" s="22" t="s">
        <v>50</v>
      </c>
      <c r="I38" s="22" t="s">
        <v>15</v>
      </c>
      <c r="J38" s="21" t="s">
        <v>107</v>
      </c>
      <c r="K38" s="22" t="s">
        <v>7</v>
      </c>
      <c r="L38" s="21">
        <v>20</v>
      </c>
      <c r="M38" s="23" t="s">
        <v>339</v>
      </c>
      <c r="N38" s="23" t="s">
        <v>340</v>
      </c>
      <c r="O38" s="25"/>
      <c r="P38" s="21"/>
      <c r="Q38" s="21"/>
      <c r="R38" s="21" t="s">
        <v>2121</v>
      </c>
      <c r="S38" s="21"/>
      <c r="T38" s="21"/>
      <c r="U38" s="21"/>
      <c r="V38" s="21"/>
      <c r="W38" s="21"/>
      <c r="X38" s="21" t="s">
        <v>1998</v>
      </c>
    </row>
    <row r="39" spans="1:24" s="36" customFormat="1" ht="60" hidden="1" x14ac:dyDescent="0.25">
      <c r="A39" s="48" t="s">
        <v>1974</v>
      </c>
      <c r="B39" s="10" t="s">
        <v>2058</v>
      </c>
      <c r="C39" s="10" t="s">
        <v>1993</v>
      </c>
      <c r="D39" s="11" t="s">
        <v>346</v>
      </c>
      <c r="E39" s="10" t="s">
        <v>2018</v>
      </c>
      <c r="F39" s="10" t="s">
        <v>2006</v>
      </c>
      <c r="G39" s="11" t="s">
        <v>345</v>
      </c>
      <c r="H39" s="11" t="s">
        <v>137</v>
      </c>
      <c r="I39" s="11" t="s">
        <v>107</v>
      </c>
      <c r="J39" s="10" t="s">
        <v>107</v>
      </c>
      <c r="K39" s="11" t="s">
        <v>979</v>
      </c>
      <c r="L39" s="10">
        <v>30</v>
      </c>
      <c r="M39" s="12" t="s">
        <v>343</v>
      </c>
      <c r="N39" s="15">
        <v>44110</v>
      </c>
      <c r="O39" s="13">
        <v>20202000009981</v>
      </c>
      <c r="P39" s="14">
        <v>44141</v>
      </c>
      <c r="Q39" s="10">
        <v>21</v>
      </c>
      <c r="R39" s="10" t="s">
        <v>2085</v>
      </c>
      <c r="S39" s="10" t="s">
        <v>2119</v>
      </c>
      <c r="T39" s="10"/>
      <c r="U39" s="10"/>
      <c r="V39" s="10"/>
      <c r="W39" s="10"/>
      <c r="X39" s="10"/>
    </row>
    <row r="40" spans="1:24" s="8" customFormat="1" ht="31.5" hidden="1" x14ac:dyDescent="0.25">
      <c r="A40" s="21" t="s">
        <v>1974</v>
      </c>
      <c r="B40" s="21" t="s">
        <v>2058</v>
      </c>
      <c r="C40" s="21" t="s">
        <v>1975</v>
      </c>
      <c r="D40" s="22" t="s">
        <v>349</v>
      </c>
      <c r="E40" s="21" t="s">
        <v>1976</v>
      </c>
      <c r="F40" s="21" t="s">
        <v>1979</v>
      </c>
      <c r="G40" s="22" t="s">
        <v>234</v>
      </c>
      <c r="H40" s="22" t="s">
        <v>20</v>
      </c>
      <c r="I40" s="22" t="s">
        <v>15</v>
      </c>
      <c r="J40" s="21" t="s">
        <v>2104</v>
      </c>
      <c r="K40" s="22" t="s">
        <v>1042</v>
      </c>
      <c r="L40" s="21">
        <v>30</v>
      </c>
      <c r="M40" s="23" t="s">
        <v>347</v>
      </c>
      <c r="N40" s="24">
        <v>44110</v>
      </c>
      <c r="O40" s="25"/>
      <c r="P40" s="21"/>
      <c r="Q40" s="21"/>
      <c r="R40" s="21" t="s">
        <v>2121</v>
      </c>
      <c r="S40" s="21"/>
      <c r="T40" s="21"/>
      <c r="U40" s="21"/>
      <c r="V40" s="21"/>
      <c r="W40" s="21"/>
      <c r="X40" s="21" t="s">
        <v>2004</v>
      </c>
    </row>
    <row r="41" spans="1:24" s="8" customFormat="1" ht="60" hidden="1" x14ac:dyDescent="0.25">
      <c r="A41" s="21" t="s">
        <v>1974</v>
      </c>
      <c r="B41" s="21" t="s">
        <v>2058</v>
      </c>
      <c r="C41" s="21" t="s">
        <v>2022</v>
      </c>
      <c r="D41" s="22" t="s">
        <v>353</v>
      </c>
      <c r="E41" s="21" t="s">
        <v>1976</v>
      </c>
      <c r="F41" s="21" t="s">
        <v>1984</v>
      </c>
      <c r="G41" s="22" t="s">
        <v>352</v>
      </c>
      <c r="H41" s="22" t="s">
        <v>50</v>
      </c>
      <c r="I41" s="22" t="s">
        <v>15</v>
      </c>
      <c r="J41" s="21" t="s">
        <v>107</v>
      </c>
      <c r="K41" s="22" t="s">
        <v>1042</v>
      </c>
      <c r="L41" s="21">
        <v>30</v>
      </c>
      <c r="M41" s="23" t="s">
        <v>350</v>
      </c>
      <c r="N41" s="24">
        <v>44110</v>
      </c>
      <c r="O41" s="25"/>
      <c r="P41" s="21"/>
      <c r="Q41" s="21"/>
      <c r="R41" s="21" t="s">
        <v>2121</v>
      </c>
      <c r="S41" s="21"/>
      <c r="T41" s="21"/>
      <c r="U41" s="21"/>
      <c r="V41" s="21"/>
      <c r="W41" s="21"/>
      <c r="X41" s="21" t="s">
        <v>2004</v>
      </c>
    </row>
    <row r="42" spans="1:24" s="8" customFormat="1" ht="31.5" hidden="1" x14ac:dyDescent="0.25">
      <c r="A42" s="50" t="s">
        <v>1974</v>
      </c>
      <c r="B42" s="50" t="s">
        <v>2058</v>
      </c>
      <c r="C42" s="50" t="s">
        <v>1978</v>
      </c>
      <c r="D42" s="51" t="s">
        <v>101</v>
      </c>
      <c r="E42" s="50" t="s">
        <v>1997</v>
      </c>
      <c r="F42" s="50" t="s">
        <v>1990</v>
      </c>
      <c r="G42" s="51" t="s">
        <v>356</v>
      </c>
      <c r="H42" s="51" t="s">
        <v>20</v>
      </c>
      <c r="I42" s="51" t="s">
        <v>15</v>
      </c>
      <c r="J42" s="50" t="s">
        <v>2104</v>
      </c>
      <c r="K42" s="51" t="s">
        <v>979</v>
      </c>
      <c r="L42" s="50">
        <v>30</v>
      </c>
      <c r="M42" s="52" t="s">
        <v>354</v>
      </c>
      <c r="N42" s="53">
        <v>44110</v>
      </c>
      <c r="O42" s="54"/>
      <c r="P42" s="50"/>
      <c r="Q42" s="50"/>
      <c r="R42" s="50" t="s">
        <v>2086</v>
      </c>
      <c r="S42" s="50"/>
      <c r="T42" s="50"/>
      <c r="U42" s="50"/>
      <c r="V42" s="50"/>
      <c r="W42" s="50"/>
      <c r="X42" s="50" t="s">
        <v>2004</v>
      </c>
    </row>
    <row r="43" spans="1:24" s="8" customFormat="1" ht="60" hidden="1" x14ac:dyDescent="0.25">
      <c r="A43" s="21" t="s">
        <v>1974</v>
      </c>
      <c r="B43" s="21" t="s">
        <v>2058</v>
      </c>
      <c r="C43" s="21" t="s">
        <v>1988</v>
      </c>
      <c r="D43" s="22" t="s">
        <v>364</v>
      </c>
      <c r="E43" s="21" t="s">
        <v>1976</v>
      </c>
      <c r="F43" s="21" t="s">
        <v>1979</v>
      </c>
      <c r="G43" s="22" t="s">
        <v>363</v>
      </c>
      <c r="H43" s="22" t="s">
        <v>50</v>
      </c>
      <c r="I43" s="22" t="s">
        <v>15</v>
      </c>
      <c r="J43" s="21" t="s">
        <v>107</v>
      </c>
      <c r="K43" s="22" t="s">
        <v>1042</v>
      </c>
      <c r="L43" s="21">
        <v>30</v>
      </c>
      <c r="M43" s="23" t="s">
        <v>361</v>
      </c>
      <c r="N43" s="24">
        <v>44110</v>
      </c>
      <c r="O43" s="25"/>
      <c r="P43" s="21"/>
      <c r="Q43" s="21"/>
      <c r="R43" s="21" t="s">
        <v>2121</v>
      </c>
      <c r="S43" s="21"/>
      <c r="T43" s="21"/>
      <c r="U43" s="21"/>
      <c r="V43" s="21"/>
      <c r="W43" s="21"/>
      <c r="X43" s="21" t="s">
        <v>2004</v>
      </c>
    </row>
    <row r="44" spans="1:24" s="8" customFormat="1" ht="45" hidden="1" x14ac:dyDescent="0.25">
      <c r="A44" s="50" t="s">
        <v>1974</v>
      </c>
      <c r="B44" s="50" t="s">
        <v>2058</v>
      </c>
      <c r="C44" s="50" t="s">
        <v>1975</v>
      </c>
      <c r="D44" s="51" t="s">
        <v>368</v>
      </c>
      <c r="E44" s="50" t="s">
        <v>1976</v>
      </c>
      <c r="F44" s="50" t="s">
        <v>1984</v>
      </c>
      <c r="G44" s="51" t="s">
        <v>367</v>
      </c>
      <c r="H44" s="51" t="s">
        <v>369</v>
      </c>
      <c r="I44" s="51" t="s">
        <v>370</v>
      </c>
      <c r="J44" s="50" t="s">
        <v>2100</v>
      </c>
      <c r="K44" s="51" t="s">
        <v>1042</v>
      </c>
      <c r="L44" s="50">
        <v>30</v>
      </c>
      <c r="M44" s="52" t="s">
        <v>365</v>
      </c>
      <c r="N44" s="53">
        <v>44111</v>
      </c>
      <c r="O44" s="54"/>
      <c r="P44" s="50"/>
      <c r="Q44" s="50"/>
      <c r="R44" s="50" t="s">
        <v>2086</v>
      </c>
      <c r="S44" s="50"/>
      <c r="T44" s="50"/>
      <c r="U44" s="50"/>
      <c r="V44" s="50"/>
      <c r="W44" s="50"/>
      <c r="X44" s="50" t="s">
        <v>2004</v>
      </c>
    </row>
    <row r="45" spans="1:24" s="36" customFormat="1" ht="52.5" hidden="1" x14ac:dyDescent="0.25">
      <c r="A45" s="48" t="s">
        <v>1974</v>
      </c>
      <c r="B45" s="21" t="s">
        <v>2058</v>
      </c>
      <c r="C45" s="21" t="s">
        <v>1978</v>
      </c>
      <c r="D45" s="22" t="s">
        <v>2120</v>
      </c>
      <c r="E45" s="21" t="s">
        <v>1976</v>
      </c>
      <c r="F45" s="21" t="s">
        <v>2006</v>
      </c>
      <c r="G45" s="22" t="s">
        <v>392</v>
      </c>
      <c r="H45" s="22" t="s">
        <v>1985</v>
      </c>
      <c r="I45" s="49" t="s">
        <v>1986</v>
      </c>
      <c r="J45" s="21" t="s">
        <v>2104</v>
      </c>
      <c r="K45" s="22" t="s">
        <v>1971</v>
      </c>
      <c r="L45" s="21">
        <v>5</v>
      </c>
      <c r="M45" s="23" t="s">
        <v>390</v>
      </c>
      <c r="N45" s="24">
        <v>44111</v>
      </c>
      <c r="O45" s="25">
        <v>20201200000603</v>
      </c>
      <c r="P45" s="26">
        <v>44131</v>
      </c>
      <c r="Q45" s="21">
        <v>13</v>
      </c>
      <c r="R45" s="21" t="s">
        <v>2121</v>
      </c>
      <c r="S45" s="21" t="s">
        <v>2026</v>
      </c>
      <c r="T45" s="21"/>
      <c r="U45" s="21"/>
      <c r="V45" s="21"/>
      <c r="W45" s="21"/>
      <c r="X45" s="21"/>
    </row>
    <row r="46" spans="1:24" s="8" customFormat="1" ht="45" hidden="1" x14ac:dyDescent="0.25">
      <c r="A46" s="48" t="s">
        <v>1974</v>
      </c>
      <c r="B46" s="50" t="s">
        <v>2058</v>
      </c>
      <c r="C46" s="50" t="s">
        <v>1975</v>
      </c>
      <c r="D46" s="51" t="s">
        <v>400</v>
      </c>
      <c r="E46" s="50" t="s">
        <v>1997</v>
      </c>
      <c r="F46" s="50" t="s">
        <v>1977</v>
      </c>
      <c r="G46" s="51" t="s">
        <v>399</v>
      </c>
      <c r="H46" s="51" t="s">
        <v>55</v>
      </c>
      <c r="I46" s="51" t="s">
        <v>56</v>
      </c>
      <c r="J46" s="50" t="s">
        <v>2100</v>
      </c>
      <c r="K46" s="51" t="s">
        <v>7</v>
      </c>
      <c r="L46" s="50">
        <v>20</v>
      </c>
      <c r="M46" s="52" t="s">
        <v>397</v>
      </c>
      <c r="N46" s="52" t="s">
        <v>398</v>
      </c>
      <c r="O46" s="54"/>
      <c r="P46" s="50"/>
      <c r="Q46" s="50"/>
      <c r="R46" s="50" t="s">
        <v>2086</v>
      </c>
      <c r="S46" s="50"/>
      <c r="T46" s="50"/>
      <c r="U46" s="50"/>
      <c r="V46" s="50"/>
      <c r="W46" s="50"/>
      <c r="X46" s="50" t="s">
        <v>2004</v>
      </c>
    </row>
    <row r="47" spans="1:24" s="8" customFormat="1" ht="60" hidden="1" x14ac:dyDescent="0.25">
      <c r="A47" s="21" t="s">
        <v>1974</v>
      </c>
      <c r="B47" s="21" t="s">
        <v>2058</v>
      </c>
      <c r="C47" s="21" t="s">
        <v>1982</v>
      </c>
      <c r="D47" s="22" t="s">
        <v>404</v>
      </c>
      <c r="E47" s="21" t="s">
        <v>1976</v>
      </c>
      <c r="F47" s="21" t="s">
        <v>1979</v>
      </c>
      <c r="G47" s="22" t="s">
        <v>2122</v>
      </c>
      <c r="H47" s="22" t="s">
        <v>14</v>
      </c>
      <c r="I47" s="22" t="s">
        <v>15</v>
      </c>
      <c r="J47" s="21" t="s">
        <v>107</v>
      </c>
      <c r="K47" s="22" t="s">
        <v>1042</v>
      </c>
      <c r="L47" s="21">
        <v>30</v>
      </c>
      <c r="M47" s="23" t="s">
        <v>401</v>
      </c>
      <c r="N47" s="24">
        <v>44111</v>
      </c>
      <c r="O47" s="25"/>
      <c r="P47" s="21"/>
      <c r="Q47" s="21"/>
      <c r="R47" s="21" t="s">
        <v>2121</v>
      </c>
      <c r="S47" s="21"/>
      <c r="T47" s="21"/>
      <c r="U47" s="21"/>
      <c r="V47" s="21"/>
      <c r="W47" s="21"/>
      <c r="X47" s="21" t="s">
        <v>2004</v>
      </c>
    </row>
    <row r="48" spans="1:24" s="36" customFormat="1" ht="45" hidden="1" x14ac:dyDescent="0.25">
      <c r="A48" s="48" t="s">
        <v>1974</v>
      </c>
      <c r="B48" s="10" t="s">
        <v>2058</v>
      </c>
      <c r="C48" s="10" t="s">
        <v>1975</v>
      </c>
      <c r="D48" s="11" t="s">
        <v>349</v>
      </c>
      <c r="E48" s="10" t="s">
        <v>1976</v>
      </c>
      <c r="F48" s="10" t="s">
        <v>1977</v>
      </c>
      <c r="G48" s="11" t="s">
        <v>426</v>
      </c>
      <c r="H48" s="42" t="s">
        <v>2028</v>
      </c>
      <c r="I48" s="11" t="s">
        <v>2029</v>
      </c>
      <c r="J48" s="10" t="s">
        <v>2100</v>
      </c>
      <c r="K48" s="11" t="s">
        <v>244</v>
      </c>
      <c r="L48" s="10">
        <v>35</v>
      </c>
      <c r="M48" s="12" t="s">
        <v>424</v>
      </c>
      <c r="N48" s="12" t="s">
        <v>425</v>
      </c>
      <c r="O48" s="13">
        <v>20202000008791</v>
      </c>
      <c r="P48" s="14">
        <v>44120</v>
      </c>
      <c r="Q48" s="10">
        <v>6</v>
      </c>
      <c r="R48" s="10" t="s">
        <v>2085</v>
      </c>
      <c r="S48" s="10" t="s">
        <v>2027</v>
      </c>
      <c r="T48" s="10"/>
      <c r="U48" s="10"/>
      <c r="V48" s="10"/>
      <c r="W48" s="10"/>
      <c r="X48" s="10"/>
    </row>
    <row r="49" spans="1:24" s="36" customFormat="1" ht="165" hidden="1" x14ac:dyDescent="0.25">
      <c r="A49" s="48" t="s">
        <v>1974</v>
      </c>
      <c r="B49" s="10" t="s">
        <v>2058</v>
      </c>
      <c r="C49" s="10" t="s">
        <v>1978</v>
      </c>
      <c r="D49" s="11" t="s">
        <v>433</v>
      </c>
      <c r="E49" s="10" t="s">
        <v>1983</v>
      </c>
      <c r="F49" s="10" t="s">
        <v>1984</v>
      </c>
      <c r="G49" s="11" t="s">
        <v>432</v>
      </c>
      <c r="H49" s="39" t="s">
        <v>2009</v>
      </c>
      <c r="I49" s="42" t="s">
        <v>2010</v>
      </c>
      <c r="J49" s="10" t="s">
        <v>107</v>
      </c>
      <c r="K49" s="11" t="s">
        <v>1042</v>
      </c>
      <c r="L49" s="10">
        <v>30</v>
      </c>
      <c r="M49" s="12" t="s">
        <v>430</v>
      </c>
      <c r="N49" s="15">
        <v>44111</v>
      </c>
      <c r="O49" s="13" t="s">
        <v>2030</v>
      </c>
      <c r="P49" s="14">
        <v>44124</v>
      </c>
      <c r="Q49" s="10">
        <v>8</v>
      </c>
      <c r="R49" s="10" t="s">
        <v>2085</v>
      </c>
      <c r="S49" s="10" t="s">
        <v>2123</v>
      </c>
      <c r="T49" s="10"/>
      <c r="U49" s="10"/>
      <c r="V49" s="10"/>
      <c r="W49" s="10"/>
      <c r="X49" s="10"/>
    </row>
    <row r="50" spans="1:24" s="8" customFormat="1" ht="45" hidden="1" x14ac:dyDescent="0.25">
      <c r="A50" s="48" t="s">
        <v>1974</v>
      </c>
      <c r="B50" s="21" t="s">
        <v>2058</v>
      </c>
      <c r="C50" s="21" t="s">
        <v>1988</v>
      </c>
      <c r="D50" s="22" t="s">
        <v>441</v>
      </c>
      <c r="E50" s="21" t="s">
        <v>1997</v>
      </c>
      <c r="F50" s="21" t="s">
        <v>1994</v>
      </c>
      <c r="G50" s="22" t="s">
        <v>440</v>
      </c>
      <c r="H50" s="22" t="s">
        <v>1985</v>
      </c>
      <c r="I50" s="49" t="s">
        <v>1986</v>
      </c>
      <c r="J50" s="21" t="s">
        <v>2104</v>
      </c>
      <c r="K50" s="22" t="s">
        <v>1237</v>
      </c>
      <c r="L50" s="21">
        <v>10</v>
      </c>
      <c r="M50" s="23" t="s">
        <v>438</v>
      </c>
      <c r="N50" s="24">
        <v>44111</v>
      </c>
      <c r="O50" s="25">
        <v>20201200000613</v>
      </c>
      <c r="P50" s="26">
        <v>44131</v>
      </c>
      <c r="Q50" s="21">
        <v>13</v>
      </c>
      <c r="R50" s="21" t="s">
        <v>2121</v>
      </c>
      <c r="S50" s="21" t="s">
        <v>2031</v>
      </c>
      <c r="T50" s="21"/>
      <c r="U50" s="21"/>
      <c r="V50" s="21"/>
      <c r="W50" s="21"/>
      <c r="X50" s="21" t="s">
        <v>2017</v>
      </c>
    </row>
    <row r="51" spans="1:24" s="36" customFormat="1" ht="31.5" hidden="1" x14ac:dyDescent="0.25">
      <c r="A51" s="10" t="s">
        <v>1974</v>
      </c>
      <c r="B51" s="10" t="s">
        <v>2058</v>
      </c>
      <c r="C51" s="10" t="s">
        <v>1975</v>
      </c>
      <c r="D51" s="11" t="s">
        <v>448</v>
      </c>
      <c r="E51" s="10" t="s">
        <v>1997</v>
      </c>
      <c r="F51" s="10" t="s">
        <v>1990</v>
      </c>
      <c r="G51" s="11" t="s">
        <v>447</v>
      </c>
      <c r="H51" s="11" t="s">
        <v>20</v>
      </c>
      <c r="I51" s="11" t="s">
        <v>15</v>
      </c>
      <c r="J51" s="10" t="s">
        <v>2104</v>
      </c>
      <c r="K51" s="11" t="s">
        <v>244</v>
      </c>
      <c r="L51" s="10">
        <v>35</v>
      </c>
      <c r="M51" s="12" t="s">
        <v>445</v>
      </c>
      <c r="N51" s="12" t="s">
        <v>446</v>
      </c>
      <c r="O51" s="13"/>
      <c r="P51" s="10"/>
      <c r="Q51" s="10"/>
      <c r="R51" s="10" t="s">
        <v>2085</v>
      </c>
      <c r="S51" s="10"/>
      <c r="T51" s="10"/>
      <c r="U51" s="10"/>
      <c r="V51" s="10"/>
      <c r="W51" s="10"/>
      <c r="X51" s="10" t="s">
        <v>2032</v>
      </c>
    </row>
    <row r="52" spans="1:24" s="8" customFormat="1" ht="45" hidden="1" x14ac:dyDescent="0.25">
      <c r="A52" s="50" t="s">
        <v>1974</v>
      </c>
      <c r="B52" s="50" t="s">
        <v>2058</v>
      </c>
      <c r="C52" s="50" t="s">
        <v>1988</v>
      </c>
      <c r="D52" s="51" t="s">
        <v>54</v>
      </c>
      <c r="E52" s="50" t="s">
        <v>1976</v>
      </c>
      <c r="F52" s="50" t="s">
        <v>1977</v>
      </c>
      <c r="G52" s="51" t="s">
        <v>451</v>
      </c>
      <c r="H52" s="51" t="s">
        <v>452</v>
      </c>
      <c r="I52" s="51" t="s">
        <v>117</v>
      </c>
      <c r="J52" s="50" t="s">
        <v>2100</v>
      </c>
      <c r="K52" s="51" t="s">
        <v>1042</v>
      </c>
      <c r="L52" s="50">
        <v>30</v>
      </c>
      <c r="M52" s="52" t="s">
        <v>449</v>
      </c>
      <c r="N52" s="53">
        <v>44111</v>
      </c>
      <c r="O52" s="54"/>
      <c r="P52" s="50"/>
      <c r="Q52" s="50"/>
      <c r="R52" s="50" t="s">
        <v>2086</v>
      </c>
      <c r="S52" s="50"/>
      <c r="T52" s="50"/>
      <c r="U52" s="50"/>
      <c r="V52" s="50"/>
      <c r="W52" s="50"/>
      <c r="X52" s="50" t="s">
        <v>2004</v>
      </c>
    </row>
    <row r="53" spans="1:24" s="8" customFormat="1" ht="45" hidden="1" x14ac:dyDescent="0.25">
      <c r="A53" s="21" t="s">
        <v>1974</v>
      </c>
      <c r="B53" s="21" t="s">
        <v>2058</v>
      </c>
      <c r="C53" s="21" t="s">
        <v>2033</v>
      </c>
      <c r="D53" s="22" t="s">
        <v>456</v>
      </c>
      <c r="E53" s="21" t="s">
        <v>1997</v>
      </c>
      <c r="F53" s="21" t="s">
        <v>1977</v>
      </c>
      <c r="G53" s="22" t="s">
        <v>2124</v>
      </c>
      <c r="H53" s="22" t="s">
        <v>116</v>
      </c>
      <c r="I53" s="22" t="s">
        <v>117</v>
      </c>
      <c r="J53" s="21" t="s">
        <v>2100</v>
      </c>
      <c r="K53" s="22" t="s">
        <v>7</v>
      </c>
      <c r="L53" s="21">
        <v>20</v>
      </c>
      <c r="M53" s="23" t="s">
        <v>453</v>
      </c>
      <c r="N53" s="23" t="s">
        <v>454</v>
      </c>
      <c r="O53" s="25"/>
      <c r="P53" s="21"/>
      <c r="Q53" s="21"/>
      <c r="R53" s="21" t="s">
        <v>2121</v>
      </c>
      <c r="S53" s="21"/>
      <c r="T53" s="21"/>
      <c r="U53" s="21"/>
      <c r="V53" s="21"/>
      <c r="W53" s="21"/>
      <c r="X53" s="21" t="s">
        <v>1998</v>
      </c>
    </row>
    <row r="54" spans="1:24" s="36" customFormat="1" ht="60" hidden="1" x14ac:dyDescent="0.25">
      <c r="A54" s="48" t="s">
        <v>1974</v>
      </c>
      <c r="B54" s="10" t="s">
        <v>2058</v>
      </c>
      <c r="C54" s="10" t="s">
        <v>1988</v>
      </c>
      <c r="D54" s="11" t="s">
        <v>2117</v>
      </c>
      <c r="E54" s="10" t="s">
        <v>2018</v>
      </c>
      <c r="F54" s="10" t="s">
        <v>2006</v>
      </c>
      <c r="G54" s="11" t="s">
        <v>463</v>
      </c>
      <c r="H54" s="11" t="s">
        <v>137</v>
      </c>
      <c r="I54" s="11" t="s">
        <v>107</v>
      </c>
      <c r="J54" s="10" t="s">
        <v>107</v>
      </c>
      <c r="K54" s="11" t="s">
        <v>979</v>
      </c>
      <c r="L54" s="10">
        <v>30</v>
      </c>
      <c r="M54" s="12" t="s">
        <v>461</v>
      </c>
      <c r="N54" s="15">
        <v>44112</v>
      </c>
      <c r="O54" s="13">
        <v>20202000009971</v>
      </c>
      <c r="P54" s="14">
        <v>44144</v>
      </c>
      <c r="Q54" s="10">
        <v>20</v>
      </c>
      <c r="R54" s="10" t="s">
        <v>2085</v>
      </c>
      <c r="S54" s="10" t="s">
        <v>2034</v>
      </c>
      <c r="T54" s="10"/>
      <c r="U54" s="10"/>
      <c r="V54" s="10"/>
      <c r="W54" s="10"/>
      <c r="X54" s="10"/>
    </row>
    <row r="55" spans="1:24" s="36" customFormat="1" ht="90" hidden="1" x14ac:dyDescent="0.25">
      <c r="A55" s="48" t="s">
        <v>1974</v>
      </c>
      <c r="B55" s="10" t="s">
        <v>2058</v>
      </c>
      <c r="C55" s="10" t="s">
        <v>1978</v>
      </c>
      <c r="D55" s="11" t="s">
        <v>470</v>
      </c>
      <c r="E55" s="10" t="s">
        <v>1976</v>
      </c>
      <c r="F55" s="10" t="s">
        <v>1977</v>
      </c>
      <c r="G55" s="11" t="s">
        <v>469</v>
      </c>
      <c r="H55" s="42" t="s">
        <v>2035</v>
      </c>
      <c r="I55" s="11" t="s">
        <v>2036</v>
      </c>
      <c r="J55" s="10" t="s">
        <v>2100</v>
      </c>
      <c r="K55" s="11" t="s">
        <v>1042</v>
      </c>
      <c r="L55" s="10">
        <v>30</v>
      </c>
      <c r="M55" s="12" t="s">
        <v>467</v>
      </c>
      <c r="N55" s="15">
        <v>44112</v>
      </c>
      <c r="O55" s="13"/>
      <c r="P55" s="14">
        <v>44112</v>
      </c>
      <c r="Q55" s="10">
        <v>0</v>
      </c>
      <c r="R55" s="10" t="s">
        <v>2085</v>
      </c>
      <c r="S55" s="10" t="s">
        <v>2125</v>
      </c>
      <c r="T55" s="10"/>
      <c r="U55" s="10"/>
      <c r="V55" s="10"/>
      <c r="W55" s="10"/>
      <c r="X55" s="10"/>
    </row>
    <row r="56" spans="1:24" s="36" customFormat="1" ht="60" hidden="1" x14ac:dyDescent="0.25">
      <c r="A56" s="50" t="s">
        <v>1974</v>
      </c>
      <c r="B56" s="50" t="s">
        <v>2058</v>
      </c>
      <c r="C56" s="50" t="s">
        <v>2022</v>
      </c>
      <c r="D56" s="51" t="s">
        <v>477</v>
      </c>
      <c r="E56" s="50" t="s">
        <v>2018</v>
      </c>
      <c r="F56" s="50" t="s">
        <v>1990</v>
      </c>
      <c r="G56" s="51" t="s">
        <v>476</v>
      </c>
      <c r="H56" s="51" t="s">
        <v>106</v>
      </c>
      <c r="I56" s="51" t="s">
        <v>107</v>
      </c>
      <c r="J56" s="50" t="s">
        <v>107</v>
      </c>
      <c r="K56" s="51" t="s">
        <v>979</v>
      </c>
      <c r="L56" s="50">
        <v>30</v>
      </c>
      <c r="M56" s="52" t="s">
        <v>474</v>
      </c>
      <c r="N56" s="53">
        <v>44112</v>
      </c>
      <c r="O56" s="54"/>
      <c r="P56" s="50"/>
      <c r="Q56" s="50"/>
      <c r="R56" s="50" t="s">
        <v>2086</v>
      </c>
      <c r="S56" s="50"/>
      <c r="T56" s="50"/>
      <c r="U56" s="50"/>
      <c r="V56" s="50"/>
      <c r="W56" s="50"/>
      <c r="X56" s="50" t="s">
        <v>2037</v>
      </c>
    </row>
    <row r="57" spans="1:24" s="36" customFormat="1" ht="60" hidden="1" x14ac:dyDescent="0.25">
      <c r="A57" s="50" t="s">
        <v>1974</v>
      </c>
      <c r="B57" s="50" t="s">
        <v>2058</v>
      </c>
      <c r="C57" s="50" t="s">
        <v>1988</v>
      </c>
      <c r="D57" s="51" t="s">
        <v>496</v>
      </c>
      <c r="E57" s="50" t="s">
        <v>1976</v>
      </c>
      <c r="F57" s="50" t="s">
        <v>1979</v>
      </c>
      <c r="G57" s="51" t="s">
        <v>495</v>
      </c>
      <c r="H57" s="51" t="s">
        <v>497</v>
      </c>
      <c r="I57" s="51" t="s">
        <v>15</v>
      </c>
      <c r="J57" s="50" t="s">
        <v>107</v>
      </c>
      <c r="K57" s="51" t="s">
        <v>1042</v>
      </c>
      <c r="L57" s="50">
        <v>30</v>
      </c>
      <c r="M57" s="52" t="s">
        <v>493</v>
      </c>
      <c r="N57" s="53">
        <v>44112</v>
      </c>
      <c r="O57" s="54"/>
      <c r="P57" s="50"/>
      <c r="Q57" s="50"/>
      <c r="R57" s="50" t="s">
        <v>2086</v>
      </c>
      <c r="S57" s="50"/>
      <c r="T57" s="50"/>
      <c r="U57" s="50"/>
      <c r="V57" s="50"/>
      <c r="W57" s="50"/>
      <c r="X57" s="50" t="s">
        <v>2037</v>
      </c>
    </row>
    <row r="58" spans="1:24" s="8" customFormat="1" ht="60" hidden="1" x14ac:dyDescent="0.25">
      <c r="A58" s="50" t="s">
        <v>1974</v>
      </c>
      <c r="B58" s="50" t="s">
        <v>2058</v>
      </c>
      <c r="C58" s="50" t="s">
        <v>2005</v>
      </c>
      <c r="D58" s="51" t="s">
        <v>505</v>
      </c>
      <c r="E58" s="50" t="s">
        <v>1976</v>
      </c>
      <c r="F58" s="50" t="s">
        <v>1990</v>
      </c>
      <c r="G58" s="51" t="s">
        <v>504</v>
      </c>
      <c r="H58" s="51" t="s">
        <v>50</v>
      </c>
      <c r="I58" s="51" t="s">
        <v>15</v>
      </c>
      <c r="J58" s="50" t="s">
        <v>107</v>
      </c>
      <c r="K58" s="51" t="s">
        <v>979</v>
      </c>
      <c r="L58" s="50">
        <v>30</v>
      </c>
      <c r="M58" s="52" t="s">
        <v>502</v>
      </c>
      <c r="N58" s="53">
        <v>44112</v>
      </c>
      <c r="O58" s="54"/>
      <c r="P58" s="50"/>
      <c r="Q58" s="50"/>
      <c r="R58" s="50" t="s">
        <v>2086</v>
      </c>
      <c r="S58" s="50"/>
      <c r="T58" s="50"/>
      <c r="U58" s="50"/>
      <c r="V58" s="50"/>
      <c r="W58" s="50"/>
      <c r="X58" s="50" t="s">
        <v>2004</v>
      </c>
    </row>
    <row r="59" spans="1:24" s="8" customFormat="1" ht="45" hidden="1" x14ac:dyDescent="0.25">
      <c r="A59" s="21" t="s">
        <v>1974</v>
      </c>
      <c r="B59" s="21" t="s">
        <v>2058</v>
      </c>
      <c r="C59" s="21" t="s">
        <v>2008</v>
      </c>
      <c r="D59" s="22" t="s">
        <v>509</v>
      </c>
      <c r="E59" s="21" t="s">
        <v>1997</v>
      </c>
      <c r="F59" s="21" t="s">
        <v>1977</v>
      </c>
      <c r="G59" s="22" t="s">
        <v>508</v>
      </c>
      <c r="H59" s="22" t="s">
        <v>116</v>
      </c>
      <c r="I59" s="22" t="s">
        <v>117</v>
      </c>
      <c r="J59" s="21" t="s">
        <v>2100</v>
      </c>
      <c r="K59" s="22" t="s">
        <v>7</v>
      </c>
      <c r="L59" s="21">
        <v>20</v>
      </c>
      <c r="M59" s="23" t="s">
        <v>506</v>
      </c>
      <c r="N59" s="23" t="s">
        <v>507</v>
      </c>
      <c r="O59" s="25"/>
      <c r="P59" s="21"/>
      <c r="Q59" s="21"/>
      <c r="R59" s="21" t="s">
        <v>2121</v>
      </c>
      <c r="S59" s="21"/>
      <c r="T59" s="21"/>
      <c r="U59" s="21"/>
      <c r="V59" s="21"/>
      <c r="W59" s="21"/>
      <c r="X59" s="21"/>
    </row>
    <row r="60" spans="1:24" s="36" customFormat="1" ht="60" hidden="1" x14ac:dyDescent="0.25">
      <c r="A60" s="48" t="s">
        <v>1974</v>
      </c>
      <c r="B60" s="10" t="s">
        <v>2058</v>
      </c>
      <c r="C60" s="10" t="s">
        <v>2000</v>
      </c>
      <c r="D60" s="11" t="s">
        <v>513</v>
      </c>
      <c r="E60" s="10" t="s">
        <v>1997</v>
      </c>
      <c r="F60" s="10" t="s">
        <v>1984</v>
      </c>
      <c r="G60" s="11" t="s">
        <v>512</v>
      </c>
      <c r="H60" s="47" t="s">
        <v>2039</v>
      </c>
      <c r="I60" s="43" t="s">
        <v>2040</v>
      </c>
      <c r="J60" s="10" t="s">
        <v>2100</v>
      </c>
      <c r="K60" s="11" t="s">
        <v>979</v>
      </c>
      <c r="L60" s="10">
        <v>30</v>
      </c>
      <c r="M60" s="12" t="s">
        <v>510</v>
      </c>
      <c r="N60" s="15">
        <v>44112</v>
      </c>
      <c r="O60" s="13"/>
      <c r="P60" s="14">
        <v>44120</v>
      </c>
      <c r="Q60" s="10">
        <v>5</v>
      </c>
      <c r="R60" s="10" t="s">
        <v>2085</v>
      </c>
      <c r="S60" s="10" t="s">
        <v>2038</v>
      </c>
      <c r="T60" s="10"/>
      <c r="U60" s="10"/>
      <c r="V60" s="10"/>
      <c r="W60" s="10"/>
      <c r="X60" s="10"/>
    </row>
    <row r="61" spans="1:24" s="36" customFormat="1" ht="89.25" hidden="1" customHeight="1" x14ac:dyDescent="0.25">
      <c r="A61" s="48" t="s">
        <v>1974</v>
      </c>
      <c r="B61" s="10" t="s">
        <v>2058</v>
      </c>
      <c r="C61" s="10" t="s">
        <v>1982</v>
      </c>
      <c r="D61" s="11" t="s">
        <v>525</v>
      </c>
      <c r="E61" s="10" t="s">
        <v>1976</v>
      </c>
      <c r="F61" s="10" t="s">
        <v>1984</v>
      </c>
      <c r="G61" s="11" t="s">
        <v>524</v>
      </c>
      <c r="H61" s="39" t="s">
        <v>2009</v>
      </c>
      <c r="I61" s="43" t="s">
        <v>2010</v>
      </c>
      <c r="J61" s="10" t="s">
        <v>107</v>
      </c>
      <c r="K61" s="11" t="s">
        <v>1042</v>
      </c>
      <c r="L61" s="10">
        <v>30</v>
      </c>
      <c r="M61" s="12" t="s">
        <v>522</v>
      </c>
      <c r="N61" s="15">
        <v>44113</v>
      </c>
      <c r="O61" s="13"/>
      <c r="P61" s="14">
        <v>44118</v>
      </c>
      <c r="Q61" s="10">
        <v>3</v>
      </c>
      <c r="R61" s="10" t="s">
        <v>2085</v>
      </c>
      <c r="S61" s="10" t="s">
        <v>2041</v>
      </c>
      <c r="T61" s="10"/>
      <c r="U61" s="10"/>
      <c r="V61" s="10"/>
      <c r="W61" s="10"/>
      <c r="X61" s="10"/>
    </row>
    <row r="62" spans="1:24" s="8" customFormat="1" ht="45" hidden="1" x14ac:dyDescent="0.25">
      <c r="A62" s="21" t="s">
        <v>1974</v>
      </c>
      <c r="B62" s="21" t="s">
        <v>2058</v>
      </c>
      <c r="C62" s="21" t="s">
        <v>2042</v>
      </c>
      <c r="D62" s="22" t="s">
        <v>537</v>
      </c>
      <c r="E62" s="21" t="s">
        <v>1976</v>
      </c>
      <c r="F62" s="21" t="s">
        <v>1977</v>
      </c>
      <c r="G62" s="22" t="s">
        <v>536</v>
      </c>
      <c r="H62" s="22" t="s">
        <v>116</v>
      </c>
      <c r="I62" s="22" t="s">
        <v>117</v>
      </c>
      <c r="J62" s="21" t="s">
        <v>2100</v>
      </c>
      <c r="K62" s="22" t="s">
        <v>7</v>
      </c>
      <c r="L62" s="21">
        <v>20</v>
      </c>
      <c r="M62" s="23" t="s">
        <v>534</v>
      </c>
      <c r="N62" s="23" t="s">
        <v>535</v>
      </c>
      <c r="O62" s="25"/>
      <c r="P62" s="21"/>
      <c r="Q62" s="21"/>
      <c r="R62" s="21" t="s">
        <v>2121</v>
      </c>
      <c r="S62" s="21"/>
      <c r="T62" s="21"/>
      <c r="U62" s="21"/>
      <c r="V62" s="21"/>
      <c r="W62" s="21"/>
      <c r="X62" s="21" t="s">
        <v>2004</v>
      </c>
    </row>
    <row r="63" spans="1:24" s="36" customFormat="1" ht="60" hidden="1" x14ac:dyDescent="0.25">
      <c r="A63" s="48" t="s">
        <v>1974</v>
      </c>
      <c r="B63" s="10" t="s">
        <v>2058</v>
      </c>
      <c r="C63" s="10" t="s">
        <v>1975</v>
      </c>
      <c r="D63" s="11" t="s">
        <v>545</v>
      </c>
      <c r="E63" s="10" t="s">
        <v>2018</v>
      </c>
      <c r="F63" s="10" t="s">
        <v>1977</v>
      </c>
      <c r="G63" s="11" t="s">
        <v>544</v>
      </c>
      <c r="H63" s="11" t="s">
        <v>546</v>
      </c>
      <c r="I63" s="11" t="s">
        <v>2126</v>
      </c>
      <c r="J63" s="10" t="s">
        <v>107</v>
      </c>
      <c r="K63" s="11" t="s">
        <v>979</v>
      </c>
      <c r="L63" s="10">
        <v>30</v>
      </c>
      <c r="M63" s="12" t="s">
        <v>542</v>
      </c>
      <c r="N63" s="15">
        <v>44113</v>
      </c>
      <c r="O63" s="13">
        <v>20202100009531</v>
      </c>
      <c r="P63" s="14">
        <v>44144</v>
      </c>
      <c r="Q63" s="10">
        <v>19</v>
      </c>
      <c r="R63" s="10" t="s">
        <v>2085</v>
      </c>
      <c r="S63" s="10" t="s">
        <v>2043</v>
      </c>
      <c r="T63" s="10"/>
      <c r="U63" s="10"/>
      <c r="V63" s="10"/>
      <c r="W63" s="10"/>
      <c r="X63" s="10"/>
    </row>
    <row r="64" spans="1:24" s="8" customFormat="1" ht="31.5" hidden="1" x14ac:dyDescent="0.25">
      <c r="A64" s="10" t="s">
        <v>1974</v>
      </c>
      <c r="B64" s="10" t="s">
        <v>2058</v>
      </c>
      <c r="C64" s="10" t="s">
        <v>1982</v>
      </c>
      <c r="D64" s="11" t="s">
        <v>550</v>
      </c>
      <c r="E64" s="10" t="s">
        <v>1976</v>
      </c>
      <c r="F64" s="10" t="s">
        <v>1990</v>
      </c>
      <c r="G64" s="11" t="s">
        <v>549</v>
      </c>
      <c r="H64" s="11" t="s">
        <v>20</v>
      </c>
      <c r="I64" s="11" t="s">
        <v>15</v>
      </c>
      <c r="J64" s="10" t="s">
        <v>2104</v>
      </c>
      <c r="K64" s="11" t="s">
        <v>1042</v>
      </c>
      <c r="L64" s="10">
        <v>30</v>
      </c>
      <c r="M64" s="12" t="s">
        <v>547</v>
      </c>
      <c r="N64" s="15">
        <v>44113</v>
      </c>
      <c r="O64" s="13"/>
      <c r="P64" s="10"/>
      <c r="Q64" s="10"/>
      <c r="R64" s="10" t="s">
        <v>2085</v>
      </c>
      <c r="S64" s="10"/>
      <c r="T64" s="10"/>
      <c r="U64" s="10"/>
      <c r="V64" s="10"/>
      <c r="W64" s="10"/>
      <c r="X64" s="10" t="s">
        <v>2004</v>
      </c>
    </row>
    <row r="65" spans="1:24" s="36" customFormat="1" ht="60" hidden="1" x14ac:dyDescent="0.25">
      <c r="A65" s="48" t="s">
        <v>2044</v>
      </c>
      <c r="B65" s="10" t="s">
        <v>2127</v>
      </c>
      <c r="C65" s="10" t="s">
        <v>2046</v>
      </c>
      <c r="D65" s="11" t="s">
        <v>554</v>
      </c>
      <c r="E65" s="10" t="s">
        <v>2018</v>
      </c>
      <c r="F65" s="10" t="s">
        <v>1977</v>
      </c>
      <c r="G65" s="11" t="s">
        <v>553</v>
      </c>
      <c r="H65" s="11" t="s">
        <v>106</v>
      </c>
      <c r="I65" s="11" t="s">
        <v>107</v>
      </c>
      <c r="J65" s="10" t="s">
        <v>107</v>
      </c>
      <c r="K65" s="11" t="s">
        <v>979</v>
      </c>
      <c r="L65" s="10">
        <v>30</v>
      </c>
      <c r="M65" s="12" t="s">
        <v>551</v>
      </c>
      <c r="N65" s="15">
        <v>44113</v>
      </c>
      <c r="O65" s="13"/>
      <c r="P65" s="14">
        <v>44141</v>
      </c>
      <c r="Q65" s="10">
        <v>18</v>
      </c>
      <c r="R65" s="10" t="s">
        <v>2085</v>
      </c>
      <c r="S65" s="10" t="s">
        <v>2045</v>
      </c>
      <c r="T65" s="10"/>
      <c r="U65" s="10"/>
      <c r="V65" s="10"/>
      <c r="W65" s="10"/>
      <c r="X65" s="10"/>
    </row>
    <row r="66" spans="1:24" s="36" customFormat="1" ht="60" hidden="1" x14ac:dyDescent="0.25">
      <c r="A66" s="48" t="s">
        <v>1974</v>
      </c>
      <c r="B66" s="10" t="s">
        <v>2058</v>
      </c>
      <c r="C66" s="10" t="s">
        <v>2046</v>
      </c>
      <c r="D66" s="11" t="s">
        <v>561</v>
      </c>
      <c r="E66" s="10" t="s">
        <v>2018</v>
      </c>
      <c r="F66" s="10" t="s">
        <v>1979</v>
      </c>
      <c r="G66" s="11" t="s">
        <v>2128</v>
      </c>
      <c r="H66" s="11" t="s">
        <v>106</v>
      </c>
      <c r="I66" s="11" t="s">
        <v>107</v>
      </c>
      <c r="J66" s="10" t="s">
        <v>107</v>
      </c>
      <c r="K66" s="11" t="s">
        <v>244</v>
      </c>
      <c r="L66" s="10">
        <v>35</v>
      </c>
      <c r="M66" s="12" t="s">
        <v>558</v>
      </c>
      <c r="N66" s="12" t="s">
        <v>559</v>
      </c>
      <c r="O66" s="13"/>
      <c r="P66" s="14">
        <v>44141</v>
      </c>
      <c r="Q66" s="10">
        <v>18</v>
      </c>
      <c r="R66" s="10" t="s">
        <v>2085</v>
      </c>
      <c r="S66" s="10" t="s">
        <v>2047</v>
      </c>
      <c r="T66" s="10"/>
      <c r="U66" s="10"/>
      <c r="V66" s="10"/>
      <c r="W66" s="10"/>
      <c r="X66" s="10"/>
    </row>
    <row r="67" spans="1:24" s="8" customFormat="1" ht="45" hidden="1" x14ac:dyDescent="0.25">
      <c r="A67" s="48" t="s">
        <v>1974</v>
      </c>
      <c r="B67" s="10" t="s">
        <v>2058</v>
      </c>
      <c r="C67" s="10" t="s">
        <v>1978</v>
      </c>
      <c r="D67" s="11" t="s">
        <v>577</v>
      </c>
      <c r="E67" s="10" t="s">
        <v>2018</v>
      </c>
      <c r="F67" s="10" t="s">
        <v>1990</v>
      </c>
      <c r="G67" s="11" t="s">
        <v>576</v>
      </c>
      <c r="H67" s="11" t="s">
        <v>1985</v>
      </c>
      <c r="I67" s="35" t="s">
        <v>1986</v>
      </c>
      <c r="J67" s="10" t="s">
        <v>2104</v>
      </c>
      <c r="K67" s="11" t="s">
        <v>979</v>
      </c>
      <c r="L67" s="10">
        <v>30</v>
      </c>
      <c r="M67" s="12" t="s">
        <v>574</v>
      </c>
      <c r="N67" s="15">
        <v>44117</v>
      </c>
      <c r="O67" s="13">
        <v>20201200000593</v>
      </c>
      <c r="P67" s="14">
        <v>44131</v>
      </c>
      <c r="Q67" s="10">
        <v>10</v>
      </c>
      <c r="R67" s="10" t="s">
        <v>2085</v>
      </c>
      <c r="S67" s="10" t="s">
        <v>2048</v>
      </c>
      <c r="T67" s="10"/>
      <c r="U67" s="10"/>
      <c r="V67" s="10"/>
      <c r="W67" s="10"/>
      <c r="X67" s="10" t="s">
        <v>2049</v>
      </c>
    </row>
    <row r="68" spans="1:24" s="36" customFormat="1" ht="84" hidden="1" x14ac:dyDescent="0.25">
      <c r="A68" s="48" t="s">
        <v>1974</v>
      </c>
      <c r="B68" s="10" t="s">
        <v>2058</v>
      </c>
      <c r="C68" s="10" t="s">
        <v>1978</v>
      </c>
      <c r="D68" s="11" t="s">
        <v>581</v>
      </c>
      <c r="E68" s="10" t="s">
        <v>1976</v>
      </c>
      <c r="F68" s="10" t="s">
        <v>1977</v>
      </c>
      <c r="G68" s="11" t="s">
        <v>580</v>
      </c>
      <c r="H68" s="11" t="s">
        <v>14</v>
      </c>
      <c r="I68" s="11" t="s">
        <v>15</v>
      </c>
      <c r="J68" s="10" t="s">
        <v>107</v>
      </c>
      <c r="K68" s="11" t="s">
        <v>1042</v>
      </c>
      <c r="L68" s="10">
        <v>30</v>
      </c>
      <c r="M68" s="12" t="s">
        <v>578</v>
      </c>
      <c r="N68" s="15">
        <v>44117</v>
      </c>
      <c r="O68" s="13">
        <v>20202050074171</v>
      </c>
      <c r="P68" s="14">
        <v>44131</v>
      </c>
      <c r="Q68" s="10">
        <v>10</v>
      </c>
      <c r="R68" s="10" t="s">
        <v>2085</v>
      </c>
      <c r="S68" s="10" t="s">
        <v>2050</v>
      </c>
      <c r="T68" s="10"/>
      <c r="U68" s="10"/>
      <c r="V68" s="10"/>
      <c r="W68" s="10"/>
      <c r="X68" s="10"/>
    </row>
    <row r="69" spans="1:24" s="36" customFormat="1" ht="60" hidden="1" x14ac:dyDescent="0.25">
      <c r="A69" s="21" t="s">
        <v>1974</v>
      </c>
      <c r="B69" s="21" t="s">
        <v>2058</v>
      </c>
      <c r="C69" s="21" t="s">
        <v>2051</v>
      </c>
      <c r="D69" s="22" t="s">
        <v>136</v>
      </c>
      <c r="E69" s="21" t="s">
        <v>1997</v>
      </c>
      <c r="F69" s="21" t="s">
        <v>1990</v>
      </c>
      <c r="G69" s="22" t="s">
        <v>584</v>
      </c>
      <c r="H69" s="22" t="s">
        <v>2129</v>
      </c>
      <c r="I69" s="22" t="s">
        <v>107</v>
      </c>
      <c r="J69" s="21" t="s">
        <v>107</v>
      </c>
      <c r="K69" s="22" t="s">
        <v>979</v>
      </c>
      <c r="L69" s="21">
        <v>30</v>
      </c>
      <c r="M69" s="23" t="s">
        <v>582</v>
      </c>
      <c r="N69" s="24">
        <v>44117</v>
      </c>
      <c r="O69" s="25">
        <v>20202000010641</v>
      </c>
      <c r="P69" s="21"/>
      <c r="Q69" s="21"/>
      <c r="R69" s="21" t="s">
        <v>2121</v>
      </c>
      <c r="S69" s="21"/>
      <c r="T69" s="21"/>
      <c r="U69" s="21"/>
      <c r="V69" s="21"/>
      <c r="W69" s="21"/>
      <c r="X69" s="21" t="s">
        <v>2052</v>
      </c>
    </row>
    <row r="70" spans="1:24" s="36" customFormat="1" ht="60" hidden="1" x14ac:dyDescent="0.25">
      <c r="A70" s="50" t="s">
        <v>1974</v>
      </c>
      <c r="B70" s="50" t="s">
        <v>2058</v>
      </c>
      <c r="C70" s="50" t="s">
        <v>2053</v>
      </c>
      <c r="D70" s="51" t="s">
        <v>599</v>
      </c>
      <c r="E70" s="50" t="s">
        <v>1997</v>
      </c>
      <c r="F70" s="50" t="s">
        <v>1990</v>
      </c>
      <c r="G70" s="51" t="s">
        <v>598</v>
      </c>
      <c r="H70" s="51" t="s">
        <v>497</v>
      </c>
      <c r="I70" s="51" t="s">
        <v>15</v>
      </c>
      <c r="J70" s="50" t="s">
        <v>107</v>
      </c>
      <c r="K70" s="51" t="s">
        <v>1042</v>
      </c>
      <c r="L70" s="50">
        <v>30</v>
      </c>
      <c r="M70" s="52" t="s">
        <v>596</v>
      </c>
      <c r="N70" s="53">
        <v>44117</v>
      </c>
      <c r="O70" s="54">
        <v>20202050076091</v>
      </c>
      <c r="P70" s="50"/>
      <c r="Q70" s="50"/>
      <c r="R70" s="50" t="s">
        <v>2086</v>
      </c>
      <c r="S70" s="50"/>
      <c r="T70" s="50"/>
      <c r="U70" s="50"/>
      <c r="V70" s="50"/>
      <c r="W70" s="50"/>
      <c r="X70" s="50" t="s">
        <v>2052</v>
      </c>
    </row>
    <row r="71" spans="1:24" s="36" customFormat="1" ht="36.75" hidden="1" customHeight="1" x14ac:dyDescent="0.25">
      <c r="A71" s="48" t="s">
        <v>1974</v>
      </c>
      <c r="B71" s="10" t="s">
        <v>2058</v>
      </c>
      <c r="C71" s="10" t="s">
        <v>2055</v>
      </c>
      <c r="D71" s="11" t="s">
        <v>603</v>
      </c>
      <c r="E71" s="10" t="s">
        <v>1976</v>
      </c>
      <c r="F71" s="10" t="s">
        <v>1990</v>
      </c>
      <c r="G71" s="11" t="s">
        <v>602</v>
      </c>
      <c r="H71" s="11" t="s">
        <v>1038</v>
      </c>
      <c r="I71" s="35" t="s">
        <v>2056</v>
      </c>
      <c r="J71" s="10" t="s">
        <v>107</v>
      </c>
      <c r="K71" s="11" t="s">
        <v>1042</v>
      </c>
      <c r="L71" s="10">
        <v>30</v>
      </c>
      <c r="M71" s="12" t="s">
        <v>600</v>
      </c>
      <c r="N71" s="15">
        <v>44117</v>
      </c>
      <c r="O71" s="13">
        <v>20202000008751</v>
      </c>
      <c r="P71" s="14">
        <v>44119</v>
      </c>
      <c r="Q71" s="10">
        <v>2</v>
      </c>
      <c r="R71" s="10" t="s">
        <v>2085</v>
      </c>
      <c r="S71" s="10" t="s">
        <v>2054</v>
      </c>
      <c r="T71" s="10"/>
      <c r="U71" s="10"/>
      <c r="V71" s="10"/>
      <c r="W71" s="10"/>
      <c r="X71" s="10"/>
    </row>
    <row r="72" spans="1:24" s="36" customFormat="1" ht="60" hidden="1" x14ac:dyDescent="0.25">
      <c r="A72" s="48" t="s">
        <v>1974</v>
      </c>
      <c r="B72" s="10" t="s">
        <v>2062</v>
      </c>
      <c r="C72" s="10" t="s">
        <v>1982</v>
      </c>
      <c r="D72" s="11" t="s">
        <v>619</v>
      </c>
      <c r="E72" s="10" t="s">
        <v>1976</v>
      </c>
      <c r="F72" s="10" t="s">
        <v>1990</v>
      </c>
      <c r="G72" s="11" t="s">
        <v>1972</v>
      </c>
      <c r="H72" s="11" t="s">
        <v>280</v>
      </c>
      <c r="I72" s="11" t="s">
        <v>107</v>
      </c>
      <c r="J72" s="10" t="s">
        <v>107</v>
      </c>
      <c r="K72" s="11" t="s">
        <v>1042</v>
      </c>
      <c r="L72" s="10">
        <v>30</v>
      </c>
      <c r="M72" s="12" t="s">
        <v>616</v>
      </c>
      <c r="N72" s="15">
        <v>44117</v>
      </c>
      <c r="O72" s="13">
        <v>20202000010031</v>
      </c>
      <c r="P72" s="14">
        <v>44138</v>
      </c>
      <c r="Q72" s="10">
        <v>14</v>
      </c>
      <c r="R72" s="10" t="s">
        <v>2085</v>
      </c>
      <c r="S72" s="10" t="s">
        <v>2074</v>
      </c>
      <c r="T72" s="10"/>
      <c r="U72" s="10"/>
      <c r="V72" s="10"/>
      <c r="W72" s="10"/>
      <c r="X72" s="10"/>
    </row>
    <row r="73" spans="1:24" s="36" customFormat="1" ht="60" hidden="1" x14ac:dyDescent="0.25">
      <c r="A73" s="21" t="s">
        <v>1974</v>
      </c>
      <c r="B73" s="21" t="s">
        <v>2058</v>
      </c>
      <c r="C73" s="21" t="s">
        <v>2046</v>
      </c>
      <c r="D73" s="22" t="s">
        <v>637</v>
      </c>
      <c r="E73" s="21" t="s">
        <v>1976</v>
      </c>
      <c r="F73" s="21" t="s">
        <v>1994</v>
      </c>
      <c r="G73" s="22" t="s">
        <v>636</v>
      </c>
      <c r="H73" s="22" t="s">
        <v>14</v>
      </c>
      <c r="I73" s="22" t="s">
        <v>15</v>
      </c>
      <c r="J73" s="21" t="s">
        <v>107</v>
      </c>
      <c r="K73" s="22" t="s">
        <v>979</v>
      </c>
      <c r="L73" s="21">
        <v>30</v>
      </c>
      <c r="M73" s="23" t="s">
        <v>634</v>
      </c>
      <c r="N73" s="24">
        <v>44117</v>
      </c>
      <c r="O73" s="25"/>
      <c r="P73" s="21"/>
      <c r="Q73" s="21"/>
      <c r="R73" s="21" t="s">
        <v>2121</v>
      </c>
      <c r="S73" s="21"/>
      <c r="T73" s="21"/>
      <c r="U73" s="21"/>
      <c r="V73" s="21"/>
      <c r="W73" s="21"/>
      <c r="X73" s="21" t="s">
        <v>1998</v>
      </c>
    </row>
    <row r="74" spans="1:24" s="36" customFormat="1" ht="45" hidden="1" x14ac:dyDescent="0.25">
      <c r="A74" s="50" t="s">
        <v>1974</v>
      </c>
      <c r="B74" s="50" t="s">
        <v>2058</v>
      </c>
      <c r="C74" s="50" t="s">
        <v>2075</v>
      </c>
      <c r="D74" s="51" t="s">
        <v>657</v>
      </c>
      <c r="E74" s="50" t="s">
        <v>1997</v>
      </c>
      <c r="F74" s="50" t="s">
        <v>1990</v>
      </c>
      <c r="G74" s="51" t="s">
        <v>656</v>
      </c>
      <c r="H74" s="51" t="s">
        <v>154</v>
      </c>
      <c r="I74" s="51" t="s">
        <v>15</v>
      </c>
      <c r="J74" s="50" t="s">
        <v>2100</v>
      </c>
      <c r="K74" s="51" t="s">
        <v>979</v>
      </c>
      <c r="L74" s="50">
        <v>30</v>
      </c>
      <c r="M74" s="52" t="s">
        <v>654</v>
      </c>
      <c r="N74" s="53">
        <v>44118</v>
      </c>
      <c r="O74" s="54">
        <v>20202050075881</v>
      </c>
      <c r="P74" s="65">
        <v>44141</v>
      </c>
      <c r="Q74" s="50"/>
      <c r="R74" s="50" t="s">
        <v>2086</v>
      </c>
      <c r="S74" s="50" t="s">
        <v>2076</v>
      </c>
      <c r="T74" s="50"/>
      <c r="U74" s="50"/>
      <c r="V74" s="50"/>
      <c r="W74" s="50"/>
      <c r="X74" s="50" t="s">
        <v>1998</v>
      </c>
    </row>
    <row r="75" spans="1:24" s="36" customFormat="1" ht="60" hidden="1" x14ac:dyDescent="0.25">
      <c r="A75" s="48" t="s">
        <v>1974</v>
      </c>
      <c r="B75" s="10" t="s">
        <v>2058</v>
      </c>
      <c r="C75" s="10" t="s">
        <v>2077</v>
      </c>
      <c r="D75" s="11" t="s">
        <v>661</v>
      </c>
      <c r="E75" s="10" t="s">
        <v>1997</v>
      </c>
      <c r="F75" s="10" t="s">
        <v>1990</v>
      </c>
      <c r="G75" s="11" t="s">
        <v>660</v>
      </c>
      <c r="H75" s="11" t="s">
        <v>106</v>
      </c>
      <c r="I75" s="11" t="s">
        <v>107</v>
      </c>
      <c r="J75" s="10" t="s">
        <v>107</v>
      </c>
      <c r="K75" s="11" t="s">
        <v>979</v>
      </c>
      <c r="L75" s="10">
        <v>30</v>
      </c>
      <c r="M75" s="12" t="s">
        <v>658</v>
      </c>
      <c r="N75" s="12" t="s">
        <v>2084</v>
      </c>
      <c r="O75" s="13">
        <v>20202000010591</v>
      </c>
      <c r="P75" s="44">
        <v>44145</v>
      </c>
      <c r="Q75" s="10">
        <v>18</v>
      </c>
      <c r="R75" s="10" t="s">
        <v>2087</v>
      </c>
      <c r="S75" s="10" t="s">
        <v>2130</v>
      </c>
      <c r="T75" s="10"/>
      <c r="U75" s="10"/>
      <c r="V75" s="10"/>
      <c r="W75" s="10"/>
      <c r="X75" s="10" t="s">
        <v>2052</v>
      </c>
    </row>
    <row r="76" spans="1:24" s="36" customFormat="1" ht="60" hidden="1" x14ac:dyDescent="0.25">
      <c r="A76" s="48" t="s">
        <v>1974</v>
      </c>
      <c r="B76" s="10" t="s">
        <v>2058</v>
      </c>
      <c r="C76" s="10" t="s">
        <v>1978</v>
      </c>
      <c r="D76" s="11" t="s">
        <v>673</v>
      </c>
      <c r="E76" s="10" t="s">
        <v>1983</v>
      </c>
      <c r="F76" s="10" t="s">
        <v>1977</v>
      </c>
      <c r="G76" s="11" t="s">
        <v>2131</v>
      </c>
      <c r="H76" s="11" t="s">
        <v>1985</v>
      </c>
      <c r="I76" s="35" t="s">
        <v>1986</v>
      </c>
      <c r="J76" s="10" t="s">
        <v>2104</v>
      </c>
      <c r="K76" s="11" t="s">
        <v>7</v>
      </c>
      <c r="L76" s="10">
        <v>20</v>
      </c>
      <c r="M76" s="12" t="s">
        <v>670</v>
      </c>
      <c r="N76" s="12" t="s">
        <v>671</v>
      </c>
      <c r="O76" s="13">
        <v>20201200000563</v>
      </c>
      <c r="P76" s="14">
        <v>44124</v>
      </c>
      <c r="Q76" s="10">
        <v>4</v>
      </c>
      <c r="R76" s="10" t="s">
        <v>2087</v>
      </c>
      <c r="S76" s="10" t="s">
        <v>2078</v>
      </c>
      <c r="T76" s="10"/>
      <c r="U76" s="10"/>
      <c r="V76" s="10"/>
      <c r="W76" s="10"/>
      <c r="X76" s="10"/>
    </row>
    <row r="77" spans="1:24" s="36" customFormat="1" ht="63" hidden="1" x14ac:dyDescent="0.25">
      <c r="A77" s="10" t="s">
        <v>1974</v>
      </c>
      <c r="B77" s="10" t="s">
        <v>2058</v>
      </c>
      <c r="C77" s="10" t="s">
        <v>2005</v>
      </c>
      <c r="D77" s="11" t="s">
        <v>689</v>
      </c>
      <c r="E77" s="10" t="s">
        <v>1997</v>
      </c>
      <c r="F77" s="10" t="s">
        <v>1990</v>
      </c>
      <c r="G77" s="11" t="s">
        <v>688</v>
      </c>
      <c r="H77" s="11" t="s">
        <v>2129</v>
      </c>
      <c r="I77" s="11" t="s">
        <v>107</v>
      </c>
      <c r="J77" s="10" t="s">
        <v>107</v>
      </c>
      <c r="K77" s="11" t="s">
        <v>979</v>
      </c>
      <c r="L77" s="10">
        <v>30</v>
      </c>
      <c r="M77" s="12" t="s">
        <v>686</v>
      </c>
      <c r="N77" s="12" t="s">
        <v>2084</v>
      </c>
      <c r="O77" s="13"/>
      <c r="P77" s="14">
        <v>44145</v>
      </c>
      <c r="Q77" s="10"/>
      <c r="R77" s="10" t="s">
        <v>2085</v>
      </c>
      <c r="S77" s="10" t="s">
        <v>2079</v>
      </c>
      <c r="T77" s="10"/>
      <c r="U77" s="10"/>
      <c r="V77" s="10"/>
      <c r="W77" s="10"/>
      <c r="X77" s="10"/>
    </row>
    <row r="78" spans="1:24" s="36" customFormat="1" ht="60" hidden="1" x14ac:dyDescent="0.25">
      <c r="A78" s="48" t="s">
        <v>2044</v>
      </c>
      <c r="B78" s="10" t="s">
        <v>2059</v>
      </c>
      <c r="C78" s="10" t="s">
        <v>1988</v>
      </c>
      <c r="D78" s="11" t="s">
        <v>725</v>
      </c>
      <c r="E78" s="10" t="s">
        <v>2018</v>
      </c>
      <c r="F78" s="10" t="s">
        <v>2006</v>
      </c>
      <c r="G78" s="11" t="s">
        <v>724</v>
      </c>
      <c r="H78" s="11" t="s">
        <v>137</v>
      </c>
      <c r="I78" s="11" t="s">
        <v>107</v>
      </c>
      <c r="J78" s="10" t="s">
        <v>107</v>
      </c>
      <c r="K78" s="11" t="s">
        <v>979</v>
      </c>
      <c r="L78" s="10">
        <v>30</v>
      </c>
      <c r="M78" s="12" t="s">
        <v>722</v>
      </c>
      <c r="N78" s="12" t="s">
        <v>2084</v>
      </c>
      <c r="O78" s="13">
        <v>20202000009951</v>
      </c>
      <c r="P78" s="14">
        <v>44144</v>
      </c>
      <c r="Q78" s="10">
        <v>17</v>
      </c>
      <c r="R78" s="10" t="s">
        <v>2085</v>
      </c>
      <c r="S78" s="10" t="s">
        <v>2080</v>
      </c>
      <c r="T78" s="10"/>
      <c r="U78" s="10"/>
      <c r="V78" s="10"/>
      <c r="W78" s="10"/>
      <c r="X78" s="10"/>
    </row>
    <row r="79" spans="1:24" s="36" customFormat="1" ht="31.5" hidden="1" x14ac:dyDescent="0.25">
      <c r="A79" s="48" t="s">
        <v>1974</v>
      </c>
      <c r="B79" s="10" t="s">
        <v>2058</v>
      </c>
      <c r="C79" s="10" t="s">
        <v>1988</v>
      </c>
      <c r="D79" s="11" t="s">
        <v>54</v>
      </c>
      <c r="E79" s="10" t="s">
        <v>1997</v>
      </c>
      <c r="F79" s="10" t="s">
        <v>1979</v>
      </c>
      <c r="G79" s="11" t="s">
        <v>753</v>
      </c>
      <c r="H79" s="11" t="s">
        <v>20</v>
      </c>
      <c r="I79" s="11" t="s">
        <v>15</v>
      </c>
      <c r="J79" s="10" t="s">
        <v>2104</v>
      </c>
      <c r="K79" s="11" t="s">
        <v>979</v>
      </c>
      <c r="L79" s="10">
        <v>30</v>
      </c>
      <c r="M79" s="12" t="s">
        <v>751</v>
      </c>
      <c r="N79" s="15">
        <v>44119</v>
      </c>
      <c r="O79" s="13">
        <v>20202050077771</v>
      </c>
      <c r="P79" s="44">
        <v>44155</v>
      </c>
      <c r="Q79" s="10">
        <v>24</v>
      </c>
      <c r="R79" s="10" t="s">
        <v>2085</v>
      </c>
      <c r="S79" s="45" t="s">
        <v>2132</v>
      </c>
      <c r="T79" s="10"/>
      <c r="U79" s="10"/>
      <c r="V79" s="10"/>
      <c r="W79" s="10"/>
      <c r="X79" s="10"/>
    </row>
    <row r="80" spans="1:24" s="36" customFormat="1" ht="90" hidden="1" x14ac:dyDescent="0.25">
      <c r="A80" s="48" t="s">
        <v>1974</v>
      </c>
      <c r="B80" s="10" t="s">
        <v>2058</v>
      </c>
      <c r="C80" s="10" t="s">
        <v>1978</v>
      </c>
      <c r="D80" s="11" t="s">
        <v>764</v>
      </c>
      <c r="E80" s="10" t="s">
        <v>1983</v>
      </c>
      <c r="F80" s="10" t="s">
        <v>1977</v>
      </c>
      <c r="G80" s="11" t="s">
        <v>2133</v>
      </c>
      <c r="H80" s="11" t="s">
        <v>73</v>
      </c>
      <c r="I80" s="11" t="s">
        <v>15</v>
      </c>
      <c r="J80" s="10" t="s">
        <v>107</v>
      </c>
      <c r="K80" s="11" t="s">
        <v>7</v>
      </c>
      <c r="L80" s="10">
        <v>20</v>
      </c>
      <c r="M80" s="12" t="s">
        <v>761</v>
      </c>
      <c r="N80" s="12" t="s">
        <v>762</v>
      </c>
      <c r="O80" s="13">
        <v>20202050072861</v>
      </c>
      <c r="P80" s="14">
        <v>44123</v>
      </c>
      <c r="Q80" s="10">
        <v>2</v>
      </c>
      <c r="R80" s="10" t="s">
        <v>2085</v>
      </c>
      <c r="S80" s="10" t="s">
        <v>2081</v>
      </c>
      <c r="T80" s="10"/>
      <c r="U80" s="10"/>
      <c r="V80" s="10"/>
      <c r="W80" s="10"/>
      <c r="X80" s="10"/>
    </row>
    <row r="81" spans="1:24" s="36" customFormat="1" ht="60" hidden="1" x14ac:dyDescent="0.25">
      <c r="A81" s="50" t="s">
        <v>1974</v>
      </c>
      <c r="B81" s="50" t="s">
        <v>2058</v>
      </c>
      <c r="C81" s="50" t="s">
        <v>1982</v>
      </c>
      <c r="D81" s="51" t="s">
        <v>774</v>
      </c>
      <c r="E81" s="50" t="s">
        <v>1976</v>
      </c>
      <c r="F81" s="50" t="s">
        <v>1977</v>
      </c>
      <c r="G81" s="51" t="s">
        <v>359</v>
      </c>
      <c r="H81" s="51" t="s">
        <v>50</v>
      </c>
      <c r="I81" s="51" t="s">
        <v>15</v>
      </c>
      <c r="J81" s="50" t="s">
        <v>107</v>
      </c>
      <c r="K81" s="51" t="s">
        <v>1042</v>
      </c>
      <c r="L81" s="50">
        <v>30</v>
      </c>
      <c r="M81" s="52" t="s">
        <v>772</v>
      </c>
      <c r="N81" s="53">
        <v>44119</v>
      </c>
      <c r="O81" s="54"/>
      <c r="P81" s="50"/>
      <c r="Q81" s="50"/>
      <c r="R81" s="50" t="s">
        <v>2086</v>
      </c>
      <c r="S81" s="50"/>
      <c r="T81" s="50"/>
      <c r="U81" s="50"/>
      <c r="V81" s="50"/>
      <c r="W81" s="50"/>
      <c r="X81" s="50" t="s">
        <v>2004</v>
      </c>
    </row>
    <row r="82" spans="1:24" s="36" customFormat="1" ht="63" hidden="1" x14ac:dyDescent="0.25">
      <c r="A82" s="48" t="s">
        <v>1974</v>
      </c>
      <c r="B82" s="10" t="s">
        <v>2058</v>
      </c>
      <c r="C82" s="10" t="s">
        <v>1978</v>
      </c>
      <c r="D82" s="11" t="s">
        <v>2134</v>
      </c>
      <c r="E82" s="10" t="s">
        <v>1983</v>
      </c>
      <c r="F82" s="10" t="s">
        <v>1977</v>
      </c>
      <c r="G82" s="11" t="s">
        <v>777</v>
      </c>
      <c r="H82" s="11" t="s">
        <v>116</v>
      </c>
      <c r="I82" s="11" t="s">
        <v>117</v>
      </c>
      <c r="J82" s="10" t="s">
        <v>2100</v>
      </c>
      <c r="K82" s="11" t="s">
        <v>1237</v>
      </c>
      <c r="L82" s="10">
        <v>10</v>
      </c>
      <c r="M82" s="12" t="s">
        <v>775</v>
      </c>
      <c r="N82" s="15">
        <v>44119</v>
      </c>
      <c r="O82" s="13"/>
      <c r="P82" s="14">
        <v>44120</v>
      </c>
      <c r="Q82" s="10">
        <v>1</v>
      </c>
      <c r="R82" s="10" t="s">
        <v>2085</v>
      </c>
      <c r="S82" s="10"/>
      <c r="T82" s="10"/>
      <c r="U82" s="10"/>
      <c r="V82" s="10"/>
      <c r="W82" s="10"/>
      <c r="X82" s="10" t="s">
        <v>2052</v>
      </c>
    </row>
    <row r="83" spans="1:24" s="36" customFormat="1" ht="60" hidden="1" x14ac:dyDescent="0.25">
      <c r="A83" s="50" t="s">
        <v>1974</v>
      </c>
      <c r="B83" s="50" t="s">
        <v>2058</v>
      </c>
      <c r="C83" s="50" t="s">
        <v>2022</v>
      </c>
      <c r="D83" s="51" t="s">
        <v>2135</v>
      </c>
      <c r="E83" s="50" t="s">
        <v>1976</v>
      </c>
      <c r="F83" s="50" t="s">
        <v>1990</v>
      </c>
      <c r="G83" s="51" t="s">
        <v>781</v>
      </c>
      <c r="H83" s="51" t="s">
        <v>497</v>
      </c>
      <c r="I83" s="51" t="s">
        <v>15</v>
      </c>
      <c r="J83" s="50" t="s">
        <v>107</v>
      </c>
      <c r="K83" s="51" t="s">
        <v>1042</v>
      </c>
      <c r="L83" s="50">
        <v>30</v>
      </c>
      <c r="M83" s="52" t="s">
        <v>779</v>
      </c>
      <c r="N83" s="53">
        <v>44119</v>
      </c>
      <c r="O83" s="54"/>
      <c r="P83" s="50"/>
      <c r="Q83" s="50"/>
      <c r="R83" s="50" t="s">
        <v>2086</v>
      </c>
      <c r="S83" s="50"/>
      <c r="T83" s="50"/>
      <c r="U83" s="50"/>
      <c r="V83" s="50"/>
      <c r="W83" s="50"/>
      <c r="X83" s="50"/>
    </row>
    <row r="84" spans="1:24" s="36" customFormat="1" ht="60" hidden="1" x14ac:dyDescent="0.25">
      <c r="A84" s="48" t="s">
        <v>1974</v>
      </c>
      <c r="B84" s="10" t="s">
        <v>2058</v>
      </c>
      <c r="C84" s="10" t="s">
        <v>2003</v>
      </c>
      <c r="D84" s="11" t="s">
        <v>2082</v>
      </c>
      <c r="E84" s="10" t="s">
        <v>2018</v>
      </c>
      <c r="F84" s="10" t="s">
        <v>2006</v>
      </c>
      <c r="G84" s="11" t="s">
        <v>796</v>
      </c>
      <c r="H84" s="11" t="s">
        <v>137</v>
      </c>
      <c r="I84" s="11" t="s">
        <v>107</v>
      </c>
      <c r="J84" s="10" t="s">
        <v>107</v>
      </c>
      <c r="K84" s="11" t="s">
        <v>979</v>
      </c>
      <c r="L84" s="10">
        <v>30</v>
      </c>
      <c r="M84" s="12" t="s">
        <v>794</v>
      </c>
      <c r="N84" s="15">
        <v>44119</v>
      </c>
      <c r="O84" s="13">
        <v>20202000009941</v>
      </c>
      <c r="P84" s="14">
        <v>44141</v>
      </c>
      <c r="Q84" s="10">
        <v>15</v>
      </c>
      <c r="R84" s="10" t="s">
        <v>2085</v>
      </c>
      <c r="S84" s="10" t="s">
        <v>2136</v>
      </c>
      <c r="T84" s="10"/>
      <c r="U84" s="10"/>
      <c r="V84" s="10"/>
      <c r="W84" s="10"/>
      <c r="X84" s="10"/>
    </row>
    <row r="85" spans="1:24" s="36" customFormat="1" ht="45" hidden="1" x14ac:dyDescent="0.25">
      <c r="A85" s="50" t="s">
        <v>1974</v>
      </c>
      <c r="B85" s="50" t="s">
        <v>2058</v>
      </c>
      <c r="C85" s="50" t="s">
        <v>1988</v>
      </c>
      <c r="D85" s="51" t="s">
        <v>801</v>
      </c>
      <c r="E85" s="50" t="s">
        <v>1976</v>
      </c>
      <c r="F85" s="50" t="s">
        <v>1977</v>
      </c>
      <c r="G85" s="51" t="s">
        <v>800</v>
      </c>
      <c r="H85" s="51" t="s">
        <v>116</v>
      </c>
      <c r="I85" s="51" t="s">
        <v>117</v>
      </c>
      <c r="J85" s="50" t="s">
        <v>2100</v>
      </c>
      <c r="K85" s="51" t="s">
        <v>7</v>
      </c>
      <c r="L85" s="50"/>
      <c r="M85" s="52" t="s">
        <v>798</v>
      </c>
      <c r="N85" s="52" t="s">
        <v>799</v>
      </c>
      <c r="O85" s="54"/>
      <c r="P85" s="50"/>
      <c r="Q85" s="50"/>
      <c r="R85" s="50" t="s">
        <v>2086</v>
      </c>
      <c r="S85" s="50"/>
      <c r="T85" s="50"/>
      <c r="U85" s="50"/>
      <c r="V85" s="50"/>
      <c r="W85" s="50"/>
      <c r="X85" s="50" t="s">
        <v>1998</v>
      </c>
    </row>
    <row r="86" spans="1:24" s="36" customFormat="1" ht="31.5" hidden="1" x14ac:dyDescent="0.25">
      <c r="A86" s="10" t="s">
        <v>1974</v>
      </c>
      <c r="B86" s="10" t="s">
        <v>2058</v>
      </c>
      <c r="C86" s="10" t="s">
        <v>1988</v>
      </c>
      <c r="D86" s="11" t="s">
        <v>308</v>
      </c>
      <c r="E86" s="10" t="s">
        <v>1997</v>
      </c>
      <c r="F86" s="10" t="s">
        <v>1994</v>
      </c>
      <c r="G86" s="11" t="s">
        <v>808</v>
      </c>
      <c r="H86" s="11" t="s">
        <v>20</v>
      </c>
      <c r="I86" s="11" t="s">
        <v>15</v>
      </c>
      <c r="J86" s="10" t="s">
        <v>2104</v>
      </c>
      <c r="K86" s="11" t="s">
        <v>979</v>
      </c>
      <c r="L86" s="10">
        <v>30</v>
      </c>
      <c r="M86" s="12" t="s">
        <v>806</v>
      </c>
      <c r="N86" s="15">
        <v>44119</v>
      </c>
      <c r="O86" s="13"/>
      <c r="P86" s="10"/>
      <c r="Q86" s="10"/>
      <c r="R86" s="10" t="s">
        <v>2085</v>
      </c>
      <c r="S86" s="10"/>
      <c r="T86" s="10"/>
      <c r="U86" s="10"/>
      <c r="V86" s="10"/>
      <c r="W86" s="10"/>
      <c r="X86" s="10" t="s">
        <v>1998</v>
      </c>
    </row>
    <row r="87" spans="1:24" s="36" customFormat="1" ht="31.5" hidden="1" x14ac:dyDescent="0.25">
      <c r="A87" s="10" t="s">
        <v>1974</v>
      </c>
      <c r="B87" s="10" t="s">
        <v>2058</v>
      </c>
      <c r="C87" s="10" t="s">
        <v>1978</v>
      </c>
      <c r="D87" s="11" t="s">
        <v>816</v>
      </c>
      <c r="E87" s="10" t="s">
        <v>1976</v>
      </c>
      <c r="F87" s="10" t="s">
        <v>1984</v>
      </c>
      <c r="G87" s="11" t="s">
        <v>815</v>
      </c>
      <c r="H87" s="11" t="s">
        <v>1985</v>
      </c>
      <c r="I87" s="35" t="s">
        <v>1986</v>
      </c>
      <c r="J87" s="10" t="s">
        <v>2104</v>
      </c>
      <c r="K87" s="11" t="s">
        <v>979</v>
      </c>
      <c r="L87" s="10">
        <v>30</v>
      </c>
      <c r="M87" s="12" t="s">
        <v>813</v>
      </c>
      <c r="N87" s="15">
        <v>44119</v>
      </c>
      <c r="O87" s="13"/>
      <c r="P87" s="10"/>
      <c r="Q87" s="10"/>
      <c r="R87" s="10" t="s">
        <v>2085</v>
      </c>
      <c r="S87" s="10"/>
      <c r="T87" s="10"/>
      <c r="U87" s="10"/>
      <c r="V87" s="10"/>
      <c r="W87" s="10"/>
      <c r="X87" s="10" t="s">
        <v>1998</v>
      </c>
    </row>
    <row r="88" spans="1:24" s="36" customFormat="1" ht="60" hidden="1" x14ac:dyDescent="0.25">
      <c r="A88" s="10" t="s">
        <v>1974</v>
      </c>
      <c r="B88" s="10" t="s">
        <v>2058</v>
      </c>
      <c r="C88" s="10" t="s">
        <v>2083</v>
      </c>
      <c r="D88" s="11" t="s">
        <v>828</v>
      </c>
      <c r="E88" s="10" t="s">
        <v>2018</v>
      </c>
      <c r="F88" s="10" t="s">
        <v>1979</v>
      </c>
      <c r="G88" s="11" t="s">
        <v>827</v>
      </c>
      <c r="H88" s="11" t="s">
        <v>14</v>
      </c>
      <c r="I88" s="11" t="s">
        <v>15</v>
      </c>
      <c r="J88" s="10" t="s">
        <v>107</v>
      </c>
      <c r="K88" s="11" t="s">
        <v>979</v>
      </c>
      <c r="L88" s="10">
        <v>30</v>
      </c>
      <c r="M88" s="12" t="s">
        <v>825</v>
      </c>
      <c r="N88" s="15">
        <v>44119</v>
      </c>
      <c r="O88" s="13"/>
      <c r="P88" s="10"/>
      <c r="Q88" s="10"/>
      <c r="R88" s="10" t="s">
        <v>2085</v>
      </c>
      <c r="S88" s="10"/>
      <c r="T88" s="10"/>
      <c r="U88" s="10"/>
      <c r="V88" s="10"/>
      <c r="W88" s="10"/>
      <c r="X88" s="10" t="s">
        <v>1998</v>
      </c>
    </row>
    <row r="89" spans="1:24" s="36" customFormat="1" ht="60" hidden="1" x14ac:dyDescent="0.25">
      <c r="A89" s="21" t="s">
        <v>1974</v>
      </c>
      <c r="B89" s="21" t="s">
        <v>2058</v>
      </c>
      <c r="C89" s="21" t="s">
        <v>2064</v>
      </c>
      <c r="D89" s="22" t="s">
        <v>832</v>
      </c>
      <c r="E89" s="21" t="s">
        <v>2057</v>
      </c>
      <c r="F89" s="21" t="s">
        <v>1984</v>
      </c>
      <c r="G89" s="22" t="s">
        <v>831</v>
      </c>
      <c r="H89" s="22" t="s">
        <v>2129</v>
      </c>
      <c r="I89" s="22" t="s">
        <v>107</v>
      </c>
      <c r="J89" s="21" t="s">
        <v>107</v>
      </c>
      <c r="K89" s="22" t="s">
        <v>1042</v>
      </c>
      <c r="L89" s="21">
        <v>30</v>
      </c>
      <c r="M89" s="23" t="s">
        <v>829</v>
      </c>
      <c r="N89" s="24">
        <v>44119</v>
      </c>
      <c r="O89" s="25"/>
      <c r="P89" s="21"/>
      <c r="Q89" s="21"/>
      <c r="R89" s="21" t="s">
        <v>2121</v>
      </c>
      <c r="S89" s="21"/>
      <c r="T89" s="21"/>
      <c r="U89" s="21"/>
      <c r="V89" s="21"/>
      <c r="W89" s="21"/>
      <c r="X89" s="21"/>
    </row>
    <row r="90" spans="1:24" s="36" customFormat="1" ht="60" hidden="1" x14ac:dyDescent="0.25">
      <c r="A90" s="10" t="s">
        <v>1974</v>
      </c>
      <c r="B90" s="10" t="s">
        <v>2058</v>
      </c>
      <c r="C90" s="10" t="s">
        <v>2022</v>
      </c>
      <c r="D90" s="11" t="s">
        <v>836</v>
      </c>
      <c r="E90" s="10" t="s">
        <v>1976</v>
      </c>
      <c r="F90" s="10" t="s">
        <v>1979</v>
      </c>
      <c r="G90" s="11" t="s">
        <v>835</v>
      </c>
      <c r="H90" s="11" t="s">
        <v>14</v>
      </c>
      <c r="I90" s="11" t="s">
        <v>15</v>
      </c>
      <c r="J90" s="10" t="s">
        <v>107</v>
      </c>
      <c r="K90" s="11" t="s">
        <v>1042</v>
      </c>
      <c r="L90" s="10">
        <v>30</v>
      </c>
      <c r="M90" s="12" t="s">
        <v>833</v>
      </c>
      <c r="N90" s="15">
        <v>44120</v>
      </c>
      <c r="O90" s="13"/>
      <c r="P90" s="10"/>
      <c r="Q90" s="10"/>
      <c r="R90" s="10" t="s">
        <v>2085</v>
      </c>
      <c r="S90" s="10"/>
      <c r="T90" s="10"/>
      <c r="U90" s="10"/>
      <c r="V90" s="10"/>
      <c r="W90" s="10"/>
      <c r="X90" s="10"/>
    </row>
    <row r="91" spans="1:24" s="36" customFormat="1" ht="60" hidden="1" x14ac:dyDescent="0.25">
      <c r="A91" s="10" t="s">
        <v>1974</v>
      </c>
      <c r="B91" s="10" t="s">
        <v>2058</v>
      </c>
      <c r="C91" s="10" t="s">
        <v>1975</v>
      </c>
      <c r="D91" s="11" t="s">
        <v>844</v>
      </c>
      <c r="E91" s="10" t="s">
        <v>1976</v>
      </c>
      <c r="F91" s="10" t="s">
        <v>1979</v>
      </c>
      <c r="G91" s="11" t="s">
        <v>843</v>
      </c>
      <c r="H91" s="11" t="s">
        <v>14</v>
      </c>
      <c r="I91" s="11" t="s">
        <v>15</v>
      </c>
      <c r="J91" s="10" t="s">
        <v>107</v>
      </c>
      <c r="K91" s="11" t="s">
        <v>1042</v>
      </c>
      <c r="L91" s="10">
        <v>30</v>
      </c>
      <c r="M91" s="12" t="s">
        <v>841</v>
      </c>
      <c r="N91" s="15">
        <v>44120</v>
      </c>
      <c r="O91" s="13"/>
      <c r="P91" s="10"/>
      <c r="Q91" s="10"/>
      <c r="R91" s="10" t="s">
        <v>2085</v>
      </c>
      <c r="S91" s="10"/>
      <c r="T91" s="10"/>
      <c r="U91" s="10"/>
      <c r="V91" s="10"/>
      <c r="W91" s="10"/>
      <c r="X91" s="10"/>
    </row>
    <row r="92" spans="1:24" s="46" customFormat="1" ht="60" hidden="1" x14ac:dyDescent="0.25">
      <c r="A92" s="10" t="s">
        <v>1974</v>
      </c>
      <c r="B92" s="10" t="s">
        <v>2058</v>
      </c>
      <c r="C92" s="10" t="s">
        <v>1992</v>
      </c>
      <c r="D92" s="11" t="s">
        <v>743</v>
      </c>
      <c r="E92" s="10" t="s">
        <v>2057</v>
      </c>
      <c r="F92" s="10" t="s">
        <v>1990</v>
      </c>
      <c r="G92" s="11" t="s">
        <v>861</v>
      </c>
      <c r="H92" s="11" t="s">
        <v>497</v>
      </c>
      <c r="I92" s="11" t="s">
        <v>15</v>
      </c>
      <c r="J92" s="10" t="s">
        <v>107</v>
      </c>
      <c r="K92" s="11" t="s">
        <v>979</v>
      </c>
      <c r="L92" s="10">
        <v>30</v>
      </c>
      <c r="M92" s="12" t="s">
        <v>859</v>
      </c>
      <c r="N92" s="15">
        <v>44120</v>
      </c>
      <c r="O92" s="13"/>
      <c r="P92" s="10"/>
      <c r="Q92" s="10"/>
      <c r="R92" s="10" t="s">
        <v>2085</v>
      </c>
      <c r="S92" s="10"/>
      <c r="T92" s="10"/>
      <c r="U92" s="10"/>
      <c r="V92" s="10"/>
      <c r="W92" s="10"/>
      <c r="X92" s="10"/>
    </row>
    <row r="93" spans="1:24" s="36" customFormat="1" ht="60" hidden="1" x14ac:dyDescent="0.25">
      <c r="A93" s="48" t="s">
        <v>1974</v>
      </c>
      <c r="B93" s="10" t="s">
        <v>2058</v>
      </c>
      <c r="C93" s="10" t="s">
        <v>1975</v>
      </c>
      <c r="D93" s="11" t="s">
        <v>312</v>
      </c>
      <c r="E93" s="10" t="s">
        <v>2018</v>
      </c>
      <c r="F93" s="10" t="s">
        <v>1990</v>
      </c>
      <c r="G93" s="11" t="s">
        <v>864</v>
      </c>
      <c r="H93" s="11" t="s">
        <v>2067</v>
      </c>
      <c r="I93" s="11" t="s">
        <v>2137</v>
      </c>
      <c r="J93" s="10" t="s">
        <v>107</v>
      </c>
      <c r="K93" s="11" t="s">
        <v>979</v>
      </c>
      <c r="L93" s="10">
        <v>30</v>
      </c>
      <c r="M93" s="12" t="s">
        <v>862</v>
      </c>
      <c r="N93" s="15">
        <v>44120</v>
      </c>
      <c r="O93" s="13">
        <v>20202000009071</v>
      </c>
      <c r="P93" s="14">
        <v>44124</v>
      </c>
      <c r="Q93" s="10">
        <v>2</v>
      </c>
      <c r="R93" s="10" t="s">
        <v>2085</v>
      </c>
      <c r="S93" s="10"/>
      <c r="T93" s="10"/>
      <c r="U93" s="10"/>
      <c r="V93" s="10"/>
      <c r="W93" s="10"/>
      <c r="X93" s="10"/>
    </row>
    <row r="94" spans="1:24" s="36" customFormat="1" ht="60" hidden="1" x14ac:dyDescent="0.25">
      <c r="A94" s="48" t="s">
        <v>2044</v>
      </c>
      <c r="B94" s="10" t="s">
        <v>2059</v>
      </c>
      <c r="C94" s="10" t="s">
        <v>1992</v>
      </c>
      <c r="D94" s="11" t="s">
        <v>880</v>
      </c>
      <c r="E94" s="10" t="s">
        <v>2057</v>
      </c>
      <c r="F94" s="10" t="s">
        <v>1977</v>
      </c>
      <c r="G94" s="11" t="s">
        <v>879</v>
      </c>
      <c r="H94" s="11" t="s">
        <v>2068</v>
      </c>
      <c r="I94" s="11" t="s">
        <v>9</v>
      </c>
      <c r="J94" s="10" t="s">
        <v>107</v>
      </c>
      <c r="K94" s="11" t="s">
        <v>244</v>
      </c>
      <c r="L94" s="10">
        <v>35</v>
      </c>
      <c r="M94" s="11" t="s">
        <v>877</v>
      </c>
      <c r="N94" s="12" t="s">
        <v>878</v>
      </c>
      <c r="O94" s="13">
        <v>20202000009351</v>
      </c>
      <c r="P94" s="14">
        <v>44133</v>
      </c>
      <c r="Q94" s="10">
        <v>9</v>
      </c>
      <c r="R94" s="10" t="s">
        <v>2085</v>
      </c>
      <c r="S94" s="10"/>
      <c r="T94" s="10"/>
      <c r="U94" s="10"/>
      <c r="V94" s="10"/>
      <c r="W94" s="10"/>
      <c r="X94" s="10"/>
    </row>
    <row r="95" spans="1:24" s="36" customFormat="1" ht="60" hidden="1" x14ac:dyDescent="0.25">
      <c r="A95" s="50" t="s">
        <v>1974</v>
      </c>
      <c r="B95" s="50" t="s">
        <v>2058</v>
      </c>
      <c r="C95" s="50" t="s">
        <v>2089</v>
      </c>
      <c r="D95" s="51" t="s">
        <v>884</v>
      </c>
      <c r="E95" s="50" t="s">
        <v>2057</v>
      </c>
      <c r="F95" s="50" t="s">
        <v>1977</v>
      </c>
      <c r="G95" s="51" t="s">
        <v>883</v>
      </c>
      <c r="H95" s="51" t="s">
        <v>50</v>
      </c>
      <c r="I95" s="51" t="s">
        <v>15</v>
      </c>
      <c r="J95" s="50" t="s">
        <v>107</v>
      </c>
      <c r="K95" s="51" t="s">
        <v>979</v>
      </c>
      <c r="L95" s="50">
        <v>30</v>
      </c>
      <c r="M95" s="52" t="s">
        <v>881</v>
      </c>
      <c r="N95" s="53">
        <v>44120</v>
      </c>
      <c r="O95" s="54"/>
      <c r="P95" s="50"/>
      <c r="Q95" s="50"/>
      <c r="R95" s="50" t="s">
        <v>2086</v>
      </c>
      <c r="S95" s="50"/>
      <c r="T95" s="50"/>
      <c r="U95" s="50"/>
      <c r="V95" s="50"/>
      <c r="W95" s="50"/>
      <c r="X95" s="50"/>
    </row>
    <row r="96" spans="1:24" s="36" customFormat="1" ht="45" hidden="1" x14ac:dyDescent="0.25">
      <c r="A96" s="48" t="s">
        <v>1974</v>
      </c>
      <c r="B96" s="10" t="s">
        <v>2058</v>
      </c>
      <c r="C96" s="10" t="s">
        <v>1989</v>
      </c>
      <c r="D96" s="11" t="s">
        <v>892</v>
      </c>
      <c r="E96" s="10" t="s">
        <v>1976</v>
      </c>
      <c r="F96" s="10" t="s">
        <v>1977</v>
      </c>
      <c r="G96" s="11" t="s">
        <v>891</v>
      </c>
      <c r="H96" s="11" t="s">
        <v>154</v>
      </c>
      <c r="I96" s="11" t="s">
        <v>15</v>
      </c>
      <c r="J96" s="10" t="s">
        <v>2100</v>
      </c>
      <c r="K96" s="11" t="s">
        <v>1042</v>
      </c>
      <c r="L96" s="10">
        <v>30</v>
      </c>
      <c r="M96" s="12" t="s">
        <v>889</v>
      </c>
      <c r="N96" s="15">
        <v>44120</v>
      </c>
      <c r="O96" s="13">
        <v>20202050075891</v>
      </c>
      <c r="P96" s="14">
        <v>44141</v>
      </c>
      <c r="Q96" s="10">
        <v>14</v>
      </c>
      <c r="R96" s="10" t="s">
        <v>2085</v>
      </c>
      <c r="S96" s="10"/>
      <c r="T96" s="10"/>
      <c r="U96" s="10"/>
      <c r="V96" s="10"/>
      <c r="W96" s="10"/>
      <c r="X96" s="10"/>
    </row>
    <row r="97" spans="1:24" s="36" customFormat="1" ht="52.5" hidden="1" x14ac:dyDescent="0.25">
      <c r="A97" s="48" t="s">
        <v>1974</v>
      </c>
      <c r="B97" s="10" t="s">
        <v>2058</v>
      </c>
      <c r="C97" s="10" t="s">
        <v>1978</v>
      </c>
      <c r="D97" s="11" t="s">
        <v>412</v>
      </c>
      <c r="E97" s="10" t="s">
        <v>1997</v>
      </c>
      <c r="F97" s="10" t="s">
        <v>1984</v>
      </c>
      <c r="G97" s="11" t="s">
        <v>903</v>
      </c>
      <c r="H97" s="11" t="s">
        <v>116</v>
      </c>
      <c r="I97" s="11" t="s">
        <v>117</v>
      </c>
      <c r="J97" s="10" t="s">
        <v>2100</v>
      </c>
      <c r="K97" s="11" t="s">
        <v>284</v>
      </c>
      <c r="L97" s="10">
        <v>15</v>
      </c>
      <c r="M97" s="12" t="s">
        <v>901</v>
      </c>
      <c r="N97" s="15">
        <v>44120</v>
      </c>
      <c r="O97" s="13" t="s">
        <v>2069</v>
      </c>
      <c r="P97" s="14">
        <v>44120</v>
      </c>
      <c r="Q97" s="10">
        <v>0</v>
      </c>
      <c r="R97" s="10" t="s">
        <v>2085</v>
      </c>
      <c r="S97" s="10"/>
      <c r="T97" s="10"/>
      <c r="U97" s="10"/>
      <c r="V97" s="10"/>
      <c r="W97" s="10"/>
      <c r="X97" s="10" t="s">
        <v>2070</v>
      </c>
    </row>
    <row r="98" spans="1:24" s="36" customFormat="1" ht="60" hidden="1" x14ac:dyDescent="0.25">
      <c r="A98" s="50" t="s">
        <v>1974</v>
      </c>
      <c r="B98" s="50" t="s">
        <v>2058</v>
      </c>
      <c r="C98" s="50" t="s">
        <v>1992</v>
      </c>
      <c r="D98" s="51" t="s">
        <v>911</v>
      </c>
      <c r="E98" s="50" t="s">
        <v>2057</v>
      </c>
      <c r="F98" s="50" t="s">
        <v>1977</v>
      </c>
      <c r="G98" s="51" t="s">
        <v>910</v>
      </c>
      <c r="H98" s="51" t="s">
        <v>2129</v>
      </c>
      <c r="I98" s="51" t="s">
        <v>107</v>
      </c>
      <c r="J98" s="50" t="s">
        <v>107</v>
      </c>
      <c r="K98" s="51" t="s">
        <v>979</v>
      </c>
      <c r="L98" s="50">
        <v>30</v>
      </c>
      <c r="M98" s="52" t="s">
        <v>908</v>
      </c>
      <c r="N98" s="53">
        <v>44120</v>
      </c>
      <c r="O98" s="54"/>
      <c r="P98" s="50"/>
      <c r="Q98" s="50"/>
      <c r="R98" s="50" t="s">
        <v>2086</v>
      </c>
      <c r="S98" s="50"/>
      <c r="T98" s="50"/>
      <c r="U98" s="50"/>
      <c r="V98" s="50"/>
      <c r="W98" s="50"/>
      <c r="X98" s="50"/>
    </row>
    <row r="99" spans="1:24" s="36" customFormat="1" ht="60" hidden="1" x14ac:dyDescent="0.25">
      <c r="A99" s="48" t="s">
        <v>1974</v>
      </c>
      <c r="B99" s="10" t="s">
        <v>2058</v>
      </c>
      <c r="C99" s="10" t="s">
        <v>1988</v>
      </c>
      <c r="D99" s="11" t="s">
        <v>915</v>
      </c>
      <c r="E99" s="10" t="s">
        <v>2018</v>
      </c>
      <c r="F99" s="10" t="s">
        <v>2006</v>
      </c>
      <c r="G99" s="11" t="s">
        <v>914</v>
      </c>
      <c r="H99" s="11" t="s">
        <v>137</v>
      </c>
      <c r="I99" s="11" t="s">
        <v>107</v>
      </c>
      <c r="J99" s="10" t="s">
        <v>107</v>
      </c>
      <c r="K99" s="11" t="s">
        <v>979</v>
      </c>
      <c r="L99" s="10">
        <v>30</v>
      </c>
      <c r="M99" s="12" t="s">
        <v>912</v>
      </c>
      <c r="N99" s="15">
        <v>44120</v>
      </c>
      <c r="O99" s="13">
        <v>20202000009931</v>
      </c>
      <c r="P99" s="14">
        <v>44141</v>
      </c>
      <c r="Q99" s="10">
        <v>14</v>
      </c>
      <c r="R99" s="10" t="s">
        <v>2085</v>
      </c>
      <c r="S99" s="10"/>
      <c r="T99" s="10"/>
      <c r="U99" s="10"/>
      <c r="V99" s="10"/>
      <c r="W99" s="10"/>
      <c r="X99" s="10"/>
    </row>
    <row r="100" spans="1:24" s="36" customFormat="1" ht="60" hidden="1" x14ac:dyDescent="0.25">
      <c r="A100" s="50" t="s">
        <v>1974</v>
      </c>
      <c r="B100" s="50" t="s">
        <v>2058</v>
      </c>
      <c r="C100" s="50" t="s">
        <v>2022</v>
      </c>
      <c r="D100" s="51" t="s">
        <v>338</v>
      </c>
      <c r="E100" s="50" t="s">
        <v>2018</v>
      </c>
      <c r="F100" s="50" t="s">
        <v>1994</v>
      </c>
      <c r="G100" s="51" t="s">
        <v>978</v>
      </c>
      <c r="H100" s="51" t="s">
        <v>280</v>
      </c>
      <c r="I100" s="51" t="s">
        <v>107</v>
      </c>
      <c r="J100" s="50" t="s">
        <v>107</v>
      </c>
      <c r="K100" s="51" t="s">
        <v>979</v>
      </c>
      <c r="L100" s="50">
        <v>30</v>
      </c>
      <c r="M100" s="52" t="s">
        <v>976</v>
      </c>
      <c r="N100" s="53">
        <v>44123</v>
      </c>
      <c r="O100" s="54"/>
      <c r="P100" s="50"/>
      <c r="Q100" s="50"/>
      <c r="R100" s="50" t="s">
        <v>2086</v>
      </c>
      <c r="S100" s="50"/>
      <c r="T100" s="50"/>
      <c r="U100" s="50"/>
      <c r="V100" s="50"/>
      <c r="W100" s="50"/>
      <c r="X100" s="50"/>
    </row>
    <row r="101" spans="1:24" s="36" customFormat="1" ht="52.5" hidden="1" x14ac:dyDescent="0.25">
      <c r="A101" s="50" t="s">
        <v>1974</v>
      </c>
      <c r="B101" s="50" t="s">
        <v>2058</v>
      </c>
      <c r="C101" s="50" t="s">
        <v>1978</v>
      </c>
      <c r="D101" s="51" t="s">
        <v>2138</v>
      </c>
      <c r="E101" s="50" t="s">
        <v>2057</v>
      </c>
      <c r="F101" s="50" t="s">
        <v>1990</v>
      </c>
      <c r="G101" s="51" t="s">
        <v>995</v>
      </c>
      <c r="H101" s="51" t="s">
        <v>997</v>
      </c>
      <c r="I101" s="51" t="s">
        <v>998</v>
      </c>
      <c r="J101" s="50" t="s">
        <v>2104</v>
      </c>
      <c r="K101" s="51" t="s">
        <v>979</v>
      </c>
      <c r="L101" s="50">
        <v>30</v>
      </c>
      <c r="M101" s="52" t="s">
        <v>993</v>
      </c>
      <c r="N101" s="53">
        <v>44123</v>
      </c>
      <c r="O101" s="54"/>
      <c r="P101" s="50"/>
      <c r="Q101" s="50"/>
      <c r="R101" s="50" t="s">
        <v>2086</v>
      </c>
      <c r="S101" s="50"/>
      <c r="T101" s="50"/>
      <c r="U101" s="50"/>
      <c r="V101" s="50"/>
      <c r="W101" s="50"/>
      <c r="X101" s="50"/>
    </row>
    <row r="102" spans="1:24" s="36" customFormat="1" ht="45" hidden="1" x14ac:dyDescent="0.25">
      <c r="A102" s="48" t="s">
        <v>1974</v>
      </c>
      <c r="B102" s="10" t="s">
        <v>2060</v>
      </c>
      <c r="C102" s="10" t="s">
        <v>2000</v>
      </c>
      <c r="D102" s="11" t="s">
        <v>888</v>
      </c>
      <c r="E102" s="10" t="s">
        <v>2057</v>
      </c>
      <c r="F102" s="10" t="s">
        <v>1979</v>
      </c>
      <c r="G102" s="11" t="s">
        <v>1009</v>
      </c>
      <c r="H102" s="11" t="s">
        <v>154</v>
      </c>
      <c r="I102" s="11" t="s">
        <v>15</v>
      </c>
      <c r="J102" s="10" t="s">
        <v>2100</v>
      </c>
      <c r="K102" s="11" t="s">
        <v>244</v>
      </c>
      <c r="L102" s="10">
        <v>35</v>
      </c>
      <c r="M102" s="12" t="s">
        <v>1007</v>
      </c>
      <c r="N102" s="12" t="s">
        <v>1008</v>
      </c>
      <c r="O102" s="13">
        <v>20202050075901</v>
      </c>
      <c r="P102" s="14">
        <v>44141</v>
      </c>
      <c r="Q102" s="10">
        <v>13</v>
      </c>
      <c r="R102" s="10" t="s">
        <v>2085</v>
      </c>
      <c r="S102" s="10"/>
      <c r="T102" s="10"/>
      <c r="U102" s="10"/>
      <c r="V102" s="10"/>
      <c r="W102" s="10"/>
      <c r="X102" s="10"/>
    </row>
    <row r="103" spans="1:24" s="36" customFormat="1" ht="60" hidden="1" x14ac:dyDescent="0.25">
      <c r="A103" s="50" t="s">
        <v>1974</v>
      </c>
      <c r="B103" s="50" t="s">
        <v>2058</v>
      </c>
      <c r="C103" s="50" t="s">
        <v>2063</v>
      </c>
      <c r="D103" s="51" t="s">
        <v>1037</v>
      </c>
      <c r="E103" s="50" t="s">
        <v>2018</v>
      </c>
      <c r="F103" s="50" t="s">
        <v>1977</v>
      </c>
      <c r="G103" s="51" t="s">
        <v>1036</v>
      </c>
      <c r="H103" s="51" t="s">
        <v>1038</v>
      </c>
      <c r="I103" s="51" t="s">
        <v>107</v>
      </c>
      <c r="J103" s="50" t="s">
        <v>107</v>
      </c>
      <c r="K103" s="51" t="s">
        <v>979</v>
      </c>
      <c r="L103" s="50">
        <v>30</v>
      </c>
      <c r="M103" s="52" t="s">
        <v>1034</v>
      </c>
      <c r="N103" s="53">
        <v>44123</v>
      </c>
      <c r="O103" s="54"/>
      <c r="P103" s="50"/>
      <c r="Q103" s="50"/>
      <c r="R103" s="50" t="s">
        <v>2086</v>
      </c>
      <c r="S103" s="50"/>
      <c r="T103" s="50"/>
      <c r="U103" s="50"/>
      <c r="V103" s="50"/>
      <c r="W103" s="50"/>
      <c r="X103" s="50"/>
    </row>
    <row r="104" spans="1:24" s="36" customFormat="1" ht="84" hidden="1" x14ac:dyDescent="0.25">
      <c r="A104" s="48" t="s">
        <v>1974</v>
      </c>
      <c r="B104" s="10" t="s">
        <v>2058</v>
      </c>
      <c r="C104" s="10" t="s">
        <v>2064</v>
      </c>
      <c r="D104" s="11" t="s">
        <v>1043</v>
      </c>
      <c r="E104" s="10" t="s">
        <v>2057</v>
      </c>
      <c r="F104" s="10" t="s">
        <v>1977</v>
      </c>
      <c r="G104" s="11" t="s">
        <v>1041</v>
      </c>
      <c r="H104" s="11" t="s">
        <v>2129</v>
      </c>
      <c r="I104" s="11" t="s">
        <v>107</v>
      </c>
      <c r="J104" s="10" t="s">
        <v>107</v>
      </c>
      <c r="K104" s="11" t="s">
        <v>1042</v>
      </c>
      <c r="L104" s="10">
        <v>30</v>
      </c>
      <c r="M104" s="12" t="s">
        <v>1039</v>
      </c>
      <c r="N104" s="15">
        <v>44123</v>
      </c>
      <c r="O104" s="13">
        <v>20202000010111</v>
      </c>
      <c r="P104" s="14">
        <v>44145</v>
      </c>
      <c r="Q104" s="10">
        <v>15</v>
      </c>
      <c r="R104" s="10" t="s">
        <v>2085</v>
      </c>
      <c r="S104" s="10"/>
      <c r="T104" s="10"/>
      <c r="U104" s="10"/>
      <c r="V104" s="10"/>
      <c r="W104" s="10"/>
      <c r="X104" s="10"/>
    </row>
    <row r="105" spans="1:24" s="36" customFormat="1" ht="60" hidden="1" x14ac:dyDescent="0.25">
      <c r="A105" s="48" t="s">
        <v>1974</v>
      </c>
      <c r="B105" s="10" t="s">
        <v>2058</v>
      </c>
      <c r="C105" s="10" t="s">
        <v>1992</v>
      </c>
      <c r="D105" s="11" t="s">
        <v>83</v>
      </c>
      <c r="E105" s="10" t="s">
        <v>2057</v>
      </c>
      <c r="F105" s="10" t="s">
        <v>1990</v>
      </c>
      <c r="G105" s="11" t="s">
        <v>1046</v>
      </c>
      <c r="H105" s="11" t="s">
        <v>2129</v>
      </c>
      <c r="I105" s="11" t="s">
        <v>107</v>
      </c>
      <c r="J105" s="10" t="s">
        <v>107</v>
      </c>
      <c r="K105" s="11" t="s">
        <v>1042</v>
      </c>
      <c r="L105" s="10">
        <v>30</v>
      </c>
      <c r="M105" s="12" t="s">
        <v>1044</v>
      </c>
      <c r="N105" s="15">
        <v>44123</v>
      </c>
      <c r="O105" s="13" t="s">
        <v>2069</v>
      </c>
      <c r="P105" s="14">
        <v>44145</v>
      </c>
      <c r="Q105" s="10">
        <v>15</v>
      </c>
      <c r="R105" s="10" t="s">
        <v>2085</v>
      </c>
      <c r="S105" s="10"/>
      <c r="T105" s="10"/>
      <c r="U105" s="10"/>
      <c r="V105" s="10"/>
      <c r="W105" s="10"/>
      <c r="X105" s="10"/>
    </row>
    <row r="106" spans="1:24" s="36" customFormat="1" ht="60" hidden="1" x14ac:dyDescent="0.25">
      <c r="A106" s="48" t="s">
        <v>1974</v>
      </c>
      <c r="B106" s="10" t="s">
        <v>2058</v>
      </c>
      <c r="C106" s="10" t="s">
        <v>1992</v>
      </c>
      <c r="D106" s="11" t="s">
        <v>83</v>
      </c>
      <c r="E106" s="10" t="s">
        <v>2057</v>
      </c>
      <c r="F106" s="10" t="s">
        <v>1990</v>
      </c>
      <c r="G106" s="11" t="s">
        <v>1049</v>
      </c>
      <c r="H106" s="11" t="s">
        <v>2129</v>
      </c>
      <c r="I106" s="11" t="s">
        <v>107</v>
      </c>
      <c r="J106" s="10" t="s">
        <v>107</v>
      </c>
      <c r="K106" s="11" t="s">
        <v>1042</v>
      </c>
      <c r="L106" s="10">
        <v>30</v>
      </c>
      <c r="M106" s="12" t="s">
        <v>1047</v>
      </c>
      <c r="N106" s="15">
        <v>44123</v>
      </c>
      <c r="O106" s="13" t="s">
        <v>2069</v>
      </c>
      <c r="P106" s="14">
        <v>44145</v>
      </c>
      <c r="Q106" s="10">
        <v>15</v>
      </c>
      <c r="R106" s="10" t="s">
        <v>2085</v>
      </c>
      <c r="S106" s="10"/>
      <c r="T106" s="10"/>
      <c r="U106" s="10"/>
      <c r="V106" s="10"/>
      <c r="W106" s="10"/>
      <c r="X106" s="10"/>
    </row>
    <row r="107" spans="1:24" s="36" customFormat="1" ht="60" hidden="1" x14ac:dyDescent="0.25">
      <c r="A107" s="50" t="s">
        <v>1974</v>
      </c>
      <c r="B107" s="50" t="s">
        <v>2058</v>
      </c>
      <c r="C107" s="50" t="s">
        <v>1975</v>
      </c>
      <c r="D107" s="51" t="s">
        <v>257</v>
      </c>
      <c r="E107" s="50" t="s">
        <v>1976</v>
      </c>
      <c r="F107" s="50" t="s">
        <v>1994</v>
      </c>
      <c r="G107" s="51" t="s">
        <v>1052</v>
      </c>
      <c r="H107" s="51" t="s">
        <v>280</v>
      </c>
      <c r="I107" s="51" t="s">
        <v>107</v>
      </c>
      <c r="J107" s="50" t="s">
        <v>107</v>
      </c>
      <c r="K107" s="51" t="s">
        <v>1042</v>
      </c>
      <c r="L107" s="50">
        <v>30</v>
      </c>
      <c r="M107" s="52" t="s">
        <v>1050</v>
      </c>
      <c r="N107" s="53">
        <v>44123</v>
      </c>
      <c r="O107" s="54"/>
      <c r="P107" s="50"/>
      <c r="Q107" s="50"/>
      <c r="R107" s="50" t="s">
        <v>2086</v>
      </c>
      <c r="S107" s="50"/>
      <c r="T107" s="50"/>
      <c r="U107" s="50"/>
      <c r="V107" s="50"/>
      <c r="W107" s="50"/>
      <c r="X107" s="50"/>
    </row>
    <row r="108" spans="1:24" s="36" customFormat="1" ht="60" hidden="1" x14ac:dyDescent="0.25">
      <c r="A108" s="50" t="s">
        <v>1974</v>
      </c>
      <c r="B108" s="50" t="s">
        <v>2058</v>
      </c>
      <c r="C108" s="50" t="s">
        <v>1975</v>
      </c>
      <c r="D108" s="51" t="s">
        <v>1064</v>
      </c>
      <c r="E108" s="50" t="s">
        <v>2018</v>
      </c>
      <c r="F108" s="50" t="s">
        <v>1994</v>
      </c>
      <c r="G108" s="51" t="s">
        <v>1063</v>
      </c>
      <c r="H108" s="51" t="s">
        <v>280</v>
      </c>
      <c r="I108" s="51" t="s">
        <v>107</v>
      </c>
      <c r="J108" s="50" t="s">
        <v>107</v>
      </c>
      <c r="K108" s="51" t="s">
        <v>979</v>
      </c>
      <c r="L108" s="50">
        <v>30</v>
      </c>
      <c r="M108" s="52" t="s">
        <v>1061</v>
      </c>
      <c r="N108" s="53">
        <v>44123</v>
      </c>
      <c r="O108" s="54"/>
      <c r="P108" s="50"/>
      <c r="Q108" s="50"/>
      <c r="R108" s="50" t="s">
        <v>2086</v>
      </c>
      <c r="S108" s="50"/>
      <c r="T108" s="50"/>
      <c r="U108" s="50"/>
      <c r="V108" s="50"/>
      <c r="W108" s="50"/>
      <c r="X108" s="50"/>
    </row>
    <row r="109" spans="1:24" s="36" customFormat="1" ht="60" hidden="1" x14ac:dyDescent="0.25">
      <c r="A109" s="48" t="s">
        <v>1974</v>
      </c>
      <c r="B109" s="16" t="s">
        <v>2058</v>
      </c>
      <c r="C109" s="16" t="s">
        <v>1978</v>
      </c>
      <c r="D109" s="17" t="s">
        <v>1082</v>
      </c>
      <c r="E109" s="16" t="s">
        <v>1976</v>
      </c>
      <c r="F109" s="16" t="s">
        <v>1977</v>
      </c>
      <c r="G109" s="17" t="s">
        <v>1081</v>
      </c>
      <c r="H109" s="17" t="s">
        <v>137</v>
      </c>
      <c r="I109" s="17" t="s">
        <v>107</v>
      </c>
      <c r="J109" s="16" t="s">
        <v>107</v>
      </c>
      <c r="K109" s="17" t="s">
        <v>1042</v>
      </c>
      <c r="L109" s="16">
        <v>30</v>
      </c>
      <c r="M109" s="18" t="s">
        <v>1079</v>
      </c>
      <c r="N109" s="20">
        <v>44124</v>
      </c>
      <c r="O109" s="19"/>
      <c r="P109" s="16"/>
      <c r="Q109" s="16"/>
      <c r="R109" s="16" t="s">
        <v>2088</v>
      </c>
      <c r="S109" s="16"/>
      <c r="T109" s="16"/>
      <c r="U109" s="16"/>
      <c r="V109" s="16"/>
      <c r="W109" s="16"/>
      <c r="X109" s="16"/>
    </row>
    <row r="110" spans="1:24" s="36" customFormat="1" ht="60" hidden="1" x14ac:dyDescent="0.25">
      <c r="A110" s="48" t="s">
        <v>1974</v>
      </c>
      <c r="B110" s="16" t="s">
        <v>2058</v>
      </c>
      <c r="C110" s="16" t="s">
        <v>1978</v>
      </c>
      <c r="D110" s="17" t="s">
        <v>2139</v>
      </c>
      <c r="E110" s="16" t="s">
        <v>1997</v>
      </c>
      <c r="F110" s="16" t="s">
        <v>1979</v>
      </c>
      <c r="G110" s="17" t="s">
        <v>1095</v>
      </c>
      <c r="H110" s="17" t="s">
        <v>14</v>
      </c>
      <c r="I110" s="17" t="s">
        <v>15</v>
      </c>
      <c r="J110" s="16" t="s">
        <v>107</v>
      </c>
      <c r="K110" s="17" t="s">
        <v>244</v>
      </c>
      <c r="L110" s="16">
        <v>35</v>
      </c>
      <c r="M110" s="18" t="s">
        <v>1093</v>
      </c>
      <c r="N110" s="18" t="s">
        <v>1094</v>
      </c>
      <c r="O110" s="19"/>
      <c r="P110" s="16"/>
      <c r="Q110" s="16"/>
      <c r="R110" s="16" t="s">
        <v>2088</v>
      </c>
      <c r="S110" s="16"/>
      <c r="T110" s="16"/>
      <c r="U110" s="16"/>
      <c r="V110" s="16"/>
      <c r="W110" s="16"/>
      <c r="X110" s="16"/>
    </row>
    <row r="111" spans="1:24" s="36" customFormat="1" ht="60" hidden="1" x14ac:dyDescent="0.25">
      <c r="A111" s="48" t="s">
        <v>1974</v>
      </c>
      <c r="B111" s="16" t="s">
        <v>2058</v>
      </c>
      <c r="C111" s="16" t="s">
        <v>2022</v>
      </c>
      <c r="D111" s="17" t="s">
        <v>805</v>
      </c>
      <c r="E111" s="16" t="s">
        <v>2057</v>
      </c>
      <c r="F111" s="16" t="s">
        <v>1977</v>
      </c>
      <c r="G111" s="17" t="s">
        <v>1136</v>
      </c>
      <c r="H111" s="17" t="s">
        <v>497</v>
      </c>
      <c r="I111" s="17" t="s">
        <v>15</v>
      </c>
      <c r="J111" s="16" t="s">
        <v>107</v>
      </c>
      <c r="K111" s="17" t="s">
        <v>979</v>
      </c>
      <c r="L111" s="16">
        <v>30</v>
      </c>
      <c r="M111" s="18" t="s">
        <v>1134</v>
      </c>
      <c r="N111" s="20">
        <v>44124</v>
      </c>
      <c r="O111" s="19"/>
      <c r="P111" s="16"/>
      <c r="Q111" s="16"/>
      <c r="R111" s="16" t="s">
        <v>2088</v>
      </c>
      <c r="S111" s="16"/>
      <c r="T111" s="16"/>
      <c r="U111" s="16"/>
      <c r="V111" s="16"/>
      <c r="W111" s="16"/>
      <c r="X111" s="16"/>
    </row>
    <row r="112" spans="1:24" s="36" customFormat="1" ht="60" hidden="1" x14ac:dyDescent="0.25">
      <c r="A112" s="48" t="s">
        <v>1974</v>
      </c>
      <c r="B112" s="16" t="s">
        <v>2058</v>
      </c>
      <c r="C112" s="16" t="s">
        <v>2065</v>
      </c>
      <c r="D112" s="17" t="s">
        <v>501</v>
      </c>
      <c r="E112" s="16" t="s">
        <v>2057</v>
      </c>
      <c r="F112" s="16" t="s">
        <v>1977</v>
      </c>
      <c r="G112" s="17" t="s">
        <v>1148</v>
      </c>
      <c r="H112" s="17" t="s">
        <v>50</v>
      </c>
      <c r="I112" s="17" t="s">
        <v>15</v>
      </c>
      <c r="J112" s="16" t="s">
        <v>107</v>
      </c>
      <c r="K112" s="17" t="s">
        <v>979</v>
      </c>
      <c r="L112" s="16">
        <v>30</v>
      </c>
      <c r="M112" s="18" t="s">
        <v>1146</v>
      </c>
      <c r="N112" s="20">
        <v>44124</v>
      </c>
      <c r="O112" s="19"/>
      <c r="P112" s="16"/>
      <c r="Q112" s="16"/>
      <c r="R112" s="16" t="s">
        <v>2088</v>
      </c>
      <c r="S112" s="16"/>
      <c r="T112" s="16"/>
      <c r="U112" s="16"/>
      <c r="V112" s="16"/>
      <c r="W112" s="16"/>
      <c r="X112" s="16"/>
    </row>
    <row r="113" spans="1:24" s="36" customFormat="1" ht="60" hidden="1" x14ac:dyDescent="0.25">
      <c r="A113" s="48" t="s">
        <v>1974</v>
      </c>
      <c r="B113" s="16" t="s">
        <v>2058</v>
      </c>
      <c r="C113" s="16" t="s">
        <v>2005</v>
      </c>
      <c r="D113" s="17" t="s">
        <v>342</v>
      </c>
      <c r="E113" s="16" t="s">
        <v>2057</v>
      </c>
      <c r="F113" s="16" t="s">
        <v>1977</v>
      </c>
      <c r="G113" s="17" t="s">
        <v>2140</v>
      </c>
      <c r="H113" s="17" t="s">
        <v>50</v>
      </c>
      <c r="I113" s="17" t="s">
        <v>15</v>
      </c>
      <c r="J113" s="16" t="s">
        <v>107</v>
      </c>
      <c r="K113" s="17" t="s">
        <v>979</v>
      </c>
      <c r="L113" s="16">
        <v>30</v>
      </c>
      <c r="M113" s="18" t="s">
        <v>1156</v>
      </c>
      <c r="N113" s="20">
        <v>44124</v>
      </c>
      <c r="O113" s="19"/>
      <c r="P113" s="16"/>
      <c r="Q113" s="16"/>
      <c r="R113" s="16" t="s">
        <v>2088</v>
      </c>
      <c r="S113" s="16"/>
      <c r="T113" s="16"/>
      <c r="U113" s="16"/>
      <c r="V113" s="16"/>
      <c r="W113" s="16"/>
      <c r="X113" s="16"/>
    </row>
    <row r="114" spans="1:24" s="36" customFormat="1" ht="126" hidden="1" x14ac:dyDescent="0.25">
      <c r="A114" s="48" t="s">
        <v>1974</v>
      </c>
      <c r="B114" s="50" t="s">
        <v>2058</v>
      </c>
      <c r="C114" s="50" t="s">
        <v>1989</v>
      </c>
      <c r="D114" s="51" t="s">
        <v>1165</v>
      </c>
      <c r="E114" s="50" t="s">
        <v>2057</v>
      </c>
      <c r="F114" s="50" t="s">
        <v>1977</v>
      </c>
      <c r="G114" s="51" t="s">
        <v>2141</v>
      </c>
      <c r="H114" s="51" t="s">
        <v>116</v>
      </c>
      <c r="I114" s="51" t="s">
        <v>117</v>
      </c>
      <c r="J114" s="50" t="s">
        <v>2100</v>
      </c>
      <c r="K114" s="51" t="s">
        <v>7</v>
      </c>
      <c r="L114" s="50">
        <v>20</v>
      </c>
      <c r="M114" s="52" t="s">
        <v>1162</v>
      </c>
      <c r="N114" s="52" t="s">
        <v>1163</v>
      </c>
      <c r="O114" s="54"/>
      <c r="P114" s="50"/>
      <c r="Q114" s="50"/>
      <c r="R114" s="50" t="s">
        <v>2086</v>
      </c>
      <c r="S114" s="50"/>
      <c r="T114" s="50"/>
      <c r="U114" s="50"/>
      <c r="V114" s="50"/>
      <c r="W114" s="50"/>
      <c r="X114" s="50"/>
    </row>
    <row r="115" spans="1:24" s="36" customFormat="1" ht="31.5" hidden="1" x14ac:dyDescent="0.25">
      <c r="A115" s="48" t="s">
        <v>1974</v>
      </c>
      <c r="B115" s="10" t="s">
        <v>2058</v>
      </c>
      <c r="C115" s="10" t="s">
        <v>1978</v>
      </c>
      <c r="D115" s="11" t="s">
        <v>1175</v>
      </c>
      <c r="E115" s="10" t="s">
        <v>1976</v>
      </c>
      <c r="F115" s="10" t="s">
        <v>1979</v>
      </c>
      <c r="G115" s="11" t="s">
        <v>1174</v>
      </c>
      <c r="H115" s="11" t="s">
        <v>1985</v>
      </c>
      <c r="I115" s="11" t="s">
        <v>1986</v>
      </c>
      <c r="J115" s="10" t="s">
        <v>2104</v>
      </c>
      <c r="K115" s="11" t="s">
        <v>1042</v>
      </c>
      <c r="L115" s="10">
        <v>30</v>
      </c>
      <c r="M115" s="12" t="s">
        <v>1172</v>
      </c>
      <c r="N115" s="15">
        <v>44124</v>
      </c>
      <c r="O115" s="13">
        <v>20201200000633</v>
      </c>
      <c r="P115" s="14">
        <v>44131</v>
      </c>
      <c r="Q115" s="10">
        <v>5</v>
      </c>
      <c r="R115" s="10" t="s">
        <v>2085</v>
      </c>
      <c r="S115" s="10"/>
      <c r="T115" s="10"/>
      <c r="U115" s="10"/>
      <c r="V115" s="10"/>
      <c r="W115" s="10"/>
      <c r="X115" s="10" t="s">
        <v>2071</v>
      </c>
    </row>
    <row r="116" spans="1:24" s="36" customFormat="1" ht="60" hidden="1" x14ac:dyDescent="0.25">
      <c r="A116" s="48" t="s">
        <v>1974</v>
      </c>
      <c r="B116" s="16" t="s">
        <v>2058</v>
      </c>
      <c r="C116" s="16" t="s">
        <v>1978</v>
      </c>
      <c r="D116" s="17" t="s">
        <v>1183</v>
      </c>
      <c r="E116" s="16" t="s">
        <v>1976</v>
      </c>
      <c r="F116" s="16" t="s">
        <v>1977</v>
      </c>
      <c r="G116" s="17" t="s">
        <v>1182</v>
      </c>
      <c r="H116" s="17" t="s">
        <v>41</v>
      </c>
      <c r="I116" s="17" t="s">
        <v>2126</v>
      </c>
      <c r="J116" s="16" t="s">
        <v>107</v>
      </c>
      <c r="K116" s="17" t="s">
        <v>979</v>
      </c>
      <c r="L116" s="16">
        <v>30</v>
      </c>
      <c r="M116" s="18" t="s">
        <v>1180</v>
      </c>
      <c r="N116" s="20">
        <v>44124</v>
      </c>
      <c r="O116" s="19"/>
      <c r="P116" s="16"/>
      <c r="Q116" s="16"/>
      <c r="R116" s="16" t="s">
        <v>2088</v>
      </c>
      <c r="S116" s="16"/>
      <c r="T116" s="16"/>
      <c r="U116" s="16"/>
      <c r="V116" s="16"/>
      <c r="W116" s="16"/>
      <c r="X116" s="16"/>
    </row>
    <row r="117" spans="1:24" s="36" customFormat="1" ht="60" hidden="1" x14ac:dyDescent="0.25">
      <c r="A117" s="48" t="s">
        <v>1974</v>
      </c>
      <c r="B117" s="10" t="s">
        <v>2058</v>
      </c>
      <c r="C117" s="10" t="s">
        <v>1975</v>
      </c>
      <c r="D117" s="11" t="s">
        <v>2142</v>
      </c>
      <c r="E117" s="10" t="s">
        <v>2057</v>
      </c>
      <c r="F117" s="10" t="s">
        <v>1977</v>
      </c>
      <c r="G117" s="11" t="s">
        <v>1186</v>
      </c>
      <c r="H117" s="11" t="s">
        <v>2101</v>
      </c>
      <c r="I117" s="11" t="s">
        <v>2137</v>
      </c>
      <c r="J117" s="10" t="s">
        <v>107</v>
      </c>
      <c r="K117" s="11" t="s">
        <v>979</v>
      </c>
      <c r="L117" s="10">
        <v>30</v>
      </c>
      <c r="M117" s="12" t="s">
        <v>1184</v>
      </c>
      <c r="N117" s="15">
        <v>44124</v>
      </c>
      <c r="O117" s="13">
        <v>20202000009321</v>
      </c>
      <c r="P117" s="14">
        <v>44127</v>
      </c>
      <c r="Q117" s="10">
        <v>3</v>
      </c>
      <c r="R117" s="10" t="s">
        <v>2085</v>
      </c>
      <c r="S117" s="10"/>
      <c r="T117" s="10"/>
      <c r="U117" s="10"/>
      <c r="V117" s="10"/>
      <c r="W117" s="10"/>
      <c r="X117" s="10"/>
    </row>
    <row r="118" spans="1:24" s="36" customFormat="1" ht="60" hidden="1" x14ac:dyDescent="0.25">
      <c r="A118" s="48" t="s">
        <v>1974</v>
      </c>
      <c r="B118" s="16" t="s">
        <v>2058</v>
      </c>
      <c r="C118" s="16" t="s">
        <v>1989</v>
      </c>
      <c r="D118" s="17" t="s">
        <v>1197</v>
      </c>
      <c r="E118" s="16" t="s">
        <v>2057</v>
      </c>
      <c r="F118" s="16" t="s">
        <v>2006</v>
      </c>
      <c r="G118" s="17" t="s">
        <v>1196</v>
      </c>
      <c r="H118" s="17" t="s">
        <v>137</v>
      </c>
      <c r="I118" s="17" t="s">
        <v>107</v>
      </c>
      <c r="J118" s="16" t="s">
        <v>107</v>
      </c>
      <c r="K118" s="17" t="s">
        <v>979</v>
      </c>
      <c r="L118" s="16">
        <v>30</v>
      </c>
      <c r="M118" s="18" t="s">
        <v>1194</v>
      </c>
      <c r="N118" s="20">
        <v>44125</v>
      </c>
      <c r="O118" s="19"/>
      <c r="P118" s="16"/>
      <c r="Q118" s="16"/>
      <c r="R118" s="16" t="s">
        <v>2088</v>
      </c>
      <c r="S118" s="16"/>
      <c r="T118" s="16"/>
      <c r="U118" s="16"/>
      <c r="V118" s="16"/>
      <c r="W118" s="16"/>
      <c r="X118" s="16"/>
    </row>
    <row r="119" spans="1:24" s="36" customFormat="1" ht="60" hidden="1" x14ac:dyDescent="0.25">
      <c r="A119" s="48" t="s">
        <v>1974</v>
      </c>
      <c r="B119" s="16" t="s">
        <v>2058</v>
      </c>
      <c r="C119" s="16" t="s">
        <v>1978</v>
      </c>
      <c r="D119" s="17" t="s">
        <v>774</v>
      </c>
      <c r="E119" s="16" t="s">
        <v>1997</v>
      </c>
      <c r="F119" s="16" t="s">
        <v>1977</v>
      </c>
      <c r="G119" s="17" t="s">
        <v>1212</v>
      </c>
      <c r="H119" s="17" t="s">
        <v>50</v>
      </c>
      <c r="I119" s="17" t="s">
        <v>15</v>
      </c>
      <c r="J119" s="16" t="s">
        <v>107</v>
      </c>
      <c r="K119" s="17" t="s">
        <v>1042</v>
      </c>
      <c r="L119" s="16">
        <v>30</v>
      </c>
      <c r="M119" s="18" t="s">
        <v>1210</v>
      </c>
      <c r="N119" s="20">
        <v>44125</v>
      </c>
      <c r="O119" s="19"/>
      <c r="P119" s="16"/>
      <c r="Q119" s="16"/>
      <c r="R119" s="16" t="s">
        <v>2088</v>
      </c>
      <c r="S119" s="16"/>
      <c r="T119" s="16"/>
      <c r="U119" s="16"/>
      <c r="V119" s="16"/>
      <c r="W119" s="16"/>
      <c r="X119" s="16"/>
    </row>
    <row r="120" spans="1:24" s="36" customFormat="1" ht="60" hidden="1" x14ac:dyDescent="0.25">
      <c r="A120" s="10" t="s">
        <v>1974</v>
      </c>
      <c r="B120" s="10" t="s">
        <v>2058</v>
      </c>
      <c r="C120" s="10" t="s">
        <v>1978</v>
      </c>
      <c r="D120" s="11" t="s">
        <v>2143</v>
      </c>
      <c r="E120" s="10" t="s">
        <v>1976</v>
      </c>
      <c r="F120" s="10" t="s">
        <v>1979</v>
      </c>
      <c r="G120" s="11" t="s">
        <v>1232</v>
      </c>
      <c r="H120" s="11" t="s">
        <v>14</v>
      </c>
      <c r="I120" s="11" t="s">
        <v>15</v>
      </c>
      <c r="J120" s="10" t="s">
        <v>107</v>
      </c>
      <c r="K120" s="11" t="s">
        <v>244</v>
      </c>
      <c r="L120" s="10">
        <v>35</v>
      </c>
      <c r="M120" s="12" t="s">
        <v>1230</v>
      </c>
      <c r="N120" s="12" t="s">
        <v>1231</v>
      </c>
      <c r="O120" s="13"/>
      <c r="P120" s="10"/>
      <c r="Q120" s="10"/>
      <c r="R120" s="10" t="s">
        <v>2085</v>
      </c>
      <c r="S120" s="10"/>
      <c r="T120" s="10"/>
      <c r="U120" s="10"/>
      <c r="V120" s="10"/>
      <c r="W120" s="10"/>
      <c r="X120" s="10"/>
    </row>
    <row r="121" spans="1:24" s="36" customFormat="1" ht="45" hidden="1" x14ac:dyDescent="0.25">
      <c r="A121" s="48" t="s">
        <v>1974</v>
      </c>
      <c r="B121" s="50" t="s">
        <v>2058</v>
      </c>
      <c r="C121" s="50" t="s">
        <v>1978</v>
      </c>
      <c r="D121" s="51" t="s">
        <v>2144</v>
      </c>
      <c r="E121" s="50" t="s">
        <v>1983</v>
      </c>
      <c r="F121" s="50" t="s">
        <v>1977</v>
      </c>
      <c r="G121" s="51" t="s">
        <v>1236</v>
      </c>
      <c r="H121" s="51" t="s">
        <v>452</v>
      </c>
      <c r="I121" s="51" t="s">
        <v>117</v>
      </c>
      <c r="J121" s="50" t="s">
        <v>2100</v>
      </c>
      <c r="K121" s="51" t="s">
        <v>1237</v>
      </c>
      <c r="L121" s="50">
        <v>10</v>
      </c>
      <c r="M121" s="52" t="s">
        <v>1234</v>
      </c>
      <c r="N121" s="52" t="s">
        <v>1235</v>
      </c>
      <c r="O121" s="54"/>
      <c r="P121" s="50"/>
      <c r="Q121" s="50"/>
      <c r="R121" s="50" t="s">
        <v>2086</v>
      </c>
      <c r="S121" s="50"/>
      <c r="T121" s="50"/>
      <c r="U121" s="50"/>
      <c r="V121" s="50"/>
      <c r="W121" s="50"/>
      <c r="X121" s="50"/>
    </row>
    <row r="122" spans="1:24" s="36" customFormat="1" ht="60" hidden="1" x14ac:dyDescent="0.25">
      <c r="A122" s="48" t="s">
        <v>2044</v>
      </c>
      <c r="B122" s="16" t="s">
        <v>2059</v>
      </c>
      <c r="C122" s="16" t="s">
        <v>1978</v>
      </c>
      <c r="D122" s="17" t="s">
        <v>1242</v>
      </c>
      <c r="E122" s="16" t="s">
        <v>2018</v>
      </c>
      <c r="F122" s="16" t="s">
        <v>1977</v>
      </c>
      <c r="G122" s="17" t="s">
        <v>1241</v>
      </c>
      <c r="H122" s="17" t="s">
        <v>137</v>
      </c>
      <c r="I122" s="17" t="s">
        <v>107</v>
      </c>
      <c r="J122" s="16" t="s">
        <v>107</v>
      </c>
      <c r="K122" s="17" t="s">
        <v>979</v>
      </c>
      <c r="L122" s="16">
        <v>30</v>
      </c>
      <c r="M122" s="18" t="s">
        <v>1239</v>
      </c>
      <c r="N122" s="20">
        <v>44125</v>
      </c>
      <c r="O122" s="19"/>
      <c r="P122" s="16"/>
      <c r="Q122" s="16"/>
      <c r="R122" s="16" t="s">
        <v>2088</v>
      </c>
      <c r="S122" s="16"/>
      <c r="T122" s="16"/>
      <c r="U122" s="16"/>
      <c r="V122" s="16"/>
      <c r="W122" s="16"/>
      <c r="X122" s="16"/>
    </row>
    <row r="123" spans="1:24" s="36" customFormat="1" ht="60" hidden="1" x14ac:dyDescent="0.25">
      <c r="A123" s="48" t="s">
        <v>1974</v>
      </c>
      <c r="B123" s="16" t="s">
        <v>2058</v>
      </c>
      <c r="C123" s="16" t="s">
        <v>1978</v>
      </c>
      <c r="D123" s="17" t="s">
        <v>1246</v>
      </c>
      <c r="E123" s="16" t="s">
        <v>1976</v>
      </c>
      <c r="F123" s="16" t="s">
        <v>1979</v>
      </c>
      <c r="G123" s="17" t="s">
        <v>2145</v>
      </c>
      <c r="H123" s="17" t="s">
        <v>14</v>
      </c>
      <c r="I123" s="17" t="s">
        <v>15</v>
      </c>
      <c r="J123" s="16" t="s">
        <v>107</v>
      </c>
      <c r="K123" s="17" t="s">
        <v>244</v>
      </c>
      <c r="L123" s="16">
        <v>35</v>
      </c>
      <c r="M123" s="18" t="s">
        <v>1243</v>
      </c>
      <c r="N123" s="18" t="s">
        <v>1244</v>
      </c>
      <c r="O123" s="19"/>
      <c r="P123" s="16"/>
      <c r="Q123" s="16"/>
      <c r="R123" s="16" t="s">
        <v>2088</v>
      </c>
      <c r="S123" s="16"/>
      <c r="T123" s="16"/>
      <c r="U123" s="16"/>
      <c r="V123" s="16"/>
      <c r="W123" s="16"/>
      <c r="X123" s="16"/>
    </row>
    <row r="124" spans="1:24" s="36" customFormat="1" ht="31.5" hidden="1" x14ac:dyDescent="0.25">
      <c r="A124" s="10" t="s">
        <v>1974</v>
      </c>
      <c r="B124" s="10" t="s">
        <v>2058</v>
      </c>
      <c r="C124" s="10" t="s">
        <v>1978</v>
      </c>
      <c r="D124" s="11" t="s">
        <v>1253</v>
      </c>
      <c r="E124" s="10" t="s">
        <v>2018</v>
      </c>
      <c r="F124" s="10" t="s">
        <v>1979</v>
      </c>
      <c r="G124" s="11" t="s">
        <v>1252</v>
      </c>
      <c r="H124" s="11" t="s">
        <v>20</v>
      </c>
      <c r="I124" s="11" t="s">
        <v>15</v>
      </c>
      <c r="J124" s="10" t="s">
        <v>2104</v>
      </c>
      <c r="K124" s="11" t="s">
        <v>244</v>
      </c>
      <c r="L124" s="10">
        <v>35</v>
      </c>
      <c r="M124" s="12" t="s">
        <v>1250</v>
      </c>
      <c r="N124" s="12" t="s">
        <v>1251</v>
      </c>
      <c r="O124" s="13"/>
      <c r="P124" s="10"/>
      <c r="Q124" s="10"/>
      <c r="R124" s="10" t="s">
        <v>2087</v>
      </c>
      <c r="S124" s="10"/>
      <c r="T124" s="10"/>
      <c r="U124" s="10"/>
      <c r="V124" s="10"/>
      <c r="W124" s="10"/>
      <c r="X124" s="10"/>
    </row>
    <row r="125" spans="1:24" s="36" customFormat="1" ht="60" hidden="1" x14ac:dyDescent="0.25">
      <c r="A125" s="48" t="s">
        <v>2044</v>
      </c>
      <c r="B125" s="10" t="s">
        <v>2059</v>
      </c>
      <c r="C125" s="10" t="s">
        <v>1992</v>
      </c>
      <c r="D125" s="11" t="s">
        <v>1264</v>
      </c>
      <c r="E125" s="10" t="s">
        <v>2057</v>
      </c>
      <c r="F125" s="10" t="s">
        <v>1977</v>
      </c>
      <c r="G125" s="11" t="s">
        <v>1263</v>
      </c>
      <c r="H125" s="11" t="s">
        <v>280</v>
      </c>
      <c r="I125" s="11" t="s">
        <v>107</v>
      </c>
      <c r="J125" s="10" t="s">
        <v>107</v>
      </c>
      <c r="K125" s="11" t="s">
        <v>1042</v>
      </c>
      <c r="L125" s="10">
        <v>30</v>
      </c>
      <c r="M125" s="12" t="s">
        <v>1261</v>
      </c>
      <c r="N125" s="15">
        <v>44125</v>
      </c>
      <c r="O125" s="13">
        <v>20202000010021</v>
      </c>
      <c r="P125" s="14">
        <v>44138</v>
      </c>
      <c r="Q125" s="10">
        <v>8</v>
      </c>
      <c r="R125" s="10" t="s">
        <v>2087</v>
      </c>
      <c r="S125" s="10"/>
      <c r="T125" s="10"/>
      <c r="U125" s="10"/>
      <c r="V125" s="10"/>
      <c r="W125" s="10"/>
      <c r="X125" s="10"/>
    </row>
    <row r="126" spans="1:24" s="36" customFormat="1" ht="60" hidden="1" x14ac:dyDescent="0.25">
      <c r="A126" s="48" t="s">
        <v>2044</v>
      </c>
      <c r="B126" s="16" t="s">
        <v>2059</v>
      </c>
      <c r="C126" s="16" t="s">
        <v>1978</v>
      </c>
      <c r="D126" s="17" t="s">
        <v>1272</v>
      </c>
      <c r="E126" s="16" t="s">
        <v>1997</v>
      </c>
      <c r="F126" s="16" t="s">
        <v>1979</v>
      </c>
      <c r="G126" s="17" t="s">
        <v>1271</v>
      </c>
      <c r="H126" s="17" t="s">
        <v>14</v>
      </c>
      <c r="I126" s="17" t="s">
        <v>15</v>
      </c>
      <c r="J126" s="16" t="s">
        <v>107</v>
      </c>
      <c r="K126" s="17" t="s">
        <v>244</v>
      </c>
      <c r="L126" s="16">
        <v>35</v>
      </c>
      <c r="M126" s="18" t="s">
        <v>1269</v>
      </c>
      <c r="N126" s="18" t="s">
        <v>1270</v>
      </c>
      <c r="O126" s="19"/>
      <c r="P126" s="16"/>
      <c r="Q126" s="16"/>
      <c r="R126" s="16" t="s">
        <v>2088</v>
      </c>
      <c r="S126" s="16"/>
      <c r="T126" s="16"/>
      <c r="U126" s="16"/>
      <c r="V126" s="16"/>
      <c r="W126" s="16"/>
      <c r="X126" s="16"/>
    </row>
    <row r="127" spans="1:24" s="36" customFormat="1" ht="60" hidden="1" x14ac:dyDescent="0.25">
      <c r="A127" s="48" t="s">
        <v>2044</v>
      </c>
      <c r="B127" s="16" t="s">
        <v>2059</v>
      </c>
      <c r="C127" s="16" t="s">
        <v>2046</v>
      </c>
      <c r="D127" s="17" t="s">
        <v>1276</v>
      </c>
      <c r="E127" s="16" t="s">
        <v>2018</v>
      </c>
      <c r="F127" s="16" t="s">
        <v>2006</v>
      </c>
      <c r="G127" s="17" t="s">
        <v>1275</v>
      </c>
      <c r="H127" s="17" t="s">
        <v>137</v>
      </c>
      <c r="I127" s="17" t="s">
        <v>107</v>
      </c>
      <c r="J127" s="16" t="s">
        <v>107</v>
      </c>
      <c r="K127" s="17" t="s">
        <v>979</v>
      </c>
      <c r="L127" s="16">
        <v>30</v>
      </c>
      <c r="M127" s="18" t="s">
        <v>1273</v>
      </c>
      <c r="N127" s="20">
        <v>44125</v>
      </c>
      <c r="O127" s="19"/>
      <c r="P127" s="16"/>
      <c r="Q127" s="16"/>
      <c r="R127" s="16" t="s">
        <v>2088</v>
      </c>
      <c r="S127" s="16"/>
      <c r="T127" s="16"/>
      <c r="U127" s="16"/>
      <c r="V127" s="16"/>
      <c r="W127" s="16"/>
      <c r="X127" s="16"/>
    </row>
    <row r="128" spans="1:24" s="36" customFormat="1" ht="45" hidden="1" x14ac:dyDescent="0.25">
      <c r="A128" s="48" t="s">
        <v>1974</v>
      </c>
      <c r="B128" s="10" t="s">
        <v>2058</v>
      </c>
      <c r="C128" s="10" t="s">
        <v>1978</v>
      </c>
      <c r="D128" s="11" t="s">
        <v>1336</v>
      </c>
      <c r="E128" s="10" t="s">
        <v>1976</v>
      </c>
      <c r="F128" s="10" t="s">
        <v>1979</v>
      </c>
      <c r="G128" s="11" t="s">
        <v>1335</v>
      </c>
      <c r="H128" s="11" t="s">
        <v>154</v>
      </c>
      <c r="I128" s="11" t="s">
        <v>15</v>
      </c>
      <c r="J128" s="10" t="s">
        <v>2100</v>
      </c>
      <c r="K128" s="11" t="s">
        <v>979</v>
      </c>
      <c r="L128" s="10">
        <v>30</v>
      </c>
      <c r="M128" s="12" t="s">
        <v>1333</v>
      </c>
      <c r="N128" s="15">
        <v>44125</v>
      </c>
      <c r="O128" s="13">
        <v>20202050077821</v>
      </c>
      <c r="P128" s="14">
        <v>44155</v>
      </c>
      <c r="Q128" s="10">
        <v>20</v>
      </c>
      <c r="R128" s="10" t="s">
        <v>2085</v>
      </c>
      <c r="S128" s="10"/>
      <c r="T128" s="10"/>
      <c r="U128" s="10"/>
      <c r="V128" s="10"/>
      <c r="W128" s="10"/>
      <c r="X128" s="10"/>
    </row>
    <row r="129" spans="1:24" s="36" customFormat="1" ht="60" hidden="1" x14ac:dyDescent="0.25">
      <c r="A129" s="48" t="s">
        <v>1974</v>
      </c>
      <c r="B129" s="10" t="s">
        <v>2062</v>
      </c>
      <c r="C129" s="10" t="s">
        <v>1978</v>
      </c>
      <c r="D129" s="11" t="s">
        <v>2146</v>
      </c>
      <c r="E129" s="10" t="s">
        <v>1976</v>
      </c>
      <c r="F129" s="10" t="s">
        <v>1977</v>
      </c>
      <c r="G129" s="11" t="s">
        <v>2061</v>
      </c>
      <c r="H129" s="11" t="s">
        <v>2101</v>
      </c>
      <c r="I129" s="11" t="s">
        <v>2137</v>
      </c>
      <c r="J129" s="10" t="s">
        <v>107</v>
      </c>
      <c r="K129" s="11" t="s">
        <v>1042</v>
      </c>
      <c r="L129" s="10">
        <v>30</v>
      </c>
      <c r="M129" s="12" t="s">
        <v>1340</v>
      </c>
      <c r="N129" s="15">
        <v>44125</v>
      </c>
      <c r="O129" s="13">
        <v>20203800045132</v>
      </c>
      <c r="P129" s="14">
        <v>44127</v>
      </c>
      <c r="Q129" s="10">
        <v>2</v>
      </c>
      <c r="R129" s="10" t="s">
        <v>2085</v>
      </c>
      <c r="S129" s="10"/>
      <c r="T129" s="10"/>
      <c r="U129" s="10"/>
      <c r="V129" s="10"/>
      <c r="W129" s="10"/>
      <c r="X129" s="10"/>
    </row>
    <row r="130" spans="1:24" s="36" customFormat="1" ht="45" hidden="1" x14ac:dyDescent="0.25">
      <c r="A130" s="48" t="s">
        <v>1974</v>
      </c>
      <c r="B130" s="16" t="s">
        <v>2060</v>
      </c>
      <c r="C130" s="16" t="s">
        <v>1978</v>
      </c>
      <c r="D130" s="17" t="s">
        <v>1359</v>
      </c>
      <c r="E130" s="16" t="s">
        <v>1997</v>
      </c>
      <c r="F130" s="16" t="s">
        <v>1977</v>
      </c>
      <c r="G130" s="17" t="s">
        <v>2147</v>
      </c>
      <c r="H130" s="17" t="s">
        <v>452</v>
      </c>
      <c r="I130" s="17" t="s">
        <v>117</v>
      </c>
      <c r="J130" s="16" t="s">
        <v>2100</v>
      </c>
      <c r="K130" s="17" t="s">
        <v>979</v>
      </c>
      <c r="L130" s="16">
        <v>30</v>
      </c>
      <c r="M130" s="18" t="s">
        <v>1356</v>
      </c>
      <c r="N130" s="20">
        <v>44125</v>
      </c>
      <c r="O130" s="19"/>
      <c r="P130" s="16"/>
      <c r="Q130" s="16"/>
      <c r="R130" s="16" t="s">
        <v>2088</v>
      </c>
      <c r="S130" s="16"/>
      <c r="T130" s="16"/>
      <c r="U130" s="16"/>
      <c r="V130" s="16"/>
      <c r="W130" s="16"/>
      <c r="X130" s="16"/>
    </row>
    <row r="131" spans="1:24" s="36" customFormat="1" ht="45" hidden="1" x14ac:dyDescent="0.25">
      <c r="A131" s="48" t="s">
        <v>1974</v>
      </c>
      <c r="B131" s="10" t="s">
        <v>2058</v>
      </c>
      <c r="C131" s="10" t="s">
        <v>2090</v>
      </c>
      <c r="D131" s="11" t="s">
        <v>501</v>
      </c>
      <c r="E131" s="10" t="s">
        <v>2057</v>
      </c>
      <c r="F131" s="10" t="s">
        <v>1977</v>
      </c>
      <c r="G131" s="11" t="s">
        <v>1372</v>
      </c>
      <c r="H131" s="11" t="s">
        <v>116</v>
      </c>
      <c r="I131" s="11" t="s">
        <v>117</v>
      </c>
      <c r="J131" s="10" t="s">
        <v>2100</v>
      </c>
      <c r="K131" s="11" t="s">
        <v>7</v>
      </c>
      <c r="L131" s="10">
        <v>20</v>
      </c>
      <c r="M131" s="12" t="s">
        <v>1370</v>
      </c>
      <c r="N131" s="12" t="s">
        <v>1371</v>
      </c>
      <c r="O131" s="13">
        <v>20203500011061</v>
      </c>
      <c r="P131" s="14">
        <v>44153</v>
      </c>
      <c r="Q131" s="10">
        <v>18</v>
      </c>
      <c r="R131" s="10" t="s">
        <v>2085</v>
      </c>
      <c r="S131" s="10"/>
      <c r="T131" s="10"/>
      <c r="U131" s="10"/>
      <c r="V131" s="10"/>
      <c r="W131" s="10"/>
      <c r="X131" s="10"/>
    </row>
    <row r="132" spans="1:24" s="36" customFormat="1" ht="45" hidden="1" x14ac:dyDescent="0.25">
      <c r="A132" s="48" t="s">
        <v>1974</v>
      </c>
      <c r="B132" s="10" t="s">
        <v>2058</v>
      </c>
      <c r="C132" s="10" t="s">
        <v>2091</v>
      </c>
      <c r="D132" s="11" t="s">
        <v>1376</v>
      </c>
      <c r="E132" s="10" t="s">
        <v>1976</v>
      </c>
      <c r="F132" s="10" t="s">
        <v>1979</v>
      </c>
      <c r="G132" s="11" t="s">
        <v>1375</v>
      </c>
      <c r="H132" s="11" t="s">
        <v>154</v>
      </c>
      <c r="I132" s="11" t="s">
        <v>15</v>
      </c>
      <c r="J132" s="10" t="s">
        <v>2100</v>
      </c>
      <c r="K132" s="11" t="s">
        <v>244</v>
      </c>
      <c r="L132" s="10">
        <v>35</v>
      </c>
      <c r="M132" s="12" t="s">
        <v>1373</v>
      </c>
      <c r="N132" s="12" t="s">
        <v>1374</v>
      </c>
      <c r="O132" s="13">
        <v>20202050075271</v>
      </c>
      <c r="P132" s="14">
        <v>44139</v>
      </c>
      <c r="Q132" s="10">
        <v>8</v>
      </c>
      <c r="R132" s="10" t="s">
        <v>2085</v>
      </c>
      <c r="S132" s="10"/>
      <c r="T132" s="10"/>
      <c r="U132" s="10"/>
      <c r="V132" s="10"/>
      <c r="W132" s="10"/>
      <c r="X132" s="10"/>
    </row>
    <row r="133" spans="1:24" s="36" customFormat="1" ht="60" hidden="1" x14ac:dyDescent="0.25">
      <c r="A133" s="48" t="s">
        <v>1974</v>
      </c>
      <c r="B133" s="10" t="s">
        <v>2058</v>
      </c>
      <c r="C133" s="10" t="s">
        <v>1992</v>
      </c>
      <c r="D133" s="11" t="s">
        <v>1383</v>
      </c>
      <c r="E133" s="10" t="s">
        <v>1976</v>
      </c>
      <c r="F133" s="10" t="s">
        <v>1977</v>
      </c>
      <c r="G133" s="11" t="s">
        <v>1382</v>
      </c>
      <c r="H133" s="39" t="s">
        <v>2009</v>
      </c>
      <c r="I133" s="11" t="s">
        <v>1384</v>
      </c>
      <c r="J133" s="10" t="s">
        <v>107</v>
      </c>
      <c r="K133" s="11" t="s">
        <v>1042</v>
      </c>
      <c r="L133" s="10">
        <v>30</v>
      </c>
      <c r="M133" s="12" t="s">
        <v>1380</v>
      </c>
      <c r="N133" s="15">
        <v>44126</v>
      </c>
      <c r="O133" s="13" t="s">
        <v>2069</v>
      </c>
      <c r="P133" s="14">
        <v>44139</v>
      </c>
      <c r="Q133" s="10">
        <v>8</v>
      </c>
      <c r="R133" s="10" t="s">
        <v>2085</v>
      </c>
      <c r="S133" s="10"/>
      <c r="T133" s="10"/>
      <c r="U133" s="10"/>
      <c r="V133" s="10"/>
      <c r="W133" s="10"/>
      <c r="X133" s="10" t="s">
        <v>2072</v>
      </c>
    </row>
    <row r="134" spans="1:24" s="36" customFormat="1" ht="60" hidden="1" x14ac:dyDescent="0.25">
      <c r="A134" s="48" t="s">
        <v>1974</v>
      </c>
      <c r="B134" s="10" t="s">
        <v>2060</v>
      </c>
      <c r="C134" s="10" t="s">
        <v>1988</v>
      </c>
      <c r="D134" s="11" t="s">
        <v>1411</v>
      </c>
      <c r="E134" s="10" t="s">
        <v>1976</v>
      </c>
      <c r="F134" s="10" t="s">
        <v>1979</v>
      </c>
      <c r="G134" s="11" t="s">
        <v>1410</v>
      </c>
      <c r="H134" s="11" t="s">
        <v>14</v>
      </c>
      <c r="I134" s="11" t="s">
        <v>15</v>
      </c>
      <c r="J134" s="10" t="s">
        <v>107</v>
      </c>
      <c r="K134" s="11" t="s">
        <v>244</v>
      </c>
      <c r="L134" s="10">
        <v>35</v>
      </c>
      <c r="M134" s="12" t="s">
        <v>1408</v>
      </c>
      <c r="N134" s="12" t="s">
        <v>1409</v>
      </c>
      <c r="O134" s="13">
        <v>20202050073991</v>
      </c>
      <c r="P134" s="14">
        <v>44145</v>
      </c>
      <c r="Q134" s="10">
        <v>12</v>
      </c>
      <c r="R134" s="10" t="s">
        <v>2085</v>
      </c>
      <c r="S134" s="10"/>
      <c r="T134" s="10"/>
      <c r="U134" s="10"/>
      <c r="V134" s="10"/>
      <c r="W134" s="10"/>
      <c r="X134" s="10"/>
    </row>
    <row r="135" spans="1:24" s="36" customFormat="1" ht="63" hidden="1" x14ac:dyDescent="0.25">
      <c r="A135" s="48" t="s">
        <v>1974</v>
      </c>
      <c r="B135" s="10" t="s">
        <v>2058</v>
      </c>
      <c r="C135" s="10" t="s">
        <v>1988</v>
      </c>
      <c r="D135" s="11" t="s">
        <v>2148</v>
      </c>
      <c r="E135" s="10" t="s">
        <v>2057</v>
      </c>
      <c r="F135" s="10" t="s">
        <v>1984</v>
      </c>
      <c r="G135" s="11" t="s">
        <v>1417</v>
      </c>
      <c r="H135" s="11" t="s">
        <v>73</v>
      </c>
      <c r="I135" s="11" t="s">
        <v>15</v>
      </c>
      <c r="J135" s="10" t="s">
        <v>107</v>
      </c>
      <c r="K135" s="11" t="s">
        <v>979</v>
      </c>
      <c r="L135" s="10">
        <v>30</v>
      </c>
      <c r="M135" s="12" t="s">
        <v>1415</v>
      </c>
      <c r="N135" s="15">
        <v>44126</v>
      </c>
      <c r="O135" s="13">
        <v>20202050074641</v>
      </c>
      <c r="P135" s="14">
        <v>44138</v>
      </c>
      <c r="Q135" s="10">
        <v>7</v>
      </c>
      <c r="R135" s="10" t="s">
        <v>2085</v>
      </c>
      <c r="S135" s="10"/>
      <c r="T135" s="10"/>
      <c r="U135" s="10"/>
      <c r="V135" s="10"/>
      <c r="W135" s="10"/>
      <c r="X135" s="10"/>
    </row>
    <row r="136" spans="1:24" s="36" customFormat="1" ht="60" hidden="1" x14ac:dyDescent="0.25">
      <c r="A136" s="48" t="s">
        <v>1974</v>
      </c>
      <c r="B136" s="10" t="s">
        <v>2058</v>
      </c>
      <c r="C136" s="10" t="s">
        <v>2046</v>
      </c>
      <c r="D136" s="11" t="s">
        <v>1421</v>
      </c>
      <c r="E136" s="10" t="s">
        <v>2018</v>
      </c>
      <c r="F136" s="10" t="s">
        <v>1994</v>
      </c>
      <c r="G136" s="11" t="s">
        <v>1420</v>
      </c>
      <c r="H136" s="11" t="s">
        <v>280</v>
      </c>
      <c r="I136" s="11" t="s">
        <v>107</v>
      </c>
      <c r="J136" s="10" t="s">
        <v>107</v>
      </c>
      <c r="K136" s="11" t="s">
        <v>979</v>
      </c>
      <c r="L136" s="10">
        <v>30</v>
      </c>
      <c r="M136" s="12" t="s">
        <v>1418</v>
      </c>
      <c r="N136" s="15">
        <v>44126</v>
      </c>
      <c r="O136" s="13">
        <v>20202000010011</v>
      </c>
      <c r="P136" s="14">
        <v>44138</v>
      </c>
      <c r="Q136" s="10">
        <v>7</v>
      </c>
      <c r="R136" s="10" t="s">
        <v>2085</v>
      </c>
      <c r="S136" s="10"/>
      <c r="T136" s="10"/>
      <c r="U136" s="10"/>
      <c r="V136" s="10"/>
      <c r="W136" s="10"/>
      <c r="X136" s="10"/>
    </row>
    <row r="137" spans="1:24" s="36" customFormat="1" ht="60" hidden="1" x14ac:dyDescent="0.25">
      <c r="A137" s="48" t="s">
        <v>1974</v>
      </c>
      <c r="B137" s="10" t="s">
        <v>2058</v>
      </c>
      <c r="C137" s="10" t="s">
        <v>1975</v>
      </c>
      <c r="D137" s="11" t="s">
        <v>1428</v>
      </c>
      <c r="E137" s="10" t="s">
        <v>2018</v>
      </c>
      <c r="F137" s="10" t="s">
        <v>2006</v>
      </c>
      <c r="G137" s="11" t="s">
        <v>2149</v>
      </c>
      <c r="H137" s="11" t="s">
        <v>1038</v>
      </c>
      <c r="I137" s="11" t="s">
        <v>107</v>
      </c>
      <c r="J137" s="10" t="s">
        <v>107</v>
      </c>
      <c r="K137" s="11" t="s">
        <v>979</v>
      </c>
      <c r="L137" s="10">
        <v>30</v>
      </c>
      <c r="M137" s="12" t="s">
        <v>1425</v>
      </c>
      <c r="N137" s="15">
        <v>44126</v>
      </c>
      <c r="O137" s="13">
        <v>20202000010381</v>
      </c>
      <c r="P137" s="14">
        <v>44145</v>
      </c>
      <c r="Q137" s="10">
        <v>12</v>
      </c>
      <c r="R137" s="10" t="s">
        <v>2085</v>
      </c>
      <c r="S137" s="10"/>
      <c r="T137" s="10"/>
      <c r="U137" s="10"/>
      <c r="V137" s="10"/>
      <c r="W137" s="10"/>
      <c r="X137" s="10"/>
    </row>
    <row r="138" spans="1:24" s="36" customFormat="1" ht="60" hidden="1" x14ac:dyDescent="0.25">
      <c r="A138" s="48" t="s">
        <v>1974</v>
      </c>
      <c r="B138" s="10" t="s">
        <v>2058</v>
      </c>
      <c r="C138" s="10" t="s">
        <v>1988</v>
      </c>
      <c r="D138" s="11" t="s">
        <v>1451</v>
      </c>
      <c r="E138" s="10" t="s">
        <v>2057</v>
      </c>
      <c r="F138" s="10" t="s">
        <v>1977</v>
      </c>
      <c r="G138" s="11" t="s">
        <v>1450</v>
      </c>
      <c r="H138" s="11" t="s">
        <v>73</v>
      </c>
      <c r="I138" s="11" t="s">
        <v>15</v>
      </c>
      <c r="J138" s="10" t="s">
        <v>107</v>
      </c>
      <c r="K138" s="11" t="s">
        <v>979</v>
      </c>
      <c r="L138" s="10">
        <v>30</v>
      </c>
      <c r="M138" s="12" t="s">
        <v>1448</v>
      </c>
      <c r="N138" s="15">
        <v>44127</v>
      </c>
      <c r="O138" s="13">
        <v>20202050074181</v>
      </c>
      <c r="P138" s="14">
        <v>44139</v>
      </c>
      <c r="Q138" s="10">
        <v>8</v>
      </c>
      <c r="R138" s="10" t="s">
        <v>2085</v>
      </c>
      <c r="S138" s="10"/>
      <c r="T138" s="10"/>
      <c r="U138" s="10"/>
      <c r="V138" s="10"/>
      <c r="W138" s="10"/>
      <c r="X138" s="10"/>
    </row>
    <row r="139" spans="1:24" s="36" customFormat="1" ht="60" hidden="1" x14ac:dyDescent="0.25">
      <c r="A139" s="48" t="s">
        <v>1974</v>
      </c>
      <c r="B139" s="16" t="s">
        <v>2058</v>
      </c>
      <c r="C139" s="16" t="s">
        <v>2003</v>
      </c>
      <c r="D139" s="17" t="s">
        <v>1455</v>
      </c>
      <c r="E139" s="16" t="s">
        <v>1976</v>
      </c>
      <c r="F139" s="16" t="s">
        <v>1994</v>
      </c>
      <c r="G139" s="17" t="s">
        <v>1454</v>
      </c>
      <c r="H139" s="17" t="s">
        <v>280</v>
      </c>
      <c r="I139" s="17" t="s">
        <v>107</v>
      </c>
      <c r="J139" s="16" t="s">
        <v>107</v>
      </c>
      <c r="K139" s="17" t="s">
        <v>1042</v>
      </c>
      <c r="L139" s="16">
        <v>30</v>
      </c>
      <c r="M139" s="18" t="s">
        <v>1452</v>
      </c>
      <c r="N139" s="20">
        <v>44127</v>
      </c>
      <c r="O139" s="19"/>
      <c r="P139" s="16"/>
      <c r="Q139" s="16"/>
      <c r="R139" s="16" t="s">
        <v>2088</v>
      </c>
      <c r="S139" s="16"/>
      <c r="T139" s="16"/>
      <c r="U139" s="16"/>
      <c r="V139" s="16"/>
      <c r="W139" s="16"/>
      <c r="X139" s="16"/>
    </row>
    <row r="140" spans="1:24" s="36" customFormat="1" ht="60" hidden="1" x14ac:dyDescent="0.25">
      <c r="A140" s="48" t="s">
        <v>1974</v>
      </c>
      <c r="B140" s="10" t="s">
        <v>2058</v>
      </c>
      <c r="C140" s="10" t="s">
        <v>1988</v>
      </c>
      <c r="D140" s="11" t="s">
        <v>1473</v>
      </c>
      <c r="E140" s="10" t="s">
        <v>1976</v>
      </c>
      <c r="F140" s="10" t="s">
        <v>1979</v>
      </c>
      <c r="G140" s="11" t="s">
        <v>1472</v>
      </c>
      <c r="H140" s="11" t="s">
        <v>14</v>
      </c>
      <c r="I140" s="11" t="s">
        <v>15</v>
      </c>
      <c r="J140" s="10" t="s">
        <v>107</v>
      </c>
      <c r="K140" s="11" t="s">
        <v>7</v>
      </c>
      <c r="L140" s="10">
        <v>20</v>
      </c>
      <c r="M140" s="12" t="s">
        <v>1470</v>
      </c>
      <c r="N140" s="12" t="s">
        <v>1471</v>
      </c>
      <c r="O140" s="13">
        <v>20202100010661</v>
      </c>
      <c r="P140" s="14">
        <v>44151</v>
      </c>
      <c r="Q140" s="10">
        <v>15</v>
      </c>
      <c r="R140" s="10" t="s">
        <v>2085</v>
      </c>
      <c r="S140" s="10"/>
      <c r="T140" s="10"/>
      <c r="U140" s="10"/>
      <c r="V140" s="10"/>
      <c r="W140" s="10"/>
      <c r="X140" s="10"/>
    </row>
    <row r="141" spans="1:24" s="36" customFormat="1" ht="45" hidden="1" x14ac:dyDescent="0.25">
      <c r="A141" s="48" t="s">
        <v>1974</v>
      </c>
      <c r="B141" s="10" t="s">
        <v>2058</v>
      </c>
      <c r="C141" s="10" t="s">
        <v>2051</v>
      </c>
      <c r="D141" s="11" t="s">
        <v>1060</v>
      </c>
      <c r="E141" s="10" t="s">
        <v>2057</v>
      </c>
      <c r="F141" s="10" t="s">
        <v>1977</v>
      </c>
      <c r="G141" s="11" t="s">
        <v>1499</v>
      </c>
      <c r="H141" s="11" t="s">
        <v>116</v>
      </c>
      <c r="I141" s="11" t="s">
        <v>117</v>
      </c>
      <c r="J141" s="10" t="s">
        <v>2100</v>
      </c>
      <c r="K141" s="11" t="s">
        <v>7</v>
      </c>
      <c r="L141" s="10">
        <v>20</v>
      </c>
      <c r="M141" s="12" t="s">
        <v>1497</v>
      </c>
      <c r="N141" s="12" t="s">
        <v>1498</v>
      </c>
      <c r="O141" s="13" t="s">
        <v>2069</v>
      </c>
      <c r="P141" s="14">
        <v>44153</v>
      </c>
      <c r="Q141" s="10">
        <v>16</v>
      </c>
      <c r="R141" s="10" t="s">
        <v>2085</v>
      </c>
      <c r="S141" s="10"/>
      <c r="T141" s="10"/>
      <c r="U141" s="10"/>
      <c r="V141" s="10"/>
      <c r="W141" s="10"/>
      <c r="X141" s="10" t="s">
        <v>2072</v>
      </c>
    </row>
    <row r="142" spans="1:24" s="36" customFormat="1" ht="60" hidden="1" x14ac:dyDescent="0.25">
      <c r="A142" s="48" t="s">
        <v>1974</v>
      </c>
      <c r="B142" s="10" t="s">
        <v>2058</v>
      </c>
      <c r="C142" s="10" t="s">
        <v>1978</v>
      </c>
      <c r="D142" s="11" t="s">
        <v>1504</v>
      </c>
      <c r="E142" s="10" t="s">
        <v>1997</v>
      </c>
      <c r="F142" s="10" t="s">
        <v>1979</v>
      </c>
      <c r="G142" s="11" t="s">
        <v>341</v>
      </c>
      <c r="H142" s="11" t="s">
        <v>14</v>
      </c>
      <c r="I142" s="11" t="s">
        <v>15</v>
      </c>
      <c r="J142" s="10" t="s">
        <v>107</v>
      </c>
      <c r="K142" s="11" t="s">
        <v>1042</v>
      </c>
      <c r="L142" s="10">
        <v>30</v>
      </c>
      <c r="M142" s="12" t="s">
        <v>1502</v>
      </c>
      <c r="N142" s="15">
        <v>44127</v>
      </c>
      <c r="O142" s="13">
        <v>20202050076071</v>
      </c>
      <c r="P142" s="14">
        <v>44144</v>
      </c>
      <c r="Q142" s="10">
        <v>11</v>
      </c>
      <c r="R142" s="10" t="s">
        <v>2085</v>
      </c>
      <c r="S142" s="10"/>
      <c r="T142" s="10"/>
      <c r="U142" s="10"/>
      <c r="V142" s="10"/>
      <c r="W142" s="10"/>
      <c r="X142" s="10"/>
    </row>
    <row r="143" spans="1:24" s="36" customFormat="1" ht="60" hidden="1" x14ac:dyDescent="0.25">
      <c r="A143" s="48" t="s">
        <v>1974</v>
      </c>
      <c r="B143" s="16" t="s">
        <v>2058</v>
      </c>
      <c r="C143" s="16" t="s">
        <v>1978</v>
      </c>
      <c r="D143" s="17" t="s">
        <v>2150</v>
      </c>
      <c r="E143" s="16" t="s">
        <v>1976</v>
      </c>
      <c r="F143" s="16" t="s">
        <v>2006</v>
      </c>
      <c r="G143" s="17" t="s">
        <v>1531</v>
      </c>
      <c r="H143" s="17" t="s">
        <v>497</v>
      </c>
      <c r="I143" s="17" t="s">
        <v>15</v>
      </c>
      <c r="J143" s="16" t="s">
        <v>107</v>
      </c>
      <c r="K143" s="17" t="s">
        <v>1042</v>
      </c>
      <c r="L143" s="16">
        <v>30</v>
      </c>
      <c r="M143" s="18" t="s">
        <v>1529</v>
      </c>
      <c r="N143" s="20">
        <v>44127</v>
      </c>
      <c r="O143" s="19"/>
      <c r="P143" s="16"/>
      <c r="Q143" s="16"/>
      <c r="R143" s="16" t="s">
        <v>2088</v>
      </c>
      <c r="S143" s="16"/>
      <c r="T143" s="16"/>
      <c r="U143" s="16"/>
      <c r="V143" s="16"/>
      <c r="W143" s="16"/>
      <c r="X143" s="16"/>
    </row>
    <row r="144" spans="1:24" s="36" customFormat="1" ht="45" hidden="1" x14ac:dyDescent="0.25">
      <c r="A144" s="48" t="s">
        <v>1974</v>
      </c>
      <c r="B144" s="10" t="s">
        <v>2058</v>
      </c>
      <c r="C144" s="10" t="s">
        <v>2051</v>
      </c>
      <c r="D144" s="11" t="s">
        <v>1060</v>
      </c>
      <c r="E144" s="10" t="s">
        <v>2057</v>
      </c>
      <c r="F144" s="10" t="s">
        <v>1977</v>
      </c>
      <c r="G144" s="11" t="s">
        <v>1499</v>
      </c>
      <c r="H144" s="11" t="s">
        <v>116</v>
      </c>
      <c r="I144" s="11" t="s">
        <v>117</v>
      </c>
      <c r="J144" s="10" t="s">
        <v>2100</v>
      </c>
      <c r="K144" s="11" t="s">
        <v>7</v>
      </c>
      <c r="L144" s="10">
        <v>20</v>
      </c>
      <c r="M144" s="12" t="s">
        <v>1533</v>
      </c>
      <c r="N144" s="12" t="s">
        <v>1534</v>
      </c>
      <c r="O144" s="13">
        <v>20203500011051</v>
      </c>
      <c r="P144" s="14">
        <v>44153</v>
      </c>
      <c r="Q144" s="10">
        <v>16</v>
      </c>
      <c r="R144" s="10" t="s">
        <v>2085</v>
      </c>
      <c r="S144" s="10"/>
      <c r="T144" s="10"/>
      <c r="U144" s="10"/>
      <c r="V144" s="10"/>
      <c r="W144" s="10"/>
      <c r="X144" s="10"/>
    </row>
    <row r="145" spans="1:24" s="36" customFormat="1" ht="45" hidden="1" x14ac:dyDescent="0.25">
      <c r="A145" s="48" t="s">
        <v>1974</v>
      </c>
      <c r="B145" s="16" t="s">
        <v>2058</v>
      </c>
      <c r="C145" s="16" t="s">
        <v>2092</v>
      </c>
      <c r="D145" s="17" t="s">
        <v>1538</v>
      </c>
      <c r="E145" s="16" t="s">
        <v>2057</v>
      </c>
      <c r="F145" s="16" t="s">
        <v>1977</v>
      </c>
      <c r="G145" s="17" t="s">
        <v>1537</v>
      </c>
      <c r="H145" s="17" t="s">
        <v>116</v>
      </c>
      <c r="I145" s="17" t="s">
        <v>117</v>
      </c>
      <c r="J145" s="16" t="s">
        <v>2100</v>
      </c>
      <c r="K145" s="17" t="s">
        <v>7</v>
      </c>
      <c r="L145" s="16">
        <v>20</v>
      </c>
      <c r="M145" s="18" t="s">
        <v>1535</v>
      </c>
      <c r="N145" s="18" t="s">
        <v>1536</v>
      </c>
      <c r="O145" s="19"/>
      <c r="P145" s="16"/>
      <c r="Q145" s="16"/>
      <c r="R145" s="16" t="s">
        <v>2088</v>
      </c>
      <c r="S145" s="16"/>
      <c r="T145" s="16"/>
      <c r="U145" s="16"/>
      <c r="V145" s="16"/>
      <c r="W145" s="16"/>
      <c r="X145" s="16"/>
    </row>
    <row r="146" spans="1:24" s="36" customFormat="1" ht="60" hidden="1" x14ac:dyDescent="0.25">
      <c r="A146" s="48" t="s">
        <v>1974</v>
      </c>
      <c r="B146" s="10" t="s">
        <v>2058</v>
      </c>
      <c r="C146" s="10" t="s">
        <v>1978</v>
      </c>
      <c r="D146" s="11" t="s">
        <v>1557</v>
      </c>
      <c r="E146" s="10" t="s">
        <v>2018</v>
      </c>
      <c r="F146" s="10" t="s">
        <v>1979</v>
      </c>
      <c r="G146" s="11" t="s">
        <v>1556</v>
      </c>
      <c r="H146" s="11" t="s">
        <v>14</v>
      </c>
      <c r="I146" s="11" t="s">
        <v>15</v>
      </c>
      <c r="J146" s="10" t="s">
        <v>107</v>
      </c>
      <c r="K146" s="11" t="s">
        <v>244</v>
      </c>
      <c r="L146" s="10">
        <v>35</v>
      </c>
      <c r="M146" s="12" t="s">
        <v>1554</v>
      </c>
      <c r="N146" s="12" t="s">
        <v>1555</v>
      </c>
      <c r="O146" s="13">
        <v>20202050074171</v>
      </c>
      <c r="P146" s="14">
        <v>44131</v>
      </c>
      <c r="Q146" s="10">
        <v>1</v>
      </c>
      <c r="R146" s="10" t="s">
        <v>2085</v>
      </c>
      <c r="S146" s="10"/>
      <c r="T146" s="10"/>
      <c r="U146" s="10"/>
      <c r="V146" s="10"/>
      <c r="W146" s="10"/>
      <c r="X146" s="10"/>
    </row>
    <row r="147" spans="1:24" s="36" customFormat="1" ht="60" hidden="1" x14ac:dyDescent="0.25">
      <c r="A147" s="10" t="s">
        <v>2044</v>
      </c>
      <c r="B147" s="10" t="s">
        <v>2059</v>
      </c>
      <c r="C147" s="10" t="s">
        <v>2005</v>
      </c>
      <c r="D147" s="11" t="s">
        <v>505</v>
      </c>
      <c r="E147" s="10" t="s">
        <v>2018</v>
      </c>
      <c r="F147" s="10" t="s">
        <v>1979</v>
      </c>
      <c r="G147" s="11" t="s">
        <v>1560</v>
      </c>
      <c r="H147" s="11" t="s">
        <v>73</v>
      </c>
      <c r="I147" s="11" t="s">
        <v>15</v>
      </c>
      <c r="J147" s="10" t="s">
        <v>107</v>
      </c>
      <c r="K147" s="11" t="s">
        <v>244</v>
      </c>
      <c r="L147" s="10">
        <v>35</v>
      </c>
      <c r="M147" s="12" t="s">
        <v>1558</v>
      </c>
      <c r="N147" s="12" t="s">
        <v>1559</v>
      </c>
      <c r="O147" s="13"/>
      <c r="P147" s="10"/>
      <c r="Q147" s="10"/>
      <c r="R147" s="10" t="s">
        <v>2085</v>
      </c>
      <c r="S147" s="10"/>
      <c r="T147" s="10"/>
      <c r="U147" s="10"/>
      <c r="V147" s="10"/>
      <c r="W147" s="10"/>
      <c r="X147" s="10"/>
    </row>
    <row r="148" spans="1:24" s="36" customFormat="1" ht="60" hidden="1" x14ac:dyDescent="0.25">
      <c r="A148" s="48" t="s">
        <v>2044</v>
      </c>
      <c r="B148" s="10" t="s">
        <v>2059</v>
      </c>
      <c r="C148" s="10" t="s">
        <v>2005</v>
      </c>
      <c r="D148" s="11" t="s">
        <v>505</v>
      </c>
      <c r="E148" s="10" t="s">
        <v>2018</v>
      </c>
      <c r="F148" s="10" t="s">
        <v>1977</v>
      </c>
      <c r="G148" s="11" t="s">
        <v>1563</v>
      </c>
      <c r="H148" s="11" t="s">
        <v>73</v>
      </c>
      <c r="I148" s="11" t="s">
        <v>15</v>
      </c>
      <c r="J148" s="10" t="s">
        <v>107</v>
      </c>
      <c r="K148" s="11" t="s">
        <v>244</v>
      </c>
      <c r="L148" s="10">
        <v>35</v>
      </c>
      <c r="M148" s="12" t="s">
        <v>1561</v>
      </c>
      <c r="N148" s="12" t="s">
        <v>1562</v>
      </c>
      <c r="O148" s="13">
        <v>20203800045752</v>
      </c>
      <c r="P148" s="14">
        <v>44138</v>
      </c>
      <c r="Q148" s="10">
        <v>5</v>
      </c>
      <c r="R148" s="10" t="s">
        <v>2085</v>
      </c>
      <c r="S148" s="10"/>
      <c r="T148" s="10"/>
      <c r="U148" s="10"/>
      <c r="V148" s="10"/>
      <c r="W148" s="10"/>
      <c r="X148" s="10"/>
    </row>
    <row r="149" spans="1:24" s="36" customFormat="1" ht="60" hidden="1" x14ac:dyDescent="0.25">
      <c r="A149" s="48" t="s">
        <v>2044</v>
      </c>
      <c r="B149" s="10" t="s">
        <v>2059</v>
      </c>
      <c r="C149" s="10" t="s">
        <v>1992</v>
      </c>
      <c r="D149" s="11" t="s">
        <v>1570</v>
      </c>
      <c r="E149" s="10" t="s">
        <v>2018</v>
      </c>
      <c r="F149" s="10" t="s">
        <v>1977</v>
      </c>
      <c r="G149" s="11" t="s">
        <v>1569</v>
      </c>
      <c r="H149" s="11" t="s">
        <v>2129</v>
      </c>
      <c r="I149" s="11" t="s">
        <v>107</v>
      </c>
      <c r="J149" s="10" t="s">
        <v>107</v>
      </c>
      <c r="K149" s="11" t="s">
        <v>979</v>
      </c>
      <c r="L149" s="10">
        <v>30</v>
      </c>
      <c r="M149" s="12" t="s">
        <v>1567</v>
      </c>
      <c r="N149" s="15">
        <v>44130</v>
      </c>
      <c r="O149" s="13">
        <v>20202000010121</v>
      </c>
      <c r="P149" s="14">
        <v>44141</v>
      </c>
      <c r="Q149" s="10">
        <v>8</v>
      </c>
      <c r="R149" s="10" t="s">
        <v>2085</v>
      </c>
      <c r="S149" s="10"/>
      <c r="T149" s="10"/>
      <c r="U149" s="10"/>
      <c r="V149" s="10"/>
      <c r="W149" s="10"/>
      <c r="X149" s="10"/>
    </row>
    <row r="150" spans="1:24" s="36" customFormat="1" ht="73.5" hidden="1" x14ac:dyDescent="0.25">
      <c r="A150" s="48" t="s">
        <v>2044</v>
      </c>
      <c r="B150" s="10" t="s">
        <v>2059</v>
      </c>
      <c r="C150" s="10" t="s">
        <v>2005</v>
      </c>
      <c r="D150" s="11" t="s">
        <v>1574</v>
      </c>
      <c r="E150" s="10" t="s">
        <v>2057</v>
      </c>
      <c r="F150" s="10" t="s">
        <v>1990</v>
      </c>
      <c r="G150" s="11" t="s">
        <v>1573</v>
      </c>
      <c r="H150" s="11" t="s">
        <v>2067</v>
      </c>
      <c r="I150" s="11" t="s">
        <v>2137</v>
      </c>
      <c r="J150" s="10" t="s">
        <v>107</v>
      </c>
      <c r="K150" s="11" t="s">
        <v>284</v>
      </c>
      <c r="L150" s="10">
        <v>15</v>
      </c>
      <c r="M150" s="12" t="s">
        <v>1571</v>
      </c>
      <c r="N150" s="15">
        <v>44130</v>
      </c>
      <c r="O150" s="13">
        <v>20202000009421</v>
      </c>
      <c r="P150" s="14">
        <v>44131</v>
      </c>
      <c r="Q150" s="10">
        <v>1</v>
      </c>
      <c r="R150" s="10" t="s">
        <v>2085</v>
      </c>
      <c r="S150" s="10"/>
      <c r="T150" s="10"/>
      <c r="U150" s="10"/>
      <c r="V150" s="10"/>
      <c r="W150" s="10"/>
      <c r="X150" s="10"/>
    </row>
    <row r="151" spans="1:24" s="36" customFormat="1" ht="60" hidden="1" x14ac:dyDescent="0.25">
      <c r="A151" s="48" t="s">
        <v>1974</v>
      </c>
      <c r="B151" s="16" t="s">
        <v>2060</v>
      </c>
      <c r="C151" s="16" t="s">
        <v>2066</v>
      </c>
      <c r="D151" s="17" t="s">
        <v>2151</v>
      </c>
      <c r="E151" s="16" t="s">
        <v>2018</v>
      </c>
      <c r="F151" s="16" t="s">
        <v>1994</v>
      </c>
      <c r="G151" s="17" t="s">
        <v>2152</v>
      </c>
      <c r="H151" s="17" t="s">
        <v>280</v>
      </c>
      <c r="I151" s="17" t="s">
        <v>107</v>
      </c>
      <c r="J151" s="16" t="s">
        <v>107</v>
      </c>
      <c r="K151" s="17" t="s">
        <v>1042</v>
      </c>
      <c r="L151" s="16">
        <v>30</v>
      </c>
      <c r="M151" s="18" t="s">
        <v>1589</v>
      </c>
      <c r="N151" s="20">
        <v>44130</v>
      </c>
      <c r="O151" s="19"/>
      <c r="P151" s="16"/>
      <c r="Q151" s="16"/>
      <c r="R151" s="16" t="s">
        <v>2088</v>
      </c>
      <c r="S151" s="16"/>
      <c r="T151" s="16"/>
      <c r="U151" s="16"/>
      <c r="V151" s="16"/>
      <c r="W151" s="16"/>
      <c r="X151" s="16"/>
    </row>
    <row r="152" spans="1:24" s="36" customFormat="1" ht="60" hidden="1" x14ac:dyDescent="0.25">
      <c r="A152" s="48" t="s">
        <v>2044</v>
      </c>
      <c r="B152" s="10" t="s">
        <v>2059</v>
      </c>
      <c r="C152" s="10" t="s">
        <v>1978</v>
      </c>
      <c r="D152" s="11" t="s">
        <v>349</v>
      </c>
      <c r="E152" s="10" t="s">
        <v>1976</v>
      </c>
      <c r="F152" s="10" t="s">
        <v>1977</v>
      </c>
      <c r="G152" s="11" t="s">
        <v>1599</v>
      </c>
      <c r="H152" s="11" t="s">
        <v>2067</v>
      </c>
      <c r="I152" s="11" t="s">
        <v>2137</v>
      </c>
      <c r="J152" s="10" t="s">
        <v>107</v>
      </c>
      <c r="K152" s="11" t="s">
        <v>1042</v>
      </c>
      <c r="L152" s="10">
        <v>30</v>
      </c>
      <c r="M152" s="12" t="s">
        <v>1597</v>
      </c>
      <c r="N152" s="15">
        <v>44130</v>
      </c>
      <c r="O152" s="13">
        <v>20202000011201</v>
      </c>
      <c r="P152" s="14">
        <v>44154</v>
      </c>
      <c r="Q152" s="10">
        <v>16</v>
      </c>
      <c r="R152" s="10" t="s">
        <v>2085</v>
      </c>
      <c r="S152" s="10"/>
      <c r="T152" s="10"/>
      <c r="U152" s="10"/>
      <c r="V152" s="10"/>
      <c r="W152" s="10"/>
      <c r="X152" s="10"/>
    </row>
    <row r="153" spans="1:24" s="36" customFormat="1" ht="45" hidden="1" x14ac:dyDescent="0.25">
      <c r="A153" s="48" t="s">
        <v>1974</v>
      </c>
      <c r="B153" s="16" t="s">
        <v>2058</v>
      </c>
      <c r="C153" s="16" t="s">
        <v>1978</v>
      </c>
      <c r="D153" s="17" t="s">
        <v>1616</v>
      </c>
      <c r="E153" s="16" t="s">
        <v>1976</v>
      </c>
      <c r="F153" s="16" t="s">
        <v>1977</v>
      </c>
      <c r="G153" s="17" t="s">
        <v>1615</v>
      </c>
      <c r="H153" s="17" t="s">
        <v>116</v>
      </c>
      <c r="I153" s="17" t="s">
        <v>117</v>
      </c>
      <c r="J153" s="16" t="s">
        <v>2100</v>
      </c>
      <c r="K153" s="17" t="s">
        <v>7</v>
      </c>
      <c r="L153" s="16">
        <v>20</v>
      </c>
      <c r="M153" s="18" t="s">
        <v>1613</v>
      </c>
      <c r="N153" s="18" t="s">
        <v>1614</v>
      </c>
      <c r="O153" s="19"/>
      <c r="P153" s="16"/>
      <c r="Q153" s="16"/>
      <c r="R153" s="16" t="s">
        <v>2088</v>
      </c>
      <c r="S153" s="16"/>
      <c r="T153" s="16"/>
      <c r="U153" s="16"/>
      <c r="V153" s="16"/>
      <c r="W153" s="16"/>
      <c r="X153" s="16"/>
    </row>
    <row r="154" spans="1:24" s="36" customFormat="1" ht="60" hidden="1" x14ac:dyDescent="0.25">
      <c r="A154" s="48" t="s">
        <v>1974</v>
      </c>
      <c r="B154" s="21" t="s">
        <v>2058</v>
      </c>
      <c r="C154" s="21" t="s">
        <v>1978</v>
      </c>
      <c r="D154" s="22" t="s">
        <v>2153</v>
      </c>
      <c r="E154" s="21" t="s">
        <v>1983</v>
      </c>
      <c r="F154" s="21" t="s">
        <v>1977</v>
      </c>
      <c r="G154" s="22" t="s">
        <v>1622</v>
      </c>
      <c r="H154" s="22" t="s">
        <v>73</v>
      </c>
      <c r="I154" s="22" t="s">
        <v>15</v>
      </c>
      <c r="J154" s="21" t="s">
        <v>107</v>
      </c>
      <c r="K154" s="22" t="s">
        <v>1237</v>
      </c>
      <c r="L154" s="21">
        <v>10</v>
      </c>
      <c r="M154" s="23" t="s">
        <v>1620</v>
      </c>
      <c r="N154" s="24">
        <v>44130</v>
      </c>
      <c r="O154" s="25">
        <v>20202050076911</v>
      </c>
      <c r="P154" s="26">
        <v>44152</v>
      </c>
      <c r="Q154" s="21">
        <v>14</v>
      </c>
      <c r="R154" s="21" t="s">
        <v>2121</v>
      </c>
      <c r="S154" s="21"/>
      <c r="T154" s="21"/>
      <c r="U154" s="21"/>
      <c r="V154" s="21"/>
      <c r="W154" s="21"/>
      <c r="X154" s="21"/>
    </row>
    <row r="155" spans="1:24" s="36" customFormat="1" ht="60" hidden="1" x14ac:dyDescent="0.25">
      <c r="A155" s="48" t="s">
        <v>1974</v>
      </c>
      <c r="B155" s="16" t="s">
        <v>2060</v>
      </c>
      <c r="C155" s="16" t="s">
        <v>2053</v>
      </c>
      <c r="D155" s="17" t="s">
        <v>1634</v>
      </c>
      <c r="E155" s="16" t="s">
        <v>1976</v>
      </c>
      <c r="F155" s="16" t="s">
        <v>1994</v>
      </c>
      <c r="G155" s="17" t="s">
        <v>2154</v>
      </c>
      <c r="H155" s="17" t="s">
        <v>280</v>
      </c>
      <c r="I155" s="17" t="s">
        <v>107</v>
      </c>
      <c r="J155" s="16" t="s">
        <v>107</v>
      </c>
      <c r="K155" s="17" t="s">
        <v>1042</v>
      </c>
      <c r="L155" s="16">
        <v>30</v>
      </c>
      <c r="M155" s="18" t="s">
        <v>1631</v>
      </c>
      <c r="N155" s="20">
        <v>44130</v>
      </c>
      <c r="O155" s="19"/>
      <c r="P155" s="16"/>
      <c r="Q155" s="16"/>
      <c r="R155" s="16" t="s">
        <v>2088</v>
      </c>
      <c r="S155" s="16"/>
      <c r="T155" s="16"/>
      <c r="U155" s="16"/>
      <c r="V155" s="16"/>
      <c r="W155" s="16"/>
      <c r="X155" s="16"/>
    </row>
    <row r="156" spans="1:24" s="36" customFormat="1" ht="45" hidden="1" x14ac:dyDescent="0.25">
      <c r="A156" s="48" t="s">
        <v>1974</v>
      </c>
      <c r="B156" s="16" t="s">
        <v>2058</v>
      </c>
      <c r="C156" s="16" t="s">
        <v>1978</v>
      </c>
      <c r="D156" s="17" t="s">
        <v>1616</v>
      </c>
      <c r="E156" s="16" t="s">
        <v>1976</v>
      </c>
      <c r="F156" s="16" t="s">
        <v>1977</v>
      </c>
      <c r="G156" s="17" t="s">
        <v>1637</v>
      </c>
      <c r="H156" s="17" t="s">
        <v>116</v>
      </c>
      <c r="I156" s="17" t="s">
        <v>117</v>
      </c>
      <c r="J156" s="16" t="s">
        <v>2100</v>
      </c>
      <c r="K156" s="17" t="s">
        <v>7</v>
      </c>
      <c r="L156" s="16">
        <v>20</v>
      </c>
      <c r="M156" s="18" t="s">
        <v>1635</v>
      </c>
      <c r="N156" s="18" t="s">
        <v>1636</v>
      </c>
      <c r="O156" s="19"/>
      <c r="P156" s="16"/>
      <c r="Q156" s="16"/>
      <c r="R156" s="16" t="s">
        <v>2088</v>
      </c>
      <c r="S156" s="16"/>
      <c r="T156" s="16"/>
      <c r="U156" s="16"/>
      <c r="V156" s="16"/>
      <c r="W156" s="16"/>
      <c r="X156" s="16"/>
    </row>
    <row r="157" spans="1:24" s="36" customFormat="1" ht="60" hidden="1" x14ac:dyDescent="0.25">
      <c r="A157" s="48" t="s">
        <v>1974</v>
      </c>
      <c r="B157" s="16" t="s">
        <v>2058</v>
      </c>
      <c r="C157" s="16" t="s">
        <v>1978</v>
      </c>
      <c r="D157" s="17" t="s">
        <v>577</v>
      </c>
      <c r="E157" s="16" t="s">
        <v>2057</v>
      </c>
      <c r="F157" s="16" t="s">
        <v>1994</v>
      </c>
      <c r="G157" s="17" t="s">
        <v>2155</v>
      </c>
      <c r="H157" s="17" t="s">
        <v>280</v>
      </c>
      <c r="I157" s="17" t="s">
        <v>107</v>
      </c>
      <c r="J157" s="16" t="s">
        <v>107</v>
      </c>
      <c r="K157" s="17" t="s">
        <v>1042</v>
      </c>
      <c r="L157" s="16">
        <v>30</v>
      </c>
      <c r="M157" s="18" t="s">
        <v>1638</v>
      </c>
      <c r="N157" s="20">
        <v>44130</v>
      </c>
      <c r="O157" s="19"/>
      <c r="P157" s="16"/>
      <c r="Q157" s="16"/>
      <c r="R157" s="16" t="s">
        <v>2088</v>
      </c>
      <c r="S157" s="16"/>
      <c r="T157" s="16"/>
      <c r="U157" s="16"/>
      <c r="V157" s="16"/>
      <c r="W157" s="16"/>
      <c r="X157" s="16"/>
    </row>
    <row r="158" spans="1:24" s="36" customFormat="1" ht="63" hidden="1" x14ac:dyDescent="0.25">
      <c r="A158" s="48" t="s">
        <v>1974</v>
      </c>
      <c r="B158" s="16" t="s">
        <v>2058</v>
      </c>
      <c r="C158" s="16" t="s">
        <v>1978</v>
      </c>
      <c r="D158" s="17" t="s">
        <v>1652</v>
      </c>
      <c r="E158" s="16" t="s">
        <v>1976</v>
      </c>
      <c r="F158" s="16" t="s">
        <v>1994</v>
      </c>
      <c r="G158" s="17" t="s">
        <v>1651</v>
      </c>
      <c r="H158" s="17" t="s">
        <v>280</v>
      </c>
      <c r="I158" s="17" t="s">
        <v>107</v>
      </c>
      <c r="J158" s="16" t="s">
        <v>107</v>
      </c>
      <c r="K158" s="17" t="s">
        <v>1042</v>
      </c>
      <c r="L158" s="16">
        <v>30</v>
      </c>
      <c r="M158" s="18" t="s">
        <v>1649</v>
      </c>
      <c r="N158" s="20">
        <v>44131</v>
      </c>
      <c r="O158" s="19"/>
      <c r="P158" s="16"/>
      <c r="Q158" s="16"/>
      <c r="R158" s="16" t="s">
        <v>2088</v>
      </c>
      <c r="S158" s="16"/>
      <c r="T158" s="16"/>
      <c r="U158" s="16"/>
      <c r="V158" s="16"/>
      <c r="W158" s="16"/>
      <c r="X158" s="16"/>
    </row>
    <row r="159" spans="1:24" s="36" customFormat="1" ht="60" hidden="1" x14ac:dyDescent="0.25">
      <c r="A159" s="10" t="s">
        <v>1974</v>
      </c>
      <c r="B159" s="10" t="s">
        <v>2060</v>
      </c>
      <c r="C159" s="10" t="s">
        <v>1978</v>
      </c>
      <c r="D159" s="11" t="s">
        <v>1669</v>
      </c>
      <c r="E159" s="10" t="s">
        <v>1976</v>
      </c>
      <c r="F159" s="10" t="s">
        <v>1979</v>
      </c>
      <c r="G159" s="11" t="s">
        <v>2156</v>
      </c>
      <c r="H159" s="11" t="s">
        <v>14</v>
      </c>
      <c r="I159" s="11" t="s">
        <v>15</v>
      </c>
      <c r="J159" s="10" t="s">
        <v>107</v>
      </c>
      <c r="K159" s="11" t="s">
        <v>1042</v>
      </c>
      <c r="L159" s="10">
        <v>30</v>
      </c>
      <c r="M159" s="12" t="s">
        <v>1666</v>
      </c>
      <c r="N159" s="15">
        <v>44131</v>
      </c>
      <c r="O159" s="13"/>
      <c r="P159" s="10"/>
      <c r="Q159" s="10"/>
      <c r="R159" s="10" t="s">
        <v>2085</v>
      </c>
      <c r="S159" s="10"/>
      <c r="T159" s="10"/>
      <c r="U159" s="10"/>
      <c r="V159" s="10"/>
      <c r="W159" s="10"/>
      <c r="X159" s="10"/>
    </row>
    <row r="160" spans="1:24" s="36" customFormat="1" ht="60" hidden="1" x14ac:dyDescent="0.25">
      <c r="A160" s="48" t="s">
        <v>1974</v>
      </c>
      <c r="B160" s="10" t="s">
        <v>2058</v>
      </c>
      <c r="C160" s="10" t="s">
        <v>2005</v>
      </c>
      <c r="D160" s="11" t="s">
        <v>1695</v>
      </c>
      <c r="E160" s="10" t="s">
        <v>1976</v>
      </c>
      <c r="F160" s="10" t="s">
        <v>1977</v>
      </c>
      <c r="G160" s="11" t="s">
        <v>1694</v>
      </c>
      <c r="H160" s="35" t="s">
        <v>1973</v>
      </c>
      <c r="I160" s="35" t="s">
        <v>2102</v>
      </c>
      <c r="J160" s="10" t="s">
        <v>107</v>
      </c>
      <c r="K160" s="11" t="s">
        <v>1042</v>
      </c>
      <c r="L160" s="10">
        <v>30</v>
      </c>
      <c r="M160" s="12" t="s">
        <v>1692</v>
      </c>
      <c r="N160" s="15">
        <v>44131</v>
      </c>
      <c r="O160" s="13" t="s">
        <v>2069</v>
      </c>
      <c r="P160" s="14">
        <v>44152</v>
      </c>
      <c r="Q160" s="10">
        <v>13</v>
      </c>
      <c r="R160" s="10" t="s">
        <v>2085</v>
      </c>
      <c r="S160" s="10"/>
      <c r="T160" s="10"/>
      <c r="U160" s="10"/>
      <c r="V160" s="10"/>
      <c r="W160" s="10"/>
      <c r="X160" s="10" t="s">
        <v>2072</v>
      </c>
    </row>
    <row r="161" spans="1:24" s="36" customFormat="1" ht="45" hidden="1" x14ac:dyDescent="0.25">
      <c r="A161" s="48" t="s">
        <v>1974</v>
      </c>
      <c r="B161" s="50" t="s">
        <v>2058</v>
      </c>
      <c r="C161" s="50" t="s">
        <v>1978</v>
      </c>
      <c r="D161" s="51" t="s">
        <v>1702</v>
      </c>
      <c r="E161" s="50" t="s">
        <v>1983</v>
      </c>
      <c r="F161" s="50" t="s">
        <v>1977</v>
      </c>
      <c r="G161" s="51" t="s">
        <v>2157</v>
      </c>
      <c r="H161" s="51" t="s">
        <v>116</v>
      </c>
      <c r="I161" s="51" t="s">
        <v>117</v>
      </c>
      <c r="J161" s="50" t="s">
        <v>2100</v>
      </c>
      <c r="K161" s="51" t="s">
        <v>1237</v>
      </c>
      <c r="L161" s="50">
        <v>10</v>
      </c>
      <c r="M161" s="52" t="s">
        <v>1699</v>
      </c>
      <c r="N161" s="53">
        <v>44131</v>
      </c>
      <c r="O161" s="54"/>
      <c r="P161" s="50"/>
      <c r="Q161" s="50"/>
      <c r="R161" s="50" t="s">
        <v>2086</v>
      </c>
      <c r="S161" s="50"/>
      <c r="T161" s="50"/>
      <c r="U161" s="50"/>
      <c r="V161" s="50"/>
      <c r="W161" s="50"/>
      <c r="X161" s="50"/>
    </row>
    <row r="162" spans="1:24" s="36" customFormat="1" ht="45" hidden="1" x14ac:dyDescent="0.25">
      <c r="A162" s="48" t="s">
        <v>1974</v>
      </c>
      <c r="B162" s="10" t="s">
        <v>2058</v>
      </c>
      <c r="C162" s="10" t="s">
        <v>2005</v>
      </c>
      <c r="D162" s="11" t="s">
        <v>1706</v>
      </c>
      <c r="E162" s="10" t="s">
        <v>1976</v>
      </c>
      <c r="F162" s="10" t="s">
        <v>1977</v>
      </c>
      <c r="G162" s="11" t="s">
        <v>1705</v>
      </c>
      <c r="H162" s="11" t="s">
        <v>1707</v>
      </c>
      <c r="I162" s="11" t="s">
        <v>1708</v>
      </c>
      <c r="J162" s="10" t="s">
        <v>2100</v>
      </c>
      <c r="K162" s="11" t="s">
        <v>1042</v>
      </c>
      <c r="L162" s="10">
        <v>30</v>
      </c>
      <c r="M162" s="12" t="s">
        <v>1703</v>
      </c>
      <c r="N162" s="15">
        <v>44131</v>
      </c>
      <c r="O162" s="13">
        <v>20203600011211</v>
      </c>
      <c r="P162" s="14">
        <v>44154</v>
      </c>
      <c r="Q162" s="10">
        <v>15</v>
      </c>
      <c r="R162" s="10" t="s">
        <v>2085</v>
      </c>
      <c r="S162" s="10"/>
      <c r="T162" s="10"/>
      <c r="U162" s="10"/>
      <c r="V162" s="10"/>
      <c r="W162" s="10"/>
      <c r="X162" s="10"/>
    </row>
    <row r="163" spans="1:24" s="36" customFormat="1" ht="60" hidden="1" x14ac:dyDescent="0.25">
      <c r="A163" s="48" t="s">
        <v>1974</v>
      </c>
      <c r="B163" s="10" t="s">
        <v>2058</v>
      </c>
      <c r="C163" s="10" t="s">
        <v>2055</v>
      </c>
      <c r="D163" s="11" t="s">
        <v>1727</v>
      </c>
      <c r="E163" s="10" t="s">
        <v>2057</v>
      </c>
      <c r="F163" s="10" t="s">
        <v>1977</v>
      </c>
      <c r="G163" s="11" t="s">
        <v>2158</v>
      </c>
      <c r="H163" s="11" t="s">
        <v>137</v>
      </c>
      <c r="I163" s="11" t="s">
        <v>107</v>
      </c>
      <c r="J163" s="10" t="s">
        <v>107</v>
      </c>
      <c r="K163" s="11" t="s">
        <v>1042</v>
      </c>
      <c r="L163" s="10">
        <v>30</v>
      </c>
      <c r="M163" s="12" t="s">
        <v>1724</v>
      </c>
      <c r="N163" s="15">
        <v>44131</v>
      </c>
      <c r="O163" s="13">
        <v>20202000010371</v>
      </c>
      <c r="P163" s="14">
        <v>44145</v>
      </c>
      <c r="Q163" s="10">
        <v>9</v>
      </c>
      <c r="R163" s="10" t="s">
        <v>2085</v>
      </c>
      <c r="S163" s="10"/>
      <c r="T163" s="10"/>
      <c r="U163" s="10"/>
      <c r="V163" s="10"/>
      <c r="W163" s="10"/>
      <c r="X163" s="10"/>
    </row>
    <row r="164" spans="1:24" s="36" customFormat="1" ht="45" hidden="1" x14ac:dyDescent="0.25">
      <c r="A164" s="48" t="s">
        <v>1974</v>
      </c>
      <c r="B164" s="10" t="s">
        <v>2058</v>
      </c>
      <c r="C164" s="10" t="s">
        <v>1978</v>
      </c>
      <c r="D164" s="11" t="s">
        <v>1336</v>
      </c>
      <c r="E164" s="10" t="s">
        <v>1976</v>
      </c>
      <c r="F164" s="10" t="s">
        <v>1979</v>
      </c>
      <c r="G164" s="11" t="s">
        <v>1734</v>
      </c>
      <c r="H164" s="11" t="s">
        <v>154</v>
      </c>
      <c r="I164" s="11" t="s">
        <v>15</v>
      </c>
      <c r="J164" s="10" t="s">
        <v>2100</v>
      </c>
      <c r="K164" s="11" t="s">
        <v>244</v>
      </c>
      <c r="L164" s="10">
        <v>35</v>
      </c>
      <c r="M164" s="12" t="s">
        <v>1732</v>
      </c>
      <c r="N164" s="12" t="s">
        <v>1733</v>
      </c>
      <c r="O164" s="13">
        <v>20202050075211</v>
      </c>
      <c r="P164" s="14">
        <v>44139</v>
      </c>
      <c r="Q164" s="10">
        <v>6</v>
      </c>
      <c r="R164" s="10" t="s">
        <v>2085</v>
      </c>
      <c r="S164" s="10"/>
      <c r="T164" s="10"/>
      <c r="U164" s="10"/>
      <c r="V164" s="10"/>
      <c r="W164" s="10"/>
      <c r="X164" s="10"/>
    </row>
    <row r="165" spans="1:24" s="36" customFormat="1" ht="60" hidden="1" x14ac:dyDescent="0.25">
      <c r="A165" s="48" t="s">
        <v>1974</v>
      </c>
      <c r="B165" s="16" t="s">
        <v>2058</v>
      </c>
      <c r="C165" s="16" t="s">
        <v>1978</v>
      </c>
      <c r="D165" s="17" t="s">
        <v>1738</v>
      </c>
      <c r="E165" s="16" t="s">
        <v>1976</v>
      </c>
      <c r="F165" s="16" t="s">
        <v>1984</v>
      </c>
      <c r="G165" s="17" t="s">
        <v>1737</v>
      </c>
      <c r="H165" s="17" t="s">
        <v>1038</v>
      </c>
      <c r="I165" s="17" t="s">
        <v>107</v>
      </c>
      <c r="J165" s="16" t="s">
        <v>107</v>
      </c>
      <c r="K165" s="17" t="s">
        <v>1042</v>
      </c>
      <c r="L165" s="16">
        <v>30</v>
      </c>
      <c r="M165" s="18" t="s">
        <v>1735</v>
      </c>
      <c r="N165" s="20">
        <v>44131</v>
      </c>
      <c r="O165" s="19"/>
      <c r="P165" s="16"/>
      <c r="Q165" s="16"/>
      <c r="R165" s="16" t="s">
        <v>2088</v>
      </c>
      <c r="S165" s="16"/>
      <c r="T165" s="16"/>
      <c r="U165" s="16"/>
      <c r="V165" s="16"/>
      <c r="W165" s="16"/>
      <c r="X165" s="16"/>
    </row>
    <row r="166" spans="1:24" s="36" customFormat="1" ht="45" hidden="1" x14ac:dyDescent="0.25">
      <c r="A166" s="48" t="s">
        <v>1974</v>
      </c>
      <c r="B166" s="16" t="s">
        <v>2058</v>
      </c>
      <c r="C166" s="16" t="s">
        <v>1978</v>
      </c>
      <c r="D166" s="17" t="s">
        <v>1742</v>
      </c>
      <c r="E166" s="16" t="s">
        <v>1997</v>
      </c>
      <c r="F166" s="16" t="s">
        <v>1977</v>
      </c>
      <c r="G166" s="17" t="s">
        <v>1741</v>
      </c>
      <c r="H166" s="17" t="s">
        <v>452</v>
      </c>
      <c r="I166" s="17" t="s">
        <v>117</v>
      </c>
      <c r="J166" s="16" t="s">
        <v>2100</v>
      </c>
      <c r="K166" s="17" t="s">
        <v>7</v>
      </c>
      <c r="L166" s="16">
        <v>20</v>
      </c>
      <c r="M166" s="18" t="s">
        <v>1739</v>
      </c>
      <c r="N166" s="18" t="s">
        <v>1740</v>
      </c>
      <c r="O166" s="19"/>
      <c r="P166" s="16"/>
      <c r="Q166" s="16"/>
      <c r="R166" s="16" t="s">
        <v>2088</v>
      </c>
      <c r="S166" s="16"/>
      <c r="T166" s="16"/>
      <c r="U166" s="16"/>
      <c r="V166" s="16"/>
      <c r="W166" s="16"/>
      <c r="X166" s="16"/>
    </row>
    <row r="167" spans="1:24" s="36" customFormat="1" ht="60" hidden="1" x14ac:dyDescent="0.25">
      <c r="A167" s="48" t="s">
        <v>1974</v>
      </c>
      <c r="B167" s="16" t="s">
        <v>2058</v>
      </c>
      <c r="C167" s="16" t="s">
        <v>2005</v>
      </c>
      <c r="D167" s="17" t="s">
        <v>505</v>
      </c>
      <c r="E167" s="16" t="s">
        <v>2018</v>
      </c>
      <c r="F167" s="16" t="s">
        <v>1977</v>
      </c>
      <c r="G167" s="17" t="s">
        <v>1756</v>
      </c>
      <c r="H167" s="17" t="s">
        <v>280</v>
      </c>
      <c r="I167" s="17" t="s">
        <v>107</v>
      </c>
      <c r="J167" s="16" t="s">
        <v>107</v>
      </c>
      <c r="K167" s="17" t="s">
        <v>979</v>
      </c>
      <c r="L167" s="16">
        <v>30</v>
      </c>
      <c r="M167" s="18" t="s">
        <v>1754</v>
      </c>
      <c r="N167" s="20">
        <v>44132</v>
      </c>
      <c r="O167" s="19"/>
      <c r="P167" s="16"/>
      <c r="Q167" s="16"/>
      <c r="R167" s="16" t="s">
        <v>2088</v>
      </c>
      <c r="S167" s="16"/>
      <c r="T167" s="16"/>
      <c r="U167" s="16"/>
      <c r="V167" s="16"/>
      <c r="W167" s="16"/>
      <c r="X167" s="16"/>
    </row>
    <row r="168" spans="1:24" s="36" customFormat="1" ht="31.5" hidden="1" x14ac:dyDescent="0.25">
      <c r="A168" s="48" t="s">
        <v>1974</v>
      </c>
      <c r="B168" s="10" t="s">
        <v>2058</v>
      </c>
      <c r="C168" s="10" t="s">
        <v>2075</v>
      </c>
      <c r="D168" s="11" t="s">
        <v>13</v>
      </c>
      <c r="E168" s="10" t="s">
        <v>1976</v>
      </c>
      <c r="F168" s="10" t="s">
        <v>1990</v>
      </c>
      <c r="G168" s="11" t="s">
        <v>1759</v>
      </c>
      <c r="H168" s="11" t="s">
        <v>1630</v>
      </c>
      <c r="I168" s="11" t="s">
        <v>998</v>
      </c>
      <c r="J168" s="10" t="s">
        <v>2104</v>
      </c>
      <c r="K168" s="11" t="s">
        <v>1042</v>
      </c>
      <c r="L168" s="10">
        <v>30</v>
      </c>
      <c r="M168" s="12" t="s">
        <v>1757</v>
      </c>
      <c r="N168" s="15">
        <v>44132</v>
      </c>
      <c r="O168" s="13">
        <v>20201000010651</v>
      </c>
      <c r="P168" s="14">
        <v>44147</v>
      </c>
      <c r="Q168" s="10">
        <v>10</v>
      </c>
      <c r="R168" s="10" t="s">
        <v>2085</v>
      </c>
      <c r="S168" s="10"/>
      <c r="T168" s="10"/>
      <c r="U168" s="10"/>
      <c r="V168" s="10"/>
      <c r="W168" s="10"/>
      <c r="X168" s="10"/>
    </row>
    <row r="169" spans="1:24" s="36" customFormat="1" ht="60" hidden="1" x14ac:dyDescent="0.25">
      <c r="A169" s="48" t="s">
        <v>1974</v>
      </c>
      <c r="B169" s="10" t="s">
        <v>2058</v>
      </c>
      <c r="C169" s="10" t="s">
        <v>2005</v>
      </c>
      <c r="D169" s="11" t="s">
        <v>505</v>
      </c>
      <c r="E169" s="10" t="s">
        <v>2018</v>
      </c>
      <c r="F169" s="10" t="s">
        <v>1990</v>
      </c>
      <c r="G169" s="11" t="s">
        <v>1769</v>
      </c>
      <c r="H169" s="11" t="s">
        <v>1038</v>
      </c>
      <c r="I169" s="11" t="s">
        <v>107</v>
      </c>
      <c r="J169" s="10" t="s">
        <v>107</v>
      </c>
      <c r="K169" s="11" t="s">
        <v>979</v>
      </c>
      <c r="L169" s="10">
        <v>30</v>
      </c>
      <c r="M169" s="12" t="s">
        <v>1767</v>
      </c>
      <c r="N169" s="15">
        <v>44132</v>
      </c>
      <c r="O169" s="13" t="s">
        <v>2069</v>
      </c>
      <c r="P169" s="14">
        <v>44145</v>
      </c>
      <c r="Q169" s="10">
        <v>8</v>
      </c>
      <c r="R169" s="10" t="s">
        <v>2085</v>
      </c>
      <c r="S169" s="10"/>
      <c r="T169" s="10"/>
      <c r="U169" s="10"/>
      <c r="V169" s="10"/>
      <c r="W169" s="10"/>
      <c r="X169" s="10" t="s">
        <v>2072</v>
      </c>
    </row>
    <row r="170" spans="1:24" s="36" customFormat="1" ht="60" hidden="1" x14ac:dyDescent="0.25">
      <c r="A170" s="10" t="s">
        <v>1974</v>
      </c>
      <c r="B170" s="10" t="s">
        <v>2058</v>
      </c>
      <c r="C170" s="10" t="s">
        <v>2064</v>
      </c>
      <c r="D170" s="11" t="s">
        <v>1829</v>
      </c>
      <c r="E170" s="10" t="s">
        <v>2057</v>
      </c>
      <c r="F170" s="10" t="s">
        <v>1977</v>
      </c>
      <c r="G170" s="11" t="s">
        <v>1828</v>
      </c>
      <c r="H170" s="11" t="s">
        <v>14</v>
      </c>
      <c r="I170" s="11" t="s">
        <v>15</v>
      </c>
      <c r="J170" s="10" t="s">
        <v>107</v>
      </c>
      <c r="K170" s="11" t="s">
        <v>7</v>
      </c>
      <c r="L170" s="10">
        <v>20</v>
      </c>
      <c r="M170" s="12" t="s">
        <v>1826</v>
      </c>
      <c r="N170" s="12" t="s">
        <v>1827</v>
      </c>
      <c r="O170" s="13" t="s">
        <v>2069</v>
      </c>
      <c r="P170" s="14">
        <v>44152</v>
      </c>
      <c r="Q170" s="10"/>
      <c r="R170" s="10" t="s">
        <v>2085</v>
      </c>
      <c r="S170" s="10"/>
      <c r="T170" s="10"/>
      <c r="U170" s="10"/>
      <c r="V170" s="10"/>
      <c r="W170" s="10"/>
      <c r="X170" s="10"/>
    </row>
    <row r="171" spans="1:24" s="36" customFormat="1" ht="45" hidden="1" x14ac:dyDescent="0.25">
      <c r="A171" s="48" t="s">
        <v>1974</v>
      </c>
      <c r="B171" s="10" t="s">
        <v>2058</v>
      </c>
      <c r="C171" s="10" t="s">
        <v>1992</v>
      </c>
      <c r="D171" s="11" t="s">
        <v>1833</v>
      </c>
      <c r="E171" s="10" t="s">
        <v>1976</v>
      </c>
      <c r="F171" s="10" t="s">
        <v>1979</v>
      </c>
      <c r="G171" s="11" t="s">
        <v>1832</v>
      </c>
      <c r="H171" s="11" t="s">
        <v>154</v>
      </c>
      <c r="I171" s="11" t="s">
        <v>15</v>
      </c>
      <c r="J171" s="10" t="s">
        <v>2100</v>
      </c>
      <c r="K171" s="11" t="s">
        <v>979</v>
      </c>
      <c r="L171" s="10">
        <v>30</v>
      </c>
      <c r="M171" s="12" t="s">
        <v>1830</v>
      </c>
      <c r="N171" s="15">
        <v>44133</v>
      </c>
      <c r="O171" s="13">
        <v>20202050075201</v>
      </c>
      <c r="P171" s="14">
        <v>44139</v>
      </c>
      <c r="Q171" s="10">
        <v>3</v>
      </c>
      <c r="R171" s="10" t="s">
        <v>2085</v>
      </c>
      <c r="S171" s="10"/>
      <c r="T171" s="10"/>
      <c r="U171" s="10"/>
      <c r="V171" s="10"/>
      <c r="W171" s="10"/>
      <c r="X171" s="10"/>
    </row>
    <row r="172" spans="1:24" s="36" customFormat="1" ht="60" hidden="1" x14ac:dyDescent="0.25">
      <c r="A172" s="48" t="s">
        <v>1974</v>
      </c>
      <c r="B172" s="16" t="s">
        <v>2058</v>
      </c>
      <c r="C172" s="16" t="s">
        <v>2008</v>
      </c>
      <c r="D172" s="17" t="s">
        <v>1837</v>
      </c>
      <c r="E172" s="16" t="s">
        <v>1997</v>
      </c>
      <c r="F172" s="16" t="s">
        <v>1979</v>
      </c>
      <c r="G172" s="17" t="s">
        <v>1836</v>
      </c>
      <c r="H172" s="17" t="s">
        <v>14</v>
      </c>
      <c r="I172" s="17" t="s">
        <v>15</v>
      </c>
      <c r="J172" s="16" t="s">
        <v>107</v>
      </c>
      <c r="K172" s="17" t="s">
        <v>1042</v>
      </c>
      <c r="L172" s="16">
        <v>30</v>
      </c>
      <c r="M172" s="18" t="s">
        <v>1834</v>
      </c>
      <c r="N172" s="20">
        <v>44133</v>
      </c>
      <c r="O172" s="19"/>
      <c r="P172" s="16"/>
      <c r="Q172" s="16"/>
      <c r="R172" s="16" t="s">
        <v>2088</v>
      </c>
      <c r="S172" s="16"/>
      <c r="T172" s="16"/>
      <c r="U172" s="16"/>
      <c r="V172" s="16"/>
      <c r="W172" s="16"/>
      <c r="X172" s="16"/>
    </row>
    <row r="173" spans="1:24" s="36" customFormat="1" ht="60" hidden="1" x14ac:dyDescent="0.25">
      <c r="A173" s="48" t="s">
        <v>1974</v>
      </c>
      <c r="B173" s="16" t="s">
        <v>2058</v>
      </c>
      <c r="C173" s="16" t="s">
        <v>2042</v>
      </c>
      <c r="D173" s="17" t="s">
        <v>1847</v>
      </c>
      <c r="E173" s="16" t="s">
        <v>1976</v>
      </c>
      <c r="F173" s="16" t="s">
        <v>1994</v>
      </c>
      <c r="G173" s="17" t="s">
        <v>1846</v>
      </c>
      <c r="H173" s="17" t="s">
        <v>280</v>
      </c>
      <c r="I173" s="17" t="s">
        <v>107</v>
      </c>
      <c r="J173" s="16" t="s">
        <v>107</v>
      </c>
      <c r="K173" s="17" t="s">
        <v>979</v>
      </c>
      <c r="L173" s="16">
        <v>30</v>
      </c>
      <c r="M173" s="18" t="s">
        <v>1844</v>
      </c>
      <c r="N173" s="20">
        <v>44133</v>
      </c>
      <c r="O173" s="19"/>
      <c r="P173" s="16"/>
      <c r="Q173" s="16"/>
      <c r="R173" s="16" t="s">
        <v>2088</v>
      </c>
      <c r="S173" s="16"/>
      <c r="T173" s="16"/>
      <c r="U173" s="16"/>
      <c r="V173" s="16"/>
      <c r="W173" s="16"/>
      <c r="X173" s="16"/>
    </row>
    <row r="174" spans="1:24" s="36" customFormat="1" ht="60" hidden="1" x14ac:dyDescent="0.25">
      <c r="A174" s="48" t="s">
        <v>2044</v>
      </c>
      <c r="B174" s="16" t="s">
        <v>2059</v>
      </c>
      <c r="C174" s="16" t="s">
        <v>1978</v>
      </c>
      <c r="D174" s="17" t="s">
        <v>1851</v>
      </c>
      <c r="E174" s="16" t="s">
        <v>1976</v>
      </c>
      <c r="F174" s="16" t="s">
        <v>1979</v>
      </c>
      <c r="G174" s="17" t="s">
        <v>1850</v>
      </c>
      <c r="H174" s="17" t="s">
        <v>280</v>
      </c>
      <c r="I174" s="17" t="s">
        <v>107</v>
      </c>
      <c r="J174" s="16" t="s">
        <v>107</v>
      </c>
      <c r="K174" s="17" t="s">
        <v>979</v>
      </c>
      <c r="L174" s="16">
        <v>30</v>
      </c>
      <c r="M174" s="18" t="s">
        <v>1848</v>
      </c>
      <c r="N174" s="20">
        <v>44133</v>
      </c>
      <c r="O174" s="19"/>
      <c r="P174" s="16"/>
      <c r="Q174" s="16"/>
      <c r="R174" s="16" t="s">
        <v>2088</v>
      </c>
      <c r="S174" s="16"/>
      <c r="T174" s="16"/>
      <c r="U174" s="16"/>
      <c r="V174" s="16"/>
      <c r="W174" s="16"/>
      <c r="X174" s="16"/>
    </row>
    <row r="175" spans="1:24" s="36" customFormat="1" ht="60" hidden="1" x14ac:dyDescent="0.25">
      <c r="A175" s="48" t="s">
        <v>1974</v>
      </c>
      <c r="B175" s="10" t="s">
        <v>2058</v>
      </c>
      <c r="C175" s="10" t="s">
        <v>1992</v>
      </c>
      <c r="D175" s="11" t="s">
        <v>1858</v>
      </c>
      <c r="E175" s="10" t="s">
        <v>2057</v>
      </c>
      <c r="F175" s="10" t="s">
        <v>1977</v>
      </c>
      <c r="G175" s="11" t="s">
        <v>1857</v>
      </c>
      <c r="H175" s="11" t="s">
        <v>106</v>
      </c>
      <c r="I175" s="11" t="s">
        <v>107</v>
      </c>
      <c r="J175" s="10" t="s">
        <v>107</v>
      </c>
      <c r="K175" s="11" t="s">
        <v>1042</v>
      </c>
      <c r="L175" s="10">
        <v>30</v>
      </c>
      <c r="M175" s="12" t="s">
        <v>1855</v>
      </c>
      <c r="N175" s="15">
        <v>44133</v>
      </c>
      <c r="O175" s="13">
        <v>20202000011041</v>
      </c>
      <c r="P175" s="14">
        <v>44153</v>
      </c>
      <c r="Q175" s="10">
        <v>12</v>
      </c>
      <c r="R175" s="10" t="s">
        <v>2085</v>
      </c>
      <c r="S175" s="10"/>
      <c r="T175" s="10"/>
      <c r="U175" s="10"/>
      <c r="V175" s="10"/>
      <c r="W175" s="10"/>
      <c r="X175" s="10"/>
    </row>
    <row r="176" spans="1:24" s="36" customFormat="1" ht="60" hidden="1" x14ac:dyDescent="0.25">
      <c r="A176" s="48" t="s">
        <v>2044</v>
      </c>
      <c r="B176" s="16" t="s">
        <v>2059</v>
      </c>
      <c r="C176" s="16" t="s">
        <v>1988</v>
      </c>
      <c r="D176" s="17" t="s">
        <v>1862</v>
      </c>
      <c r="E176" s="16" t="s">
        <v>2018</v>
      </c>
      <c r="F176" s="16" t="s">
        <v>2006</v>
      </c>
      <c r="G176" s="17" t="s">
        <v>1861</v>
      </c>
      <c r="H176" s="17" t="s">
        <v>41</v>
      </c>
      <c r="I176" s="17" t="s">
        <v>2126</v>
      </c>
      <c r="J176" s="16" t="s">
        <v>107</v>
      </c>
      <c r="K176" s="17" t="s">
        <v>979</v>
      </c>
      <c r="L176" s="16">
        <v>30</v>
      </c>
      <c r="M176" s="18" t="s">
        <v>1859</v>
      </c>
      <c r="N176" s="20">
        <v>44133</v>
      </c>
      <c r="O176" s="19"/>
      <c r="P176" s="16"/>
      <c r="Q176" s="16"/>
      <c r="R176" s="16" t="s">
        <v>2088</v>
      </c>
      <c r="S176" s="16"/>
      <c r="T176" s="16"/>
      <c r="U176" s="16"/>
      <c r="V176" s="16"/>
      <c r="W176" s="16"/>
      <c r="X176" s="16"/>
    </row>
    <row r="177" spans="1:24" s="36" customFormat="1" ht="60" hidden="1" x14ac:dyDescent="0.25">
      <c r="A177" s="48" t="s">
        <v>2044</v>
      </c>
      <c r="B177" s="10" t="s">
        <v>2059</v>
      </c>
      <c r="C177" s="10" t="s">
        <v>1978</v>
      </c>
      <c r="D177" s="11" t="s">
        <v>1875</v>
      </c>
      <c r="E177" s="10" t="s">
        <v>1976</v>
      </c>
      <c r="F177" s="10" t="s">
        <v>1977</v>
      </c>
      <c r="G177" s="11" t="s">
        <v>1874</v>
      </c>
      <c r="H177" s="11" t="s">
        <v>1038</v>
      </c>
      <c r="I177" s="11" t="s">
        <v>107</v>
      </c>
      <c r="J177" s="10" t="s">
        <v>107</v>
      </c>
      <c r="K177" s="11" t="s">
        <v>1042</v>
      </c>
      <c r="L177" s="10">
        <v>30</v>
      </c>
      <c r="M177" s="12" t="s">
        <v>1872</v>
      </c>
      <c r="N177" s="15">
        <v>44133</v>
      </c>
      <c r="O177" s="13" t="s">
        <v>2069</v>
      </c>
      <c r="P177" s="14">
        <v>44139</v>
      </c>
      <c r="Q177" s="10">
        <v>3</v>
      </c>
      <c r="R177" s="10" t="s">
        <v>2085</v>
      </c>
      <c r="S177" s="10"/>
      <c r="T177" s="10"/>
      <c r="U177" s="10"/>
      <c r="V177" s="10"/>
      <c r="W177" s="10"/>
      <c r="X177" s="10"/>
    </row>
    <row r="178" spans="1:24" s="36" customFormat="1" ht="60" hidden="1" x14ac:dyDescent="0.25">
      <c r="A178" s="10" t="s">
        <v>1974</v>
      </c>
      <c r="B178" s="10" t="s">
        <v>2058</v>
      </c>
      <c r="C178" s="10" t="s">
        <v>2051</v>
      </c>
      <c r="D178" s="11" t="s">
        <v>986</v>
      </c>
      <c r="E178" s="10" t="s">
        <v>2057</v>
      </c>
      <c r="F178" s="10" t="s">
        <v>1977</v>
      </c>
      <c r="G178" s="11" t="s">
        <v>1878</v>
      </c>
      <c r="H178" s="11" t="s">
        <v>73</v>
      </c>
      <c r="I178" s="11" t="s">
        <v>15</v>
      </c>
      <c r="J178" s="10" t="s">
        <v>107</v>
      </c>
      <c r="K178" s="11" t="s">
        <v>979</v>
      </c>
      <c r="L178" s="10">
        <v>30</v>
      </c>
      <c r="M178" s="12" t="s">
        <v>1876</v>
      </c>
      <c r="N178" s="15">
        <v>44133</v>
      </c>
      <c r="O178" s="13"/>
      <c r="P178" s="10"/>
      <c r="Q178" s="10"/>
      <c r="R178" s="10" t="s">
        <v>2085</v>
      </c>
      <c r="S178" s="10"/>
      <c r="T178" s="10"/>
      <c r="U178" s="10"/>
      <c r="V178" s="10"/>
      <c r="W178" s="10"/>
      <c r="X178" s="10"/>
    </row>
    <row r="179" spans="1:24" s="36" customFormat="1" ht="60" hidden="1" x14ac:dyDescent="0.25">
      <c r="A179" s="48" t="s">
        <v>1974</v>
      </c>
      <c r="B179" s="16" t="s">
        <v>2058</v>
      </c>
      <c r="C179" s="16" t="s">
        <v>2046</v>
      </c>
      <c r="D179" s="17" t="s">
        <v>128</v>
      </c>
      <c r="E179" s="16" t="s">
        <v>2057</v>
      </c>
      <c r="F179" s="16" t="s">
        <v>1979</v>
      </c>
      <c r="G179" s="17" t="s">
        <v>1884</v>
      </c>
      <c r="H179" s="17" t="s">
        <v>50</v>
      </c>
      <c r="I179" s="17" t="s">
        <v>15</v>
      </c>
      <c r="J179" s="16" t="s">
        <v>107</v>
      </c>
      <c r="K179" s="17" t="s">
        <v>244</v>
      </c>
      <c r="L179" s="16">
        <v>35</v>
      </c>
      <c r="M179" s="18" t="s">
        <v>1882</v>
      </c>
      <c r="N179" s="18" t="s">
        <v>1883</v>
      </c>
      <c r="O179" s="19"/>
      <c r="P179" s="16"/>
      <c r="Q179" s="16"/>
      <c r="R179" s="16" t="s">
        <v>2088</v>
      </c>
      <c r="S179" s="16"/>
      <c r="T179" s="16"/>
      <c r="U179" s="16"/>
      <c r="V179" s="16"/>
      <c r="W179" s="16"/>
      <c r="X179" s="16"/>
    </row>
    <row r="180" spans="1:24" s="36" customFormat="1" ht="52.5" hidden="1" x14ac:dyDescent="0.25">
      <c r="A180" s="10" t="s">
        <v>1974</v>
      </c>
      <c r="B180" s="10" t="s">
        <v>2058</v>
      </c>
      <c r="C180" s="10" t="s">
        <v>1978</v>
      </c>
      <c r="D180" s="11" t="s">
        <v>2159</v>
      </c>
      <c r="E180" s="10" t="s">
        <v>1983</v>
      </c>
      <c r="F180" s="10" t="s">
        <v>1977</v>
      </c>
      <c r="G180" s="11" t="s">
        <v>1912</v>
      </c>
      <c r="H180" s="11" t="s">
        <v>1914</v>
      </c>
      <c r="I180" s="11" t="s">
        <v>15</v>
      </c>
      <c r="J180" s="10" t="s">
        <v>2100</v>
      </c>
      <c r="K180" s="11" t="s">
        <v>7</v>
      </c>
      <c r="L180" s="10">
        <v>20</v>
      </c>
      <c r="M180" s="12" t="s">
        <v>1910</v>
      </c>
      <c r="N180" s="12" t="s">
        <v>1911</v>
      </c>
      <c r="O180" s="13">
        <v>20202050076911</v>
      </c>
      <c r="P180" s="14">
        <v>44152</v>
      </c>
      <c r="Q180" s="10"/>
      <c r="R180" s="10" t="s">
        <v>2085</v>
      </c>
      <c r="S180" s="10"/>
      <c r="T180" s="10"/>
      <c r="U180" s="10"/>
      <c r="V180" s="10"/>
      <c r="W180" s="10"/>
      <c r="X180" s="10"/>
    </row>
    <row r="181" spans="1:24" s="36" customFormat="1" ht="45" hidden="1" x14ac:dyDescent="0.25">
      <c r="A181" s="48" t="s">
        <v>1974</v>
      </c>
      <c r="B181" s="10" t="s">
        <v>2058</v>
      </c>
      <c r="C181" s="10" t="s">
        <v>2042</v>
      </c>
      <c r="D181" s="11" t="s">
        <v>1925</v>
      </c>
      <c r="E181" s="10" t="s">
        <v>2018</v>
      </c>
      <c r="F181" s="10" t="s">
        <v>1977</v>
      </c>
      <c r="G181" s="11" t="s">
        <v>1924</v>
      </c>
      <c r="H181" s="11" t="s">
        <v>1820</v>
      </c>
      <c r="I181" s="11" t="s">
        <v>1821</v>
      </c>
      <c r="J181" s="10" t="s">
        <v>2100</v>
      </c>
      <c r="K181" s="11" t="s">
        <v>1237</v>
      </c>
      <c r="L181" s="10">
        <v>10</v>
      </c>
      <c r="M181" s="12" t="s">
        <v>1922</v>
      </c>
      <c r="N181" s="15">
        <v>44134</v>
      </c>
      <c r="O181" s="13" t="s">
        <v>2073</v>
      </c>
      <c r="P181" s="14">
        <v>44152</v>
      </c>
      <c r="Q181" s="10">
        <v>10</v>
      </c>
      <c r="R181" s="10" t="s">
        <v>2085</v>
      </c>
      <c r="S181" s="10"/>
      <c r="T181" s="10"/>
      <c r="U181" s="10"/>
      <c r="V181" s="10"/>
      <c r="W181" s="10"/>
      <c r="X181" s="10"/>
    </row>
    <row r="182" spans="1:24" s="36" customFormat="1" ht="60" hidden="1" x14ac:dyDescent="0.25">
      <c r="A182" s="48" t="s">
        <v>1974</v>
      </c>
      <c r="B182" s="10" t="s">
        <v>2058</v>
      </c>
      <c r="C182" s="10" t="s">
        <v>2046</v>
      </c>
      <c r="D182" s="11" t="s">
        <v>1928</v>
      </c>
      <c r="E182" s="10" t="s">
        <v>2057</v>
      </c>
      <c r="F182" s="10" t="s">
        <v>1977</v>
      </c>
      <c r="G182" s="11" t="s">
        <v>451</v>
      </c>
      <c r="H182" s="11" t="s">
        <v>2115</v>
      </c>
      <c r="I182" s="10" t="s">
        <v>2029</v>
      </c>
      <c r="J182" s="10" t="s">
        <v>2100</v>
      </c>
      <c r="K182" s="11" t="s">
        <v>979</v>
      </c>
      <c r="L182" s="10">
        <v>30</v>
      </c>
      <c r="M182" s="12" t="s">
        <v>1926</v>
      </c>
      <c r="N182" s="15">
        <v>44134</v>
      </c>
      <c r="O182" s="13">
        <v>20201000010191</v>
      </c>
      <c r="P182" s="14">
        <v>44141</v>
      </c>
      <c r="Q182" s="10">
        <v>4</v>
      </c>
      <c r="R182" s="10" t="s">
        <v>2085</v>
      </c>
      <c r="S182" s="10"/>
      <c r="T182" s="10"/>
      <c r="U182" s="10"/>
      <c r="V182" s="10"/>
      <c r="W182" s="10"/>
      <c r="X182" s="10"/>
    </row>
    <row r="183" spans="1:24" s="36" customFormat="1" ht="45" hidden="1" x14ac:dyDescent="0.25">
      <c r="A183" s="48" t="s">
        <v>1974</v>
      </c>
      <c r="B183" s="10" t="s">
        <v>2058</v>
      </c>
      <c r="C183" s="10" t="s">
        <v>2064</v>
      </c>
      <c r="D183" s="11" t="s">
        <v>1936</v>
      </c>
      <c r="E183" s="10" t="s">
        <v>2057</v>
      </c>
      <c r="F183" s="10" t="s">
        <v>1990</v>
      </c>
      <c r="G183" s="11" t="s">
        <v>2160</v>
      </c>
      <c r="H183" s="11" t="s">
        <v>1914</v>
      </c>
      <c r="I183" s="11" t="s">
        <v>15</v>
      </c>
      <c r="J183" s="10" t="s">
        <v>2100</v>
      </c>
      <c r="K183" s="11" t="s">
        <v>979</v>
      </c>
      <c r="L183" s="10">
        <v>30</v>
      </c>
      <c r="M183" s="12" t="s">
        <v>1933</v>
      </c>
      <c r="N183" s="15">
        <v>44134</v>
      </c>
      <c r="O183" s="13">
        <v>20202050075141</v>
      </c>
      <c r="P183" s="14">
        <v>44140</v>
      </c>
      <c r="Q183" s="10">
        <v>3</v>
      </c>
      <c r="R183" s="10" t="s">
        <v>2085</v>
      </c>
      <c r="S183" s="10"/>
      <c r="T183" s="10"/>
      <c r="U183" s="10"/>
      <c r="V183" s="10"/>
      <c r="W183" s="10"/>
      <c r="X183" s="10"/>
    </row>
    <row r="184" spans="1:24" s="36" customFormat="1" ht="60" hidden="1" x14ac:dyDescent="0.25">
      <c r="A184" s="48" t="s">
        <v>1974</v>
      </c>
      <c r="B184" s="16" t="s">
        <v>2058</v>
      </c>
      <c r="C184" s="16" t="s">
        <v>1988</v>
      </c>
      <c r="D184" s="17" t="s">
        <v>1940</v>
      </c>
      <c r="E184" s="16" t="s">
        <v>1976</v>
      </c>
      <c r="F184" s="16" t="s">
        <v>1994</v>
      </c>
      <c r="G184" s="17" t="s">
        <v>2161</v>
      </c>
      <c r="H184" s="17" t="s">
        <v>280</v>
      </c>
      <c r="I184" s="17" t="s">
        <v>107</v>
      </c>
      <c r="J184" s="16" t="s">
        <v>107</v>
      </c>
      <c r="K184" s="17" t="s">
        <v>1042</v>
      </c>
      <c r="L184" s="16">
        <v>30</v>
      </c>
      <c r="M184" s="18" t="s">
        <v>1937</v>
      </c>
      <c r="N184" s="20">
        <v>44134</v>
      </c>
      <c r="O184" s="19"/>
      <c r="P184" s="16"/>
      <c r="Q184" s="16"/>
      <c r="R184" s="16" t="s">
        <v>2088</v>
      </c>
      <c r="S184" s="16"/>
      <c r="T184" s="16"/>
      <c r="U184" s="16"/>
      <c r="V184" s="16"/>
      <c r="W184" s="16"/>
      <c r="X184" s="16"/>
    </row>
    <row r="185" spans="1:24" hidden="1" x14ac:dyDescent="0.25"/>
    <row r="186" spans="1:24" hidden="1" x14ac:dyDescent="0.25"/>
    <row r="187" spans="1:24" hidden="1" x14ac:dyDescent="0.25"/>
    <row r="188" spans="1:24" hidden="1" x14ac:dyDescent="0.25"/>
    <row r="189" spans="1:24" hidden="1" x14ac:dyDescent="0.25"/>
    <row r="190" spans="1:24" hidden="1" x14ac:dyDescent="0.25"/>
    <row r="191" spans="1:24" hidden="1" x14ac:dyDescent="0.25"/>
    <row r="192" spans="1:24"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sheetData>
  <autoFilter ref="A1:X184">
    <filterColumn colId="10">
      <filters>
        <filter val="QUEJA "/>
      </filters>
    </filterColumn>
  </autoFilter>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tabSelected="1" topLeftCell="A7" workbookViewId="0">
      <selection activeCell="B156" sqref="B156"/>
    </sheetView>
  </sheetViews>
  <sheetFormatPr baseColWidth="10" defaultRowHeight="15" x14ac:dyDescent="0.25"/>
  <cols>
    <col min="1" max="1" width="17.5703125" style="55" customWidth="1"/>
    <col min="2" max="2" width="17.140625" style="55" customWidth="1"/>
    <col min="3" max="3" width="11.42578125" style="64"/>
  </cols>
  <sheetData>
    <row r="1" spans="1:3" ht="60" x14ac:dyDescent="0.25">
      <c r="A1" s="59" t="s">
        <v>2093</v>
      </c>
      <c r="B1" s="57" t="s">
        <v>2162</v>
      </c>
      <c r="C1" s="63" t="s">
        <v>2169</v>
      </c>
    </row>
    <row r="2" spans="1:3" x14ac:dyDescent="0.25">
      <c r="A2" s="58" t="s">
        <v>2104</v>
      </c>
      <c r="B2" s="60">
        <v>22</v>
      </c>
      <c r="C2" s="63">
        <f>22/183</f>
        <v>0.12021857923497267</v>
      </c>
    </row>
    <row r="3" spans="1:3" ht="45" x14ac:dyDescent="0.25">
      <c r="A3" s="58" t="s">
        <v>2100</v>
      </c>
      <c r="B3" s="60">
        <v>42</v>
      </c>
      <c r="C3" s="63">
        <f>42/183</f>
        <v>0.22950819672131148</v>
      </c>
    </row>
    <row r="4" spans="1:3" ht="60" x14ac:dyDescent="0.25">
      <c r="A4" s="58" t="s">
        <v>107</v>
      </c>
      <c r="B4" s="60">
        <v>119</v>
      </c>
      <c r="C4" s="63">
        <f>119/183</f>
        <v>0.65027322404371579</v>
      </c>
    </row>
    <row r="5" spans="1:3" x14ac:dyDescent="0.25">
      <c r="A5" s="58" t="s">
        <v>2094</v>
      </c>
      <c r="B5" s="60">
        <v>183</v>
      </c>
      <c r="C5" s="63">
        <f>SUM(C2:C4)</f>
        <v>1</v>
      </c>
    </row>
    <row r="18" spans="1:3" ht="30" x14ac:dyDescent="0.25">
      <c r="A18" s="59" t="s">
        <v>2093</v>
      </c>
      <c r="B18" s="57" t="s">
        <v>2163</v>
      </c>
      <c r="C18" s="63" t="s">
        <v>2169</v>
      </c>
    </row>
    <row r="19" spans="1:3" x14ac:dyDescent="0.25">
      <c r="A19" s="58" t="s">
        <v>2085</v>
      </c>
      <c r="B19" s="60">
        <v>103</v>
      </c>
      <c r="C19" s="63">
        <f>103/183</f>
        <v>0.56284153005464477</v>
      </c>
    </row>
    <row r="20" spans="1:3" x14ac:dyDescent="0.25">
      <c r="A20" s="58" t="s">
        <v>2088</v>
      </c>
      <c r="B20" s="60">
        <v>31</v>
      </c>
      <c r="C20" s="63">
        <f>31/183</f>
        <v>0.16939890710382513</v>
      </c>
    </row>
    <row r="21" spans="1:3" x14ac:dyDescent="0.25">
      <c r="A21" s="58" t="s">
        <v>2121</v>
      </c>
      <c r="B21" s="60">
        <v>27</v>
      </c>
      <c r="C21" s="63">
        <f>27/183</f>
        <v>0.14754098360655737</v>
      </c>
    </row>
    <row r="22" spans="1:3" x14ac:dyDescent="0.25">
      <c r="A22" s="58" t="s">
        <v>2086</v>
      </c>
      <c r="B22" s="60">
        <v>22</v>
      </c>
      <c r="C22" s="63">
        <f>22/183</f>
        <v>0.12021857923497267</v>
      </c>
    </row>
    <row r="23" spans="1:3" x14ac:dyDescent="0.25">
      <c r="A23" s="58" t="s">
        <v>2094</v>
      </c>
      <c r="B23" s="60">
        <v>183</v>
      </c>
      <c r="C23" s="62">
        <f>SUM(C19:C22)</f>
        <v>0.99999999999999989</v>
      </c>
    </row>
    <row r="35" spans="1:3" x14ac:dyDescent="0.25">
      <c r="A35" s="56" t="s">
        <v>2164</v>
      </c>
      <c r="B35" s="56"/>
      <c r="C35" s="63" t="s">
        <v>2169</v>
      </c>
    </row>
    <row r="36" spans="1:3" x14ac:dyDescent="0.25">
      <c r="A36" s="57" t="s">
        <v>2165</v>
      </c>
      <c r="B36" s="57">
        <v>143</v>
      </c>
      <c r="C36" s="63">
        <f>143/484</f>
        <v>0.29545454545454547</v>
      </c>
    </row>
    <row r="37" spans="1:3" x14ac:dyDescent="0.25">
      <c r="A37" s="57" t="s">
        <v>2166</v>
      </c>
      <c r="B37" s="57">
        <v>158</v>
      </c>
      <c r="C37" s="63">
        <f>158/484</f>
        <v>0.32644628099173556</v>
      </c>
    </row>
    <row r="38" spans="1:3" x14ac:dyDescent="0.25">
      <c r="A38" s="57" t="s">
        <v>2167</v>
      </c>
      <c r="B38" s="57">
        <v>183</v>
      </c>
      <c r="C38" s="63">
        <f>183/484</f>
        <v>0.37809917355371903</v>
      </c>
    </row>
    <row r="39" spans="1:3" x14ac:dyDescent="0.25">
      <c r="A39" s="57" t="s">
        <v>2170</v>
      </c>
      <c r="B39" s="57">
        <f>SUM(B36:B38)</f>
        <v>484</v>
      </c>
      <c r="C39" s="63">
        <f>484/484</f>
        <v>1</v>
      </c>
    </row>
    <row r="56" spans="1:3" ht="30" x14ac:dyDescent="0.25">
      <c r="A56" s="59" t="s">
        <v>2093</v>
      </c>
      <c r="B56" s="57" t="s">
        <v>2096</v>
      </c>
      <c r="C56" s="63" t="s">
        <v>2169</v>
      </c>
    </row>
    <row r="57" spans="1:3" x14ac:dyDescent="0.25">
      <c r="A57" s="58" t="s">
        <v>244</v>
      </c>
      <c r="B57" s="60">
        <v>20</v>
      </c>
      <c r="C57" s="63">
        <f>20/183</f>
        <v>0.10928961748633879</v>
      </c>
    </row>
    <row r="58" spans="1:3" ht="30" x14ac:dyDescent="0.25">
      <c r="A58" s="58" t="s">
        <v>1971</v>
      </c>
      <c r="B58" s="60">
        <v>1</v>
      </c>
      <c r="C58" s="63">
        <f>1/183</f>
        <v>5.4644808743169399E-3</v>
      </c>
    </row>
    <row r="59" spans="1:3" ht="45" x14ac:dyDescent="0.25">
      <c r="A59" s="58" t="s">
        <v>7</v>
      </c>
      <c r="B59" s="60">
        <v>25</v>
      </c>
      <c r="C59" s="63">
        <f>25/183</f>
        <v>0.13661202185792351</v>
      </c>
    </row>
    <row r="60" spans="1:3" ht="30" x14ac:dyDescent="0.25">
      <c r="A60" s="58" t="s">
        <v>979</v>
      </c>
      <c r="B60" s="60">
        <v>65</v>
      </c>
      <c r="C60" s="63">
        <f>65/183</f>
        <v>0.3551912568306011</v>
      </c>
    </row>
    <row r="61" spans="1:3" ht="45" x14ac:dyDescent="0.25">
      <c r="A61" s="58" t="s">
        <v>1042</v>
      </c>
      <c r="B61" s="60">
        <v>62</v>
      </c>
      <c r="C61" s="63">
        <f>62/183</f>
        <v>0.33879781420765026</v>
      </c>
    </row>
    <row r="62" spans="1:3" ht="30" x14ac:dyDescent="0.25">
      <c r="A62" s="58" t="s">
        <v>1237</v>
      </c>
      <c r="B62" s="60">
        <v>6</v>
      </c>
      <c r="C62" s="63">
        <f>6/183</f>
        <v>3.2786885245901641E-2</v>
      </c>
    </row>
    <row r="63" spans="1:3" x14ac:dyDescent="0.25">
      <c r="A63" s="58" t="s">
        <v>235</v>
      </c>
      <c r="B63" s="60">
        <v>1</v>
      </c>
      <c r="C63" s="63">
        <f>1/183</f>
        <v>5.4644808743169399E-3</v>
      </c>
    </row>
    <row r="64" spans="1:3" x14ac:dyDescent="0.25">
      <c r="A64" s="58" t="s">
        <v>284</v>
      </c>
      <c r="B64" s="60">
        <v>3</v>
      </c>
      <c r="C64" s="63">
        <f>3/183</f>
        <v>1.6393442622950821E-2</v>
      </c>
    </row>
    <row r="65" spans="1:3" x14ac:dyDescent="0.25">
      <c r="A65" s="58" t="s">
        <v>2094</v>
      </c>
      <c r="B65" s="60">
        <v>183</v>
      </c>
      <c r="C65" s="63">
        <f>SUM(C57:C64)</f>
        <v>1</v>
      </c>
    </row>
    <row r="80" spans="1:3" ht="30" x14ac:dyDescent="0.25">
      <c r="A80" s="59" t="s">
        <v>2093</v>
      </c>
      <c r="B80" s="57" t="s">
        <v>2099</v>
      </c>
      <c r="C80" s="63" t="s">
        <v>2169</v>
      </c>
    </row>
    <row r="81" spans="1:3" x14ac:dyDescent="0.25">
      <c r="A81" s="58" t="s">
        <v>2044</v>
      </c>
      <c r="B81" s="60">
        <v>15</v>
      </c>
      <c r="C81" s="63">
        <f>15/183</f>
        <v>8.1967213114754092E-2</v>
      </c>
    </row>
    <row r="82" spans="1:3" x14ac:dyDescent="0.25">
      <c r="A82" s="58" t="s">
        <v>1974</v>
      </c>
      <c r="B82" s="60">
        <v>168</v>
      </c>
      <c r="C82" s="63">
        <f>168/183</f>
        <v>0.91803278688524592</v>
      </c>
    </row>
    <row r="83" spans="1:3" x14ac:dyDescent="0.25">
      <c r="A83" s="58" t="s">
        <v>2094</v>
      </c>
      <c r="B83" s="60">
        <v>183</v>
      </c>
      <c r="C83" s="62">
        <f>SUM(C81:C82)</f>
        <v>1</v>
      </c>
    </row>
    <row r="99" spans="1:3" ht="60" x14ac:dyDescent="0.25">
      <c r="A99" s="59" t="s">
        <v>2093</v>
      </c>
      <c r="B99" s="57" t="s">
        <v>2098</v>
      </c>
      <c r="C99" s="63" t="s">
        <v>2169</v>
      </c>
    </row>
    <row r="100" spans="1:3" x14ac:dyDescent="0.25">
      <c r="A100" s="58" t="s">
        <v>2001</v>
      </c>
      <c r="B100" s="60">
        <v>1</v>
      </c>
      <c r="C100" s="63">
        <f>1/183</f>
        <v>5.4644808743169399E-3</v>
      </c>
    </row>
    <row r="101" spans="1:3" ht="30" x14ac:dyDescent="0.25">
      <c r="A101" s="58" t="s">
        <v>2057</v>
      </c>
      <c r="B101" s="60">
        <v>32</v>
      </c>
      <c r="C101" s="63">
        <f>32/183</f>
        <v>0.17486338797814208</v>
      </c>
    </row>
    <row r="102" spans="1:3" x14ac:dyDescent="0.25">
      <c r="A102" s="58" t="s">
        <v>1983</v>
      </c>
      <c r="B102" s="60">
        <v>12</v>
      </c>
      <c r="C102" s="63">
        <f>12/183</f>
        <v>6.5573770491803282E-2</v>
      </c>
    </row>
    <row r="103" spans="1:3" ht="30" x14ac:dyDescent="0.25">
      <c r="A103" s="58" t="s">
        <v>2018</v>
      </c>
      <c r="B103" s="60">
        <v>32</v>
      </c>
      <c r="C103" s="63">
        <f>32/183</f>
        <v>0.17486338797814208</v>
      </c>
    </row>
    <row r="104" spans="1:3" ht="30" x14ac:dyDescent="0.25">
      <c r="A104" s="58" t="s">
        <v>1997</v>
      </c>
      <c r="B104" s="60">
        <v>30</v>
      </c>
      <c r="C104" s="63">
        <f>30/183</f>
        <v>0.16393442622950818</v>
      </c>
    </row>
    <row r="105" spans="1:3" ht="30" x14ac:dyDescent="0.25">
      <c r="A105" s="58" t="s">
        <v>1976</v>
      </c>
      <c r="B105" s="60">
        <v>76</v>
      </c>
      <c r="C105" s="63">
        <f>76/183</f>
        <v>0.41530054644808745</v>
      </c>
    </row>
    <row r="106" spans="1:3" x14ac:dyDescent="0.25">
      <c r="A106" s="58" t="s">
        <v>2094</v>
      </c>
      <c r="B106" s="60">
        <v>183</v>
      </c>
      <c r="C106" s="62">
        <f>SUM(C100:C105)</f>
        <v>1</v>
      </c>
    </row>
    <row r="119" spans="1:3" ht="30" x14ac:dyDescent="0.25">
      <c r="A119" s="59" t="s">
        <v>2093</v>
      </c>
      <c r="B119" s="57" t="s">
        <v>2095</v>
      </c>
      <c r="C119" s="63" t="s">
        <v>2169</v>
      </c>
    </row>
    <row r="120" spans="1:3" x14ac:dyDescent="0.25">
      <c r="A120" s="58" t="s">
        <v>2090</v>
      </c>
      <c r="B120" s="60">
        <v>1</v>
      </c>
      <c r="C120" s="63">
        <f>1/183</f>
        <v>5.4644808743169399E-3</v>
      </c>
    </row>
    <row r="121" spans="1:3" x14ac:dyDescent="0.25">
      <c r="A121" s="58" t="s">
        <v>2005</v>
      </c>
      <c r="B121" s="60">
        <v>13</v>
      </c>
      <c r="C121" s="63">
        <f>13/183</f>
        <v>7.1038251366120214E-2</v>
      </c>
    </row>
    <row r="122" spans="1:3" x14ac:dyDescent="0.25">
      <c r="A122" s="58" t="s">
        <v>2008</v>
      </c>
      <c r="B122" s="60">
        <v>4</v>
      </c>
      <c r="C122" s="63">
        <f>4/183</f>
        <v>2.185792349726776E-2</v>
      </c>
    </row>
    <row r="123" spans="1:3" x14ac:dyDescent="0.25">
      <c r="A123" s="58" t="s">
        <v>1978</v>
      </c>
      <c r="B123" s="60">
        <v>51</v>
      </c>
      <c r="C123" s="63">
        <f>51/183</f>
        <v>0.27868852459016391</v>
      </c>
    </row>
    <row r="124" spans="1:3" x14ac:dyDescent="0.25">
      <c r="A124" s="58" t="s">
        <v>2022</v>
      </c>
      <c r="B124" s="60">
        <v>7</v>
      </c>
      <c r="C124" s="63">
        <f>7/183</f>
        <v>3.825136612021858E-2</v>
      </c>
    </row>
    <row r="125" spans="1:3" x14ac:dyDescent="0.25">
      <c r="A125" s="58" t="s">
        <v>1975</v>
      </c>
      <c r="B125" s="60">
        <v>15</v>
      </c>
      <c r="C125" s="63">
        <f>15/183</f>
        <v>8.1967213114754092E-2</v>
      </c>
    </row>
    <row r="126" spans="1:3" x14ac:dyDescent="0.25">
      <c r="A126" s="58" t="s">
        <v>2033</v>
      </c>
      <c r="B126" s="60">
        <v>1</v>
      </c>
      <c r="C126" s="63">
        <f>1/183</f>
        <v>5.4644808743169399E-3</v>
      </c>
    </row>
    <row r="127" spans="1:3" x14ac:dyDescent="0.25">
      <c r="A127" s="58" t="s">
        <v>2055</v>
      </c>
      <c r="B127" s="60">
        <v>2</v>
      </c>
      <c r="C127" s="63">
        <f>2/183</f>
        <v>1.092896174863388E-2</v>
      </c>
    </row>
    <row r="128" spans="1:3" x14ac:dyDescent="0.25">
      <c r="A128" s="58" t="s">
        <v>2003</v>
      </c>
      <c r="B128" s="60">
        <v>3</v>
      </c>
      <c r="C128" s="63">
        <f>3/183</f>
        <v>1.6393442622950821E-2</v>
      </c>
    </row>
    <row r="129" spans="1:3" x14ac:dyDescent="0.25">
      <c r="A129" s="58" t="s">
        <v>2064</v>
      </c>
      <c r="B129" s="60">
        <v>4</v>
      </c>
      <c r="C129" s="63">
        <f>4/183</f>
        <v>2.185792349726776E-2</v>
      </c>
    </row>
    <row r="130" spans="1:3" x14ac:dyDescent="0.25">
      <c r="A130" s="58" t="s">
        <v>1989</v>
      </c>
      <c r="B130" s="60">
        <v>5</v>
      </c>
      <c r="C130" s="63">
        <f>5/183</f>
        <v>2.7322404371584699E-2</v>
      </c>
    </row>
    <row r="131" spans="1:3" x14ac:dyDescent="0.25">
      <c r="A131" s="58" t="s">
        <v>2053</v>
      </c>
      <c r="B131" s="60">
        <v>2</v>
      </c>
      <c r="C131" s="63">
        <f>2/183</f>
        <v>1.092896174863388E-2</v>
      </c>
    </row>
    <row r="132" spans="1:3" x14ac:dyDescent="0.25">
      <c r="A132" s="58" t="s">
        <v>2089</v>
      </c>
      <c r="B132" s="60">
        <v>1</v>
      </c>
      <c r="C132" s="63">
        <f>1/183</f>
        <v>5.4644808743169399E-3</v>
      </c>
    </row>
    <row r="133" spans="1:3" x14ac:dyDescent="0.25">
      <c r="A133" s="58" t="s">
        <v>2083</v>
      </c>
      <c r="B133" s="60">
        <v>1</v>
      </c>
      <c r="C133" s="63">
        <f>1/183</f>
        <v>5.4644808743169399E-3</v>
      </c>
    </row>
    <row r="134" spans="1:3" x14ac:dyDescent="0.25">
      <c r="A134" s="58" t="s">
        <v>1992</v>
      </c>
      <c r="B134" s="60">
        <v>13</v>
      </c>
      <c r="C134" s="63">
        <f>13/183</f>
        <v>7.1038251366120214E-2</v>
      </c>
    </row>
    <row r="135" spans="1:3" x14ac:dyDescent="0.25">
      <c r="A135" s="58" t="s">
        <v>2077</v>
      </c>
      <c r="B135" s="60">
        <v>1</v>
      </c>
      <c r="C135" s="63">
        <f>1/183</f>
        <v>5.4644808743169399E-3</v>
      </c>
    </row>
    <row r="136" spans="1:3" x14ac:dyDescent="0.25">
      <c r="A136" s="58" t="s">
        <v>2042</v>
      </c>
      <c r="B136" s="60">
        <v>3</v>
      </c>
      <c r="C136" s="63">
        <f>3/183</f>
        <v>1.6393442622950821E-2</v>
      </c>
    </row>
    <row r="137" spans="1:3" x14ac:dyDescent="0.25">
      <c r="A137" s="58" t="s">
        <v>2065</v>
      </c>
      <c r="B137" s="60">
        <v>1</v>
      </c>
      <c r="C137" s="63">
        <f>1/183</f>
        <v>5.4644808743169399E-3</v>
      </c>
    </row>
    <row r="138" spans="1:3" x14ac:dyDescent="0.25">
      <c r="A138" s="58" t="s">
        <v>2051</v>
      </c>
      <c r="B138" s="60">
        <v>4</v>
      </c>
      <c r="C138" s="63">
        <f>4/183</f>
        <v>2.185792349726776E-2</v>
      </c>
    </row>
    <row r="139" spans="1:3" x14ac:dyDescent="0.25">
      <c r="A139" s="58" t="s">
        <v>2066</v>
      </c>
      <c r="B139" s="60">
        <v>1</v>
      </c>
      <c r="C139" s="63">
        <f>1/183</f>
        <v>5.4644808743169399E-3</v>
      </c>
    </row>
    <row r="140" spans="1:3" x14ac:dyDescent="0.25">
      <c r="A140" s="58" t="s">
        <v>2091</v>
      </c>
      <c r="B140" s="60">
        <v>1</v>
      </c>
      <c r="C140" s="63">
        <f t="shared" ref="C140:C143" si="0">1/183</f>
        <v>5.4644808743169399E-3</v>
      </c>
    </row>
    <row r="141" spans="1:3" x14ac:dyDescent="0.25">
      <c r="A141" s="58" t="s">
        <v>1982</v>
      </c>
      <c r="B141" s="60">
        <v>9</v>
      </c>
      <c r="C141" s="63">
        <f>9/183</f>
        <v>4.9180327868852458E-2</v>
      </c>
    </row>
    <row r="142" spans="1:3" ht="30" x14ac:dyDescent="0.25">
      <c r="A142" s="58" t="s">
        <v>2092</v>
      </c>
      <c r="B142" s="60">
        <v>1</v>
      </c>
      <c r="C142" s="63">
        <f>1/183</f>
        <v>5.4644808743169399E-3</v>
      </c>
    </row>
    <row r="143" spans="1:3" x14ac:dyDescent="0.25">
      <c r="A143" s="58" t="s">
        <v>2019</v>
      </c>
      <c r="B143" s="60">
        <v>1</v>
      </c>
      <c r="C143" s="63">
        <f t="shared" si="0"/>
        <v>5.4644808743169399E-3</v>
      </c>
    </row>
    <row r="144" spans="1:3" x14ac:dyDescent="0.25">
      <c r="A144" s="58" t="s">
        <v>2000</v>
      </c>
      <c r="B144" s="60">
        <v>4</v>
      </c>
      <c r="C144" s="63">
        <f>4/183</f>
        <v>2.185792349726776E-2</v>
      </c>
    </row>
    <row r="145" spans="1:3" x14ac:dyDescent="0.25">
      <c r="A145" s="58" t="s">
        <v>2046</v>
      </c>
      <c r="B145" s="60">
        <v>8</v>
      </c>
      <c r="C145" s="63">
        <f>8/183</f>
        <v>4.3715846994535519E-2</v>
      </c>
    </row>
    <row r="146" spans="1:3" x14ac:dyDescent="0.25">
      <c r="A146" s="58" t="s">
        <v>1993</v>
      </c>
      <c r="B146" s="60">
        <v>3</v>
      </c>
      <c r="C146" s="63">
        <f>3/183</f>
        <v>1.6393442622950821E-2</v>
      </c>
    </row>
    <row r="147" spans="1:3" x14ac:dyDescent="0.25">
      <c r="A147" s="58" t="s">
        <v>2075</v>
      </c>
      <c r="B147" s="60">
        <v>2</v>
      </c>
      <c r="C147" s="63">
        <f>2/183</f>
        <v>1.092896174863388E-2</v>
      </c>
    </row>
    <row r="148" spans="1:3" x14ac:dyDescent="0.25">
      <c r="A148" s="58" t="s">
        <v>1988</v>
      </c>
      <c r="B148" s="60">
        <v>20</v>
      </c>
      <c r="C148" s="63">
        <f>20/183</f>
        <v>0.10928961748633879</v>
      </c>
    </row>
    <row r="149" spans="1:3" x14ac:dyDescent="0.25">
      <c r="A149" s="58" t="s">
        <v>2063</v>
      </c>
      <c r="B149" s="60">
        <v>1</v>
      </c>
      <c r="C149" s="63">
        <f>1/183</f>
        <v>5.4644808743169399E-3</v>
      </c>
    </row>
    <row r="150" spans="1:3" x14ac:dyDescent="0.25">
      <c r="A150" s="58" t="s">
        <v>2094</v>
      </c>
      <c r="B150" s="60">
        <v>183</v>
      </c>
      <c r="C150" s="62">
        <f>SUM(C120:C149)</f>
        <v>1</v>
      </c>
    </row>
    <row r="162" spans="1:3" ht="30" x14ac:dyDescent="0.25">
      <c r="A162" s="59" t="s">
        <v>2093</v>
      </c>
      <c r="B162" s="57" t="s">
        <v>2097</v>
      </c>
      <c r="C162" s="63" t="s">
        <v>2169</v>
      </c>
    </row>
    <row r="163" spans="1:3" x14ac:dyDescent="0.25">
      <c r="A163" s="58" t="s">
        <v>1990</v>
      </c>
      <c r="B163" s="60">
        <v>27</v>
      </c>
      <c r="C163" s="63">
        <f>27/183</f>
        <v>0.14754098360655737</v>
      </c>
    </row>
    <row r="164" spans="1:3" ht="30" x14ac:dyDescent="0.25">
      <c r="A164" s="58" t="s">
        <v>1979</v>
      </c>
      <c r="B164" s="60">
        <v>34</v>
      </c>
      <c r="C164" s="63">
        <f>34/183</f>
        <v>0.18579234972677597</v>
      </c>
    </row>
    <row r="165" spans="1:3" x14ac:dyDescent="0.25">
      <c r="A165" s="58" t="s">
        <v>1984</v>
      </c>
      <c r="B165" s="60">
        <v>18</v>
      </c>
      <c r="C165" s="63">
        <f>18/183</f>
        <v>9.8360655737704916E-2</v>
      </c>
    </row>
    <row r="166" spans="1:3" ht="45" x14ac:dyDescent="0.25">
      <c r="A166" s="58" t="s">
        <v>1994</v>
      </c>
      <c r="B166" s="60">
        <v>18</v>
      </c>
      <c r="C166" s="63">
        <f>18/183</f>
        <v>9.8360655737704916E-2</v>
      </c>
    </row>
    <row r="167" spans="1:3" ht="30" x14ac:dyDescent="0.25">
      <c r="A167" s="58" t="s">
        <v>1977</v>
      </c>
      <c r="B167" s="60">
        <v>71</v>
      </c>
      <c r="C167" s="63">
        <f>71/183</f>
        <v>0.38797814207650272</v>
      </c>
    </row>
    <row r="168" spans="1:3" ht="30" x14ac:dyDescent="0.25">
      <c r="A168" s="58" t="s">
        <v>2006</v>
      </c>
      <c r="B168" s="60">
        <v>15</v>
      </c>
      <c r="C168" s="63">
        <f>15/183</f>
        <v>8.1967213114754092E-2</v>
      </c>
    </row>
    <row r="169" spans="1:3" x14ac:dyDescent="0.25">
      <c r="A169" s="58" t="s">
        <v>2094</v>
      </c>
      <c r="B169" s="60">
        <v>183</v>
      </c>
      <c r="C169" s="62">
        <f>SUM(C163:C168)</f>
        <v>1</v>
      </c>
    </row>
    <row r="182" spans="1:2" ht="45" x14ac:dyDescent="0.25">
      <c r="A182" s="59" t="s">
        <v>2093</v>
      </c>
      <c r="B182" s="57" t="s">
        <v>2168</v>
      </c>
    </row>
    <row r="183" spans="1:2" x14ac:dyDescent="0.25">
      <c r="A183" s="58" t="s">
        <v>244</v>
      </c>
      <c r="B183" s="61">
        <v>9.454545454545455</v>
      </c>
    </row>
    <row r="184" spans="1:2" ht="30" x14ac:dyDescent="0.25">
      <c r="A184" s="58" t="s">
        <v>1971</v>
      </c>
      <c r="B184" s="61">
        <v>13</v>
      </c>
    </row>
    <row r="185" spans="1:2" ht="45" x14ac:dyDescent="0.25">
      <c r="A185" s="58" t="s">
        <v>7</v>
      </c>
      <c r="B185" s="61">
        <v>10.818181818181818</v>
      </c>
    </row>
    <row r="186" spans="1:2" ht="30" x14ac:dyDescent="0.25">
      <c r="A186" s="58" t="s">
        <v>979</v>
      </c>
      <c r="B186" s="61">
        <v>13.970588235294118</v>
      </c>
    </row>
    <row r="187" spans="1:2" ht="45" x14ac:dyDescent="0.25">
      <c r="A187" s="58" t="s">
        <v>1042</v>
      </c>
      <c r="B187" s="61">
        <v>15.735294117647058</v>
      </c>
    </row>
    <row r="188" spans="1:2" ht="30" x14ac:dyDescent="0.25">
      <c r="A188" s="58" t="s">
        <v>1237</v>
      </c>
      <c r="B188" s="61">
        <v>9.5</v>
      </c>
    </row>
    <row r="189" spans="1:2" x14ac:dyDescent="0.25">
      <c r="A189" s="58" t="s">
        <v>235</v>
      </c>
      <c r="B189" s="61">
        <v>15</v>
      </c>
    </row>
    <row r="190" spans="1:2" x14ac:dyDescent="0.25">
      <c r="A190" s="58" t="s">
        <v>284</v>
      </c>
      <c r="B190" s="61">
        <v>0.5</v>
      </c>
    </row>
    <row r="191" spans="1:2" x14ac:dyDescent="0.25">
      <c r="A191" s="58" t="s">
        <v>2094</v>
      </c>
      <c r="B191" s="61">
        <v>13.26530612244898</v>
      </c>
    </row>
  </sheetData>
  <autoFilter ref="A35:B35"/>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Orfeo Octubre</vt:lpstr>
      <vt:lpstr>PQRSD Octubre</vt:lpstr>
      <vt:lpstr>Dinamicas Octubre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Atención  Ciudadano</dc:creator>
  <cp:lastModifiedBy>Atención  Ciudadano</cp:lastModifiedBy>
  <dcterms:created xsi:type="dcterms:W3CDTF">2020-11-03T14:51:44Z</dcterms:created>
  <dcterms:modified xsi:type="dcterms:W3CDTF">2020-12-03T15:57:10Z</dcterms:modified>
</cp:coreProperties>
</file>