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8340" windowHeight="7110" activeTab="1"/>
  </bookViews>
  <sheets>
    <sheet name="Orfeo-febrero" sheetId="5" r:id="rId1"/>
    <sheet name="Registro Publico PQRSD-febrero" sheetId="6" r:id="rId2"/>
    <sheet name="Dinamicas" sheetId="3" r:id="rId3"/>
    <sheet name="Reporte" sheetId="4" r:id="rId4"/>
  </sheets>
  <definedNames>
    <definedName name="_xlnm._FilterDatabase" localSheetId="0" hidden="1">'Orfeo-febrero'!$A$1:$R$302</definedName>
    <definedName name="_xlnm._FilterDatabase" localSheetId="1" hidden="1">'Registro Publico PQRSD-febrero'!$A$1:$AZ$71</definedName>
  </definedNames>
  <calcPr calcId="191029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4" i="3" l="1"/>
  <c r="C193" i="3"/>
  <c r="C192" i="3"/>
  <c r="C191" i="3"/>
  <c r="C190" i="3"/>
  <c r="C189" i="3"/>
  <c r="C188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36" i="3"/>
  <c r="C135" i="3"/>
  <c r="C134" i="3"/>
  <c r="C133" i="3"/>
  <c r="C132" i="3"/>
  <c r="C131" i="3"/>
  <c r="C112" i="3"/>
  <c r="C111" i="3"/>
  <c r="C110" i="3"/>
  <c r="C109" i="3"/>
  <c r="C108" i="3"/>
  <c r="C88" i="3"/>
  <c r="C87" i="3"/>
  <c r="C62" i="3"/>
  <c r="C61" i="3"/>
  <c r="C60" i="3"/>
  <c r="C59" i="3"/>
  <c r="C58" i="3"/>
  <c r="C57" i="3"/>
  <c r="C56" i="3"/>
  <c r="C42" i="3"/>
  <c r="C41" i="3"/>
  <c r="C40" i="3"/>
  <c r="C39" i="3"/>
  <c r="B42" i="3"/>
  <c r="C24" i="3"/>
  <c r="C23" i="3"/>
  <c r="C22" i="3"/>
  <c r="C21" i="3"/>
  <c r="C5" i="3"/>
  <c r="C4" i="3"/>
  <c r="C3" i="3"/>
  <c r="C2" i="3"/>
  <c r="R2" i="6"/>
  <c r="Q2" i="6" s="1"/>
  <c r="R3" i="6"/>
  <c r="Q3" i="6" s="1"/>
  <c r="R4" i="6"/>
  <c r="Q4" i="6" s="1"/>
  <c r="R5" i="6"/>
  <c r="Q5" i="6" s="1"/>
  <c r="R6" i="6"/>
  <c r="Q6" i="6" s="1"/>
  <c r="R7" i="6"/>
  <c r="Q7" i="6" s="1"/>
  <c r="R8" i="6"/>
  <c r="Q8" i="6" s="1"/>
  <c r="R9" i="6"/>
  <c r="Q9" i="6" s="1"/>
  <c r="R10" i="6"/>
  <c r="Q10" i="6" s="1"/>
  <c r="R11" i="6"/>
  <c r="Q11" i="6" s="1"/>
  <c r="R12" i="6"/>
  <c r="Q12" i="6" s="1"/>
  <c r="R13" i="6"/>
  <c r="Q13" i="6" s="1"/>
  <c r="R14" i="6"/>
  <c r="Q14" i="6" s="1"/>
  <c r="R15" i="6"/>
  <c r="Q15" i="6" s="1"/>
  <c r="R16" i="6"/>
  <c r="Q16" i="6" s="1"/>
  <c r="R17" i="6"/>
  <c r="Q17" i="6" s="1"/>
  <c r="R18" i="6"/>
  <c r="Q18" i="6" s="1"/>
  <c r="R19" i="6"/>
  <c r="Q19" i="6" s="1"/>
  <c r="R20" i="6"/>
  <c r="Q20" i="6" s="1"/>
  <c r="R21" i="6"/>
  <c r="Q21" i="6" s="1"/>
  <c r="R22" i="6"/>
  <c r="Q22" i="6" s="1"/>
  <c r="R23" i="6"/>
  <c r="Q23" i="6" s="1"/>
  <c r="R24" i="6"/>
  <c r="Q24" i="6" s="1"/>
  <c r="R25" i="6"/>
  <c r="Q25" i="6" s="1"/>
  <c r="R26" i="6"/>
  <c r="Q26" i="6" s="1"/>
  <c r="R27" i="6"/>
  <c r="Q27" i="6" s="1"/>
  <c r="R28" i="6"/>
  <c r="Q28" i="6" s="1"/>
  <c r="R29" i="6"/>
  <c r="Q29" i="6" s="1"/>
  <c r="R30" i="6"/>
  <c r="Q30" i="6" s="1"/>
  <c r="R31" i="6"/>
  <c r="Q31" i="6" s="1"/>
  <c r="R32" i="6"/>
  <c r="Q32" i="6" s="1"/>
  <c r="R33" i="6"/>
  <c r="Q33" i="6" s="1"/>
  <c r="R34" i="6"/>
  <c r="Q34" i="6" s="1"/>
  <c r="R35" i="6"/>
  <c r="Q35" i="6" s="1"/>
  <c r="R36" i="6"/>
  <c r="Q36" i="6" s="1"/>
  <c r="R37" i="6"/>
  <c r="Q37" i="6" s="1"/>
  <c r="R38" i="6"/>
  <c r="Q38" i="6" s="1"/>
  <c r="R39" i="6"/>
  <c r="Q39" i="6" s="1"/>
  <c r="R40" i="6"/>
  <c r="Q40" i="6" s="1"/>
  <c r="R41" i="6"/>
  <c r="Q41" i="6" s="1"/>
  <c r="R42" i="6"/>
  <c r="Q42" i="6" s="1"/>
  <c r="R43" i="6"/>
  <c r="Q43" i="6" s="1"/>
  <c r="R44" i="6"/>
  <c r="Q44" i="6" s="1"/>
  <c r="R45" i="6"/>
  <c r="Q45" i="6" s="1"/>
  <c r="R46" i="6"/>
  <c r="Q46" i="6" s="1"/>
  <c r="R47" i="6"/>
  <c r="Q47" i="6" s="1"/>
  <c r="R48" i="6"/>
  <c r="Q48" i="6" s="1"/>
  <c r="R49" i="6"/>
  <c r="Q49" i="6" s="1"/>
  <c r="R50" i="6"/>
  <c r="Q50" i="6" s="1"/>
  <c r="R51" i="6"/>
  <c r="Q51" i="6" s="1"/>
  <c r="R52" i="6"/>
  <c r="Q52" i="6" s="1"/>
  <c r="R53" i="6"/>
  <c r="Q53" i="6" s="1"/>
  <c r="R54" i="6"/>
  <c r="Q54" i="6" s="1"/>
  <c r="R55" i="6"/>
  <c r="Q55" i="6" s="1"/>
  <c r="R56" i="6"/>
  <c r="Q56" i="6" s="1"/>
  <c r="R57" i="6"/>
  <c r="Q57" i="6" s="1"/>
  <c r="R58" i="6"/>
  <c r="Q58" i="6" s="1"/>
  <c r="R59" i="6"/>
  <c r="Q59" i="6" s="1"/>
  <c r="R60" i="6"/>
  <c r="Q60" i="6" s="1"/>
  <c r="R61" i="6"/>
  <c r="Q61" i="6" s="1"/>
  <c r="R62" i="6"/>
  <c r="Q62" i="6" s="1"/>
  <c r="R63" i="6"/>
  <c r="Q63" i="6" s="1"/>
  <c r="R64" i="6"/>
  <c r="Q64" i="6" s="1"/>
  <c r="R65" i="6"/>
  <c r="Q65" i="6" s="1"/>
  <c r="R66" i="6"/>
  <c r="Q66" i="6" s="1"/>
  <c r="R67" i="6"/>
  <c r="Q67" i="6" s="1"/>
  <c r="R68" i="6"/>
  <c r="Q68" i="6" s="1"/>
  <c r="R69" i="6"/>
  <c r="Q69" i="6" s="1"/>
  <c r="R70" i="6"/>
  <c r="Q70" i="6" s="1"/>
  <c r="R71" i="6"/>
  <c r="Q71" i="6" s="1"/>
</calcChain>
</file>

<file path=xl/sharedStrings.xml><?xml version="1.0" encoding="utf-8"?>
<sst xmlns="http://schemas.openxmlformats.org/spreadsheetml/2006/main" count="5591" uniqueCount="2168">
  <si>
    <t>Radicado</t>
  </si>
  <si>
    <t>Fecha Radicacion</t>
  </si>
  <si>
    <t>Asunto</t>
  </si>
  <si>
    <t>Tipo de Documento</t>
  </si>
  <si>
    <t>Tipo</t>
  </si>
  <si>
    <t>Telefono contacto</t>
  </si>
  <si>
    <t>Mail Contacto</t>
  </si>
  <si>
    <t>Nombre</t>
  </si>
  <si>
    <t>Usuario Actual</t>
  </si>
  <si>
    <t>Dependencia Actual</t>
  </si>
  <si>
    <t>Usuario Anterior</t>
  </si>
  <si>
    <t>SOLICITUD </t>
  </si>
  <si>
    <t>Ciudadano </t>
  </si>
  <si>
    <t>usuario de salida </t>
  </si>
  <si>
    <t>DEPENDENCIA DE SALIDA </t>
  </si>
  <si>
    <t>8400628 - 8506569 </t>
  </si>
  <si>
    <t>bomberosvchinchinaeduca@gmail.com  </t>
  </si>
  <si>
    <t>CUERPO DE BOMBEROS VOLUNTARIOS DE CHINCHINA  </t>
  </si>
  <si>
    <t>PETICIóN INTERéS PARTICULAR  </t>
  </si>
  <si>
    <t>INFORMES </t>
  </si>
  <si>
    <t>RONNY.ROMERO </t>
  </si>
  <si>
    <t>DIRECCION GENERAL </t>
  </si>
  <si>
    <t>FAUBRICIO.SANCHEZ </t>
  </si>
  <si>
    <t>No definido </t>
  </si>
  <si>
    <t>PETICIóN DE CONSULTA </t>
  </si>
  <si>
    <t>EDGAR.MAYA </t>
  </si>
  <si>
    <t>Melba Vidal </t>
  </si>
  <si>
    <t>INSPECCIÓN, VIGILANCIA Y CONTROL </t>
  </si>
  <si>
    <t>PETICIóN INTERéS GENERAL  </t>
  </si>
  <si>
    <t>Andrea Bibiana Castañeda Durán  </t>
  </si>
  <si>
    <t>FORMULACIÓN, ACTUALIZACIÓN ,ACOMPAÑAMINETO NORMATIVO Y OPERATIVO </t>
  </si>
  <si>
    <t>BENEMERITO CUERPO DE BOMBEROS VOLUNTARIOS TULUA - DEPARTAMENTO DE EDUCACIÓN  </t>
  </si>
  <si>
    <t>MAICOL.VILLARREAL </t>
  </si>
  <si>
    <t>capacitacionbomberosjamundi@gmail.com  </t>
  </si>
  <si>
    <t>CUERPO DE BOMBEROS VOLUNTARIOS DE JAMUNDI - VALLE DEL CAUCA  </t>
  </si>
  <si>
    <t>CARRERA 5 CALLE 5  </t>
  </si>
  <si>
    <t>8770000 - 8773030 </t>
  </si>
  <si>
    <t>bomberosvillamaria@gmail.com  </t>
  </si>
  <si>
    <t>CUERPO DE BOMBEROS VOLUNTARIOS DE VILLAMARIA CALDAS  </t>
  </si>
  <si>
    <t>Av. Bucarica # 21 peatonal 16 Floridablanca, Santander  </t>
  </si>
  <si>
    <t>+(57) 6750665 </t>
  </si>
  <si>
    <t>- </t>
  </si>
  <si>
    <t>JULIO.CHAMORRO </t>
  </si>
  <si>
    <t>Edgar Alexander Maya Lopez </t>
  </si>
  <si>
    <t>EDUCACIÓN NACIONAL PARA BOMBEROS  </t>
  </si>
  <si>
    <t>3822500 </t>
  </si>
  <si>
    <t>Maicol Villarreal Ospina </t>
  </si>
  <si>
    <t>MAURICIO.DELGADO </t>
  </si>
  <si>
    <t>SUBDIRECCIÓN ESTRATÉGICA Y DE COORDINACIÓN BOMBERIL </t>
  </si>
  <si>
    <t>FORTALECIMIENTO BOMBERIL PARA LA RESPUESTA </t>
  </si>
  <si>
    <t>5557926 </t>
  </si>
  <si>
    <t>PENDIENTE  </t>
  </si>
  <si>
    <t>PETICIóN DOCUMENTOS O INFORMACIóN </t>
  </si>
  <si>
    <t>ALVARO.PEREZ </t>
  </si>
  <si>
    <t>PETICIóN ENTRE AUTORIDADES  </t>
  </si>
  <si>
    <t>Carlos Armando López Barrera </t>
  </si>
  <si>
    <t>GESTIÓN JURÍDICA </t>
  </si>
  <si>
    <t>CALLE 24 # 17 - 30  </t>
  </si>
  <si>
    <t>6347735 </t>
  </si>
  <si>
    <t>CUERPO DE BOMBEROS VOLUNTARIOS DE YOPAL  </t>
  </si>
  <si>
    <t>academiauaecob@bomberosbogota.gov.co  </t>
  </si>
  <si>
    <t>9272727 </t>
  </si>
  <si>
    <t>CUERPO DE BOMBEROS VOLUNTARIOS DE BOGOTA  </t>
  </si>
  <si>
    <t>2756677 </t>
  </si>
  <si>
    <t>CUERPO DE BOMBEROS VOLUNTARIOS DE PALMIRA  </t>
  </si>
  <si>
    <t>(6) 859 1555 </t>
  </si>
  <si>
    <t>Bomberosriosucio119@yahoo.es  </t>
  </si>
  <si>
    <t>Alvaro Perez </t>
  </si>
  <si>
    <t>GESTIÓN CONTRACTUAL </t>
  </si>
  <si>
    <t>7535232 </t>
  </si>
  <si>
    <t>cvbfundmon@gmail.com  </t>
  </si>
  <si>
    <t>CUERPO DE BOMBEROS LOS FUNDADORES  </t>
  </si>
  <si>
    <t>GESTIÓN ATENCIÓN AL USUARIO </t>
  </si>
  <si>
    <t>MIGUEL.FRANCO </t>
  </si>
  <si>
    <t>coordinadorcapacitacion@bomberoscali.org  </t>
  </si>
  <si>
    <t>Canal Oficial de Entrada</t>
  </si>
  <si>
    <t>Servicio de Entrada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</si>
  <si>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</si>
  <si>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</si>
  <si>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</si>
  <si>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</si>
  <si>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</si>
  <si>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</si>
  <si>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</si>
  <si>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</si>
  <si>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</si>
  <si>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RADICADO</t>
  </si>
  <si>
    <t>Fecha</t>
  </si>
  <si>
    <t>Número de salida</t>
  </si>
  <si>
    <t>Fecha de salida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</si>
  <si>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</si>
  <si>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</si>
  <si>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</si>
  <si>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</si>
  <si>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</si>
  <si>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</si>
  <si>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</si>
  <si>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</si>
  <si>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FESTIVOS</t>
  </si>
  <si>
    <t>YERKY.GARAVITO </t>
  </si>
  <si>
    <t>DIRECTOR </t>
  </si>
  <si>
    <t>CALLE 67 SUR # 48B - 46  </t>
  </si>
  <si>
    <t>4751390 </t>
  </si>
  <si>
    <t>DIAG 4 # 6-37  </t>
  </si>
  <si>
    <t>bomberosomosnilo@hotmail.com  </t>
  </si>
  <si>
    <t>CUERPO DE BOMBEROS VOLUNTARIOS DE NILO  </t>
  </si>
  <si>
    <t>CALLE 1 # 9 - 36  </t>
  </si>
  <si>
    <t>8515252 </t>
  </si>
  <si>
    <t>bomberoszipa@gmail.com  </t>
  </si>
  <si>
    <t>CUERPO DE BOMBEROS VOLUNTARIOS DE ZIPAQUIRA  </t>
  </si>
  <si>
    <t>5190950 ext. 604-605, 317-4390959 </t>
  </si>
  <si>
    <t>ACADEMIA NACIONAL DE LOS BOMBEROS DE COLOMBIA (ANBC) BENEMéRITO CUERPO DE BOMBEROS VOLUNTARIOS DE CALI  </t>
  </si>
  <si>
    <t>Expediente</t>
  </si>
  <si>
    <t>Numero de Hojas</t>
  </si>
  <si>
    <t>Direccion contacto</t>
  </si>
  <si>
    <t>Dignatario</t>
  </si>
  <si>
    <t>Documento</t>
  </si>
  <si>
    <t>Pais</t>
  </si>
  <si>
    <t>Dias Restantes</t>
  </si>
  <si>
    <t>170 </t>
  </si>
  <si>
    <t>-  </t>
  </si>
  <si>
    <t>890.804607-0 </t>
  </si>
  <si>
    <t>CARRERA 27 # 32-10  </t>
  </si>
  <si>
    <t>' </t>
  </si>
  <si>
    <t>CARRERA 8 CALLE 6 ESQUINA  </t>
  </si>
  <si>
    <t>CARRERA 8 # 10 - 23  </t>
  </si>
  <si>
    <t>Avenida 15 oeste # 10-40 B/ Aguacatal  </t>
  </si>
  <si>
    <t>800.011.789-1 </t>
  </si>
  <si>
    <t>891.900.2359 </t>
  </si>
  <si>
    <t>-10 </t>
  </si>
  <si>
    <t>calle 8 SUR No. 70B - 90  </t>
  </si>
  <si>
    <t>-20 </t>
  </si>
  <si>
    <t>890.309953-1 </t>
  </si>
  <si>
    <t>CARRERA 3 CALLE 23 ESQUINA  </t>
  </si>
  <si>
    <t>890.001.635-0 </t>
  </si>
  <si>
    <t>JORGE.AMARILLO </t>
  </si>
  <si>
    <t>Días hábiles</t>
  </si>
  <si>
    <t>810.003.064-3 </t>
  </si>
  <si>
    <t>CR 2A #4-29  </t>
  </si>
  <si>
    <t>669 17 27 - 312 287 0047 </t>
  </si>
  <si>
    <t>CUERPO DE BOMBEROS VOLUNTARIOS DE YUMBO  </t>
  </si>
  <si>
    <t>890.309.617-1 </t>
  </si>
  <si>
    <t>JAIRO.SOTO </t>
  </si>
  <si>
    <t>5187000 </t>
  </si>
  <si>
    <t>COORDINACIÓN OPERATIVA </t>
  </si>
  <si>
    <t>-27 </t>
  </si>
  <si>
    <t>CUERPO DE BOMBEROS VOLUNTARIOS DE RIOSUCIO - CALDAS  </t>
  </si>
  <si>
    <t>8002040847 </t>
  </si>
  <si>
    <t>CALLE 27 # 26-15  </t>
  </si>
  <si>
    <t>5482750 </t>
  </si>
  <si>
    <t>bomberosmarinilla@hotmail.com  </t>
  </si>
  <si>
    <t>CUERPO DE BOMBEROS VOLUNTARIOS DE MARINILLA  </t>
  </si>
  <si>
    <t>811.013.069-6 </t>
  </si>
  <si>
    <t>-31 </t>
  </si>
  <si>
    <t>LUIS.VALENCIA </t>
  </si>
  <si>
    <t>CALLE 11 # 10 A - 21 BARRIO FÁTIMA  </t>
  </si>
  <si>
    <t>8712828 - 3114212987 </t>
  </si>
  <si>
    <t>CUERPO DE BOMBEROS VOLUNTARIOS SABANAGRANDE  </t>
  </si>
  <si>
    <t>900.403.715-2 </t>
  </si>
  <si>
    <t>891.380.015-2 </t>
  </si>
  <si>
    <t>Kilometro 2 vía Ventaquemada  </t>
  </si>
  <si>
    <t>3156801070 </t>
  </si>
  <si>
    <t>bomberosventaquemadaboy@hotmail.com  </t>
  </si>
  <si>
    <t>CUERPO DE BOMBEROS VOLUNTARIOS DE VENTAQUEMADA  </t>
  </si>
  <si>
    <t>calle 20 No. 68A - 06  </t>
  </si>
  <si>
    <t>Calle 6 Bis # 8 - 80  </t>
  </si>
  <si>
    <t>2004612 - 3117490698 </t>
  </si>
  <si>
    <t>CUERPO DE BOMBEROS VOLUNTARIOS DE ALCALA  </t>
  </si>
  <si>
    <t>Calle 14 No. 15-45  </t>
  </si>
  <si>
    <t>3228236027 </t>
  </si>
  <si>
    <t>bomberosvillanuevabol@gmail.com  </t>
  </si>
  <si>
    <t>CUERPO DE BOMBEROS VOLUNTARIOS DE VILLANUEVA - BOLIVAR  </t>
  </si>
  <si>
    <t>CALLE 22 # 23 - 10  </t>
  </si>
  <si>
    <t>7215090 </t>
  </si>
  <si>
    <t>educacion@bomberospasto.org  </t>
  </si>
  <si>
    <t>BENEMERITO CUERPO DE BOMBEROS VOLUNTARIOS DE SAN JUAN DE PASTO  </t>
  </si>
  <si>
    <t>Km 3 Via Andes - Medellin  </t>
  </si>
  <si>
    <t>8414499 - 3108220701 </t>
  </si>
  <si>
    <t>bomberosandes1@gmail.com  </t>
  </si>
  <si>
    <t>CUERPO DE BOMBEROS VOLUNTARIOS DE ANDES - ANTIOQUIA  </t>
  </si>
  <si>
    <t>GESTIÓN DE COMUNICACIONES </t>
  </si>
  <si>
    <t>CUERPO DE BOMBEROS VOLUNTARIOS FLORIDABLANCA FORMACIóN INTERNA  </t>
  </si>
  <si>
    <t>Calle 8 Nº 5-55 Palacio Municipal  </t>
  </si>
  <si>
    <t>contactenos@suesca-cundinamarca.gov.co  </t>
  </si>
  <si>
    <t>CALLE 2 # 8 - 11  </t>
  </si>
  <si>
    <t>8373591 - 3143816875 </t>
  </si>
  <si>
    <t>sanagustinbomberos1998@gmail.com  </t>
  </si>
  <si>
    <t>CUERPO DE BOMBEROS VOLUNTARIOS DE SAN AGUSTIN  </t>
  </si>
  <si>
    <t>813.006.426-0 </t>
  </si>
  <si>
    <t>marcoa.candelo@gmail.com  </t>
  </si>
  <si>
    <t>CUERPO DE BOMBEROS VOLUNTARIOS DE RIONEGRO  </t>
  </si>
  <si>
    <t>Edwin Alfonso Zamora Oyola </t>
  </si>
  <si>
    <t>GESTIÓN DE TECNOLOGÍA E INFORMACIÓN </t>
  </si>
  <si>
    <t>CARRERA 37 # 7 - 16  </t>
  </si>
  <si>
    <t>3183117493 -3096476 </t>
  </si>
  <si>
    <t>estacionbomberospuertocolombia@gmail.com  </t>
  </si>
  <si>
    <t>CUERPO DE BOMBEROS VOLUNTARIOS DE PUERTO COLOMBIA  </t>
  </si>
  <si>
    <t>802.014.731-6 </t>
  </si>
  <si>
    <t>ANDRES.MUNOZ </t>
  </si>
  <si>
    <t>-24 </t>
  </si>
  <si>
    <t>Calle 16 # 19 A - 20  </t>
  </si>
  <si>
    <t>3103677926-7748112 </t>
  </si>
  <si>
    <t>cbvmagangue2020@gmail.com  </t>
  </si>
  <si>
    <t>CUERPO DE BOMBEROS VOLUNTARIOS MAGANGUE - BOLIVAR  </t>
  </si>
  <si>
    <t>CUERPO DE BOMBEROS VOLUNTARIOS DE SABANETA  </t>
  </si>
  <si>
    <t>RD: cuenta de cobro </t>
  </si>
  <si>
    <t>5878750 </t>
  </si>
  <si>
    <t>Pedro Andrés Manosalva Rincón </t>
  </si>
  <si>
    <t>CARRERA 4 No. 3 - 95  </t>
  </si>
  <si>
    <t>3108177380 </t>
  </si>
  <si>
    <t>bomberosvoluntarioschivata@gmail.com  </t>
  </si>
  <si>
    <t>CUERPO DE BOMBEROS VOLUNTARIOS DE CHIVATA - BOYACA  </t>
  </si>
  <si>
    <t>CARRERA 19 # 9 - 46  </t>
  </si>
  <si>
    <t>4100702 . 3008058178 </t>
  </si>
  <si>
    <t>centroformacioncbvc@gmail.com  </t>
  </si>
  <si>
    <t>CUERPO DE BOMBEROS VOLUNTARIOS DE CIENAGA - MAGDALENA  </t>
  </si>
  <si>
    <t>CALLE 18 # 22-04  </t>
  </si>
  <si>
    <t>capacitacion.bombero@medellin.gov.co  </t>
  </si>
  <si>
    <t>CUERPO BOMBEROS OFICIALES MEDELLIN  </t>
  </si>
  <si>
    <t>(4) 288 00 33 </t>
  </si>
  <si>
    <t>lider.esfobom@bomberossabaneta.com  </t>
  </si>
  <si>
    <t>CARRERA 10 # 6 - 80  </t>
  </si>
  <si>
    <t>8303160 - 3128660246 </t>
  </si>
  <si>
    <t>admonremedios.bomberos@gmail.com  </t>
  </si>
  <si>
    <t>CUERPO DE BOMBEROS VOLUNTARIOS DE REMEDIOS  </t>
  </si>
  <si>
    <t>900.059381-0 </t>
  </si>
  <si>
    <t>coor.ejecutivacasanare@gmail.com  </t>
  </si>
  <si>
    <t>LUZ DERSI RODRIGUEZ PABON  </t>
  </si>
  <si>
    <t>CAC. Solicitud registro / UAE Cuerpo Oficial Bomberos Bogotá. </t>
  </si>
  <si>
    <t>CUERPO DE BOMBEROS OFICIALES BOGOTá UAECOB D.C. </t>
  </si>
  <si>
    <t>JUAN.PUERTO </t>
  </si>
  <si>
    <t>luzdaryinfantechavarro@gmail.com  </t>
  </si>
  <si>
    <t>3108702400 </t>
  </si>
  <si>
    <t>LUZ DARY INFANTE CHAVARRO  </t>
  </si>
  <si>
    <t>1071142269 </t>
  </si>
  <si>
    <t>CIRCULARES </t>
  </si>
  <si>
    <t>JUAN JOSE MALVEHY GARCIA  </t>
  </si>
  <si>
    <t>CAC. Envío documentación finalización de curso nivel 2 - No. Registro 364-2022. </t>
  </si>
  <si>
    <t>bomberossanjosedelpalmarchoco@gmail.com  </t>
  </si>
  <si>
    <t>CUERPO DE BOMBEROS VOLUNTARIOS DE SAN JOSE DEL PALMAR CHOCO  </t>
  </si>
  <si>
    <t>CARRERA 10 No. 15 - 141  </t>
  </si>
  <si>
    <t>310543392 5166939 3212779904 </t>
  </si>
  <si>
    <t>CARLOS.LOPEZ </t>
  </si>
  <si>
    <t>Carrera 69 No. 44-35 Piso 1  </t>
  </si>
  <si>
    <t>ALCALDÍA SUESCA CUNDINAMARCA CUNDINAMARCA </t>
  </si>
  <si>
    <t>Julio Alejandro Chamorro Cabrera  </t>
  </si>
  <si>
    <t>wilma_0307@hotmail.com  </t>
  </si>
  <si>
    <t>3176681875 </t>
  </si>
  <si>
    <t>WILSON MAYA S  </t>
  </si>
  <si>
    <t>CARRERA 11 # 7 - 35  </t>
  </si>
  <si>
    <t>bomberospradera@hotmail.com  </t>
  </si>
  <si>
    <t>CUERPO DE BOMBEROS VOLUNTARIOS PRADERA  </t>
  </si>
  <si>
    <t>891.301.414-0 </t>
  </si>
  <si>
    <t>DSALIDA </t>
  </si>
  <si>
    <t>Carrera 3 No. 4 - 20  </t>
  </si>
  <si>
    <t>3147264428 3147273167 </t>
  </si>
  <si>
    <t>9003689331 </t>
  </si>
  <si>
    <t>Carrera 28 Calle 24 esquina  </t>
  </si>
  <si>
    <t>2242222 3178862219 </t>
  </si>
  <si>
    <t>ALEJANDRA MOSQUERA HURTADO  </t>
  </si>
  <si>
    <t>-52 </t>
  </si>
  <si>
    <t>Edgar Hernán Molina Macías </t>
  </si>
  <si>
    <t>-51 </t>
  </si>
  <si>
    <t>Carrera 5 No. 15-80  </t>
  </si>
  <si>
    <t>sramirezp@procuraduria.gov.co  </t>
  </si>
  <si>
    <t>PROCURADURIA 83 JUDICIAL PARA LA CONCILIACIóN ADMINISTRATIVA BOGOTA  </t>
  </si>
  <si>
    <t>-37 </t>
  </si>
  <si>
    <t>CAC. Derecho de Petición. </t>
  </si>
  <si>
    <t>-16 </t>
  </si>
  <si>
    <t>-23 </t>
  </si>
  <si>
    <t>pabloa.rodriguez@contraloria.gov.co  </t>
  </si>
  <si>
    <t>formacion@bomberosfloridablanca.com  </t>
  </si>
  <si>
    <t>Cra. 5ª # 15 - 80  </t>
  </si>
  <si>
    <t>Cuerpo de Bomberos Voluntarios de Popayán Calle 4N #10A-80 B/Modelo Popayán - Cauca  </t>
  </si>
  <si>
    <t>capacitacionexterna@bomberospopayan.org  </t>
  </si>
  <si>
    <t>CUERPO DE BOMBEROS VOLUNTARIOS DE POPAYAN  </t>
  </si>
  <si>
    <t>891.500 </t>
  </si>
  <si>
    <t>CAC. Derecho de petición. </t>
  </si>
  <si>
    <t>CAC. SOLICITUD INSCRIPCION MODULO INTRODUCTORIO CBSCI. </t>
  </si>
  <si>
    <t>capacitacion@bomberostulua.com.co </t>
  </si>
  <si>
    <t>CARRERA 51 # 48-63  </t>
  </si>
  <si>
    <t>3116142119 2199545 </t>
  </si>
  <si>
    <t>secrebomb@hotmail.com  </t>
  </si>
  <si>
    <t>CUERPO DE BOMBEROS VOLUNTARIOS DE SEVILLA  </t>
  </si>
  <si>
    <t>891.900.908-7 </t>
  </si>
  <si>
    <t>CARRERA 3 # 5 - 56  </t>
  </si>
  <si>
    <t>8361524 </t>
  </si>
  <si>
    <t>CUERPO DE BOMBEROS VOLUNTARIOS DE PITALITO  </t>
  </si>
  <si>
    <t>CALLE 4 CARRERA 3 ESQ  </t>
  </si>
  <si>
    <t>4312500 </t>
  </si>
  <si>
    <t>cbvpuertorico@hotmail.com  </t>
  </si>
  <si>
    <t>CUERPO DE BOMBEROS VOLUNTARIOS DE PUERTO RICO - CAQUETA  </t>
  </si>
  <si>
    <t>8280000011 </t>
  </si>
  <si>
    <t>-46 </t>
  </si>
  <si>
    <t>Carrera 5A No. 15 - 80  </t>
  </si>
  <si>
    <t>587-8750 </t>
  </si>
  <si>
    <t>jojeda@procuraduria.gov.co  </t>
  </si>
  <si>
    <t>PROCURADURIA DELEGADA DISCIPLINARIA DE INSTRUCCIóN 6: PRIMERA PARA LA CONTRATACION ESTATAL  </t>
  </si>
  <si>
    <t>-45 </t>
  </si>
  <si>
    <t>CARRERA 12 # 3 - 70 BARRIO SAN MARTIN  </t>
  </si>
  <si>
    <t>5700721 </t>
  </si>
  <si>
    <t>CUERPO DE BOMBEROS VOLUNTARIOS DE VILLA DEL ROSARIO  </t>
  </si>
  <si>
    <t>Calle 6 # 2-184  </t>
  </si>
  <si>
    <t>3222932217 </t>
  </si>
  <si>
    <t>bomberosfiravitoba@gmail.com  </t>
  </si>
  <si>
    <t>CBV FIRAVITOBA  </t>
  </si>
  <si>
    <t>900933194-9 </t>
  </si>
  <si>
    <t>3208501088 </t>
  </si>
  <si>
    <t>899994303 </t>
  </si>
  <si>
    <t>CARRERA 22 # 03- 150  </t>
  </si>
  <si>
    <t>3128323188 </t>
  </si>
  <si>
    <t>bomberoslacejaant@hotmail.com  </t>
  </si>
  <si>
    <t>CUERPO DE BOMBEROS VOLUNTARIOS DE LA CEJA  </t>
  </si>
  <si>
    <t>Calle 3 # 11 a - 51  </t>
  </si>
  <si>
    <t>3008093220 - 3002861501 </t>
  </si>
  <si>
    <t>CUERPO DE BOMBEROS VOLUNTARIOS DE POLONUEVO - ATLANTICO  </t>
  </si>
  <si>
    <t>delegacionsucre2023@hotmail.com  </t>
  </si>
  <si>
    <t>--- </t>
  </si>
  <si>
    <t>DELEGACION DEPARTAMENTAL DE BOMBEROS DE SUCRE  </t>
  </si>
  <si>
    <t>RD. Cuenta de cobro No. 01. </t>
  </si>
  <si>
    <t>-44 </t>
  </si>
  <si>
    <t>2688068 </t>
  </si>
  <si>
    <t>Carrera 5 con Calle 9 Esq.  </t>
  </si>
  <si>
    <t>8784004 </t>
  </si>
  <si>
    <t>bomberospalermo@yahoo.com  </t>
  </si>
  <si>
    <t>CUERPO DE BOMBEROS VOLUNTARIOS DE PALERMO - HUILA  </t>
  </si>
  <si>
    <t>RD. Cuenta de cobro No. 1. </t>
  </si>
  <si>
    <t>Carrera 55 No. 52 - 76.  </t>
  </si>
  <si>
    <t>3307350 - 3005391072 </t>
  </si>
  <si>
    <t>cuerpodebomberos@barranquilla.gov.co  </t>
  </si>
  <si>
    <t>CUERPO OFICIAL DE BOMBEROS DE BARRANQUILLA - ATLANTICO  </t>
  </si>
  <si>
    <t>CARRERA 27 # 29 - 07  </t>
  </si>
  <si>
    <t>543 25 421 </t>
  </si>
  <si>
    <t>bombercar@hotmail.com  </t>
  </si>
  <si>
    <t>CUERPO DE BOMBEROS VOLUNTARIOS DE EL CARMEN DEL VIBORAL  </t>
  </si>
  <si>
    <t>800.009.884-7 </t>
  </si>
  <si>
    <t>CALLE 26 NO. 51 - 51  </t>
  </si>
  <si>
    <t>7491535 7491541 </t>
  </si>
  <si>
    <t>ruben.munoz@eic.gov.co  </t>
  </si>
  <si>
    <t>EMPRESA INMOVILIARIA Y DE SERVICIOS LOGISTICOS DE CUNDINAMARCA EIC </t>
  </si>
  <si>
    <t>CARRERA 49C # 86A - 15  </t>
  </si>
  <si>
    <t>3166194049 </t>
  </si>
  <si>
    <t>edgardo.mandon@dnbc.gov.co  </t>
  </si>
  <si>
    <t>EDGARDO MANDON ARENAS </t>
  </si>
  <si>
    <t>9.691.407 </t>
  </si>
  <si>
    <t>MARYOLY DIAZ </t>
  </si>
  <si>
    <t>GESTIÓN TALENTO HUMANO </t>
  </si>
  <si>
    <t>MARYOLY.DIAZ </t>
  </si>
  <si>
    <t>escueladecapacitacion@bomberospalmira.org </t>
  </si>
  <si>
    <t>RD: Cuenta de cobro </t>
  </si>
  <si>
    <t>Palacio de Justicia, Barrio El Pesebre, calle 7ª No.9ª-13  </t>
  </si>
  <si>
    <t>(5) 5699365 Celular (+57) 317 2445 835 </t>
  </si>
  <si>
    <t>j02prmsimiti@cendoj.ramajudicial.gov.co  </t>
  </si>
  <si>
    <t>JUZGADO SEGUNDO PROMISCUO MUNICIPAL DE SIMITí  </t>
  </si>
  <si>
    <t>-41 </t>
  </si>
  <si>
    <t>-39 </t>
  </si>
  <si>
    <t>CALLE 3 Sur No. 7-23  </t>
  </si>
  <si>
    <t>8710141 </t>
  </si>
  <si>
    <t>bomberosb24@gmail.com  </t>
  </si>
  <si>
    <t>CUERPO DE BOMBEROS VOLUNTARIOS DE SOPO  </t>
  </si>
  <si>
    <t>832.004.312-1 </t>
  </si>
  <si>
    <t>-53 </t>
  </si>
  <si>
    <t>9013050600 </t>
  </si>
  <si>
    <t>-38 </t>
  </si>
  <si>
    <t>Calle 5 No. 3 - 16  </t>
  </si>
  <si>
    <t>3132971826 </t>
  </si>
  <si>
    <t>gobierno@nilo-cundinamarca.gov.co  </t>
  </si>
  <si>
    <t>ALCALDIA MUNICIPAL DE NILO  </t>
  </si>
  <si>
    <t>899999707-8 </t>
  </si>
  <si>
    <t>Calle 3 No. 5-41 Piso 5  </t>
  </si>
  <si>
    <t>2400895 </t>
  </si>
  <si>
    <t>j02pccmbuenaventura@cendoj.ramajudicial.gov.co  </t>
  </si>
  <si>
    <t>JUZGADO 02 PEQUENAS CAUSAS Y COMPETENCIA MULTIPLE  </t>
  </si>
  <si>
    <t>CONTRALORIA DELEGADA PARA EL SECTOR DE INFRAESTRUTURA CAROLINA SANCHEZ BRAVO  </t>
  </si>
  <si>
    <t>CAC. Solicitud información. </t>
  </si>
  <si>
    <t>CALLE 2A#2-14  </t>
  </si>
  <si>
    <t>2883188 </t>
  </si>
  <si>
    <t>gobierno@suarez-tolima.gov.co </t>
  </si>
  <si>
    <t>ALCALDIA MUNICIPAL DE SUAREZ - TOLIMA  </t>
  </si>
  <si>
    <t>CARRERA 44 No. 59 - 163  </t>
  </si>
  <si>
    <t>6044443139 3108317797 </t>
  </si>
  <si>
    <t>comandancia@bomberosrionegro.com.co  </t>
  </si>
  <si>
    <t>20231140210892  </t>
  </si>
  <si>
    <t>2023-02-01 08:57:22 </t>
  </si>
  <si>
    <t>CAC. Segunda reiteración solicitud Información faltante Respuesta (20223130072381 – 20223130076161) a Oficio 2022EE0193283 Actuación Fiscal - Denuncia 2022-249899-82111-D- asignación SIGEDOC 2022ER01455824. </t>
  </si>
  <si>
    <t>20231140210902  </t>
  </si>
  <si>
    <t>2023-02-01 09:14:04 </t>
  </si>
  <si>
    <t>CAC. Postulación CPI -Santa Marta - Cristian Giraldo- Bomberos Sabaneta. </t>
  </si>
  <si>
    <t>20231140210912  </t>
  </si>
  <si>
    <t>2023-02-01 09:23:26 </t>
  </si>
  <si>
    <t>CAC. Postulación CPI (Santa Marta) Sebastián Botero Gaviria. Benemérito Cuerpo de Bomberos Voluntarios del Municipio de Rionegro. </t>
  </si>
  <si>
    <t>20231140210922  </t>
  </si>
  <si>
    <t>2023-02-01 09:27:27 </t>
  </si>
  <si>
    <t>CAC. POSTULACION CPI-SEDE SANTA MARTA- JENNER MOSQUERA ANDRADE- CUERPO DE BOMBEROS VOLUNTARIOS DE TADO-CHOCO. </t>
  </si>
  <si>
    <t>Barrio Camilo Jiménez Carrera 11 entre Calles 11 y 12  </t>
  </si>
  <si>
    <t>3126120595 </t>
  </si>
  <si>
    <t>bomberospuertolibertador@hotmail.com  </t>
  </si>
  <si>
    <t>CUERPO DE BOMBEROS VOLUNTARIOS PUERTO LIBERTADOR CORDOBA </t>
  </si>
  <si>
    <t>20231140210932  </t>
  </si>
  <si>
    <t>2023-02-01 09:38:43 </t>
  </si>
  <si>
    <t>CAC. Postulacion CPI (Santa Marta) Yonatan Gabriel Hernández Mejía. Benemérito Cuerpo de Bomberos Voluntarios del Municipio de Rionegro. </t>
  </si>
  <si>
    <t>20231140210942  </t>
  </si>
  <si>
    <t>2023-02-01 09:48:28 </t>
  </si>
  <si>
    <t>CAC. Postulación CPI (sede: cali)- (Angie Manrique)-Cuerpo de bomberos voluntarios de Santa Rosa de Cabal. </t>
  </si>
  <si>
    <t>manriqueangie35@gmail.com  </t>
  </si>
  <si>
    <t>ANGIE JULIETH MANRIQUE CARMONA  </t>
  </si>
  <si>
    <t>1093224301 </t>
  </si>
  <si>
    <t>20231140210952  </t>
  </si>
  <si>
    <t>2023-02-01 09:53:09 </t>
  </si>
  <si>
    <t>CAC. Postulación CPI Borrero Ayerbe Cuerpo de Bomberos.  </t>
  </si>
  <si>
    <t>CORREGIMIENTO DE BORRERO AYERBE CALLE PRINCIPAL  </t>
  </si>
  <si>
    <t>2473999 3173260020 - 3164252987 </t>
  </si>
  <si>
    <t>bomberosborreroayerbekm30@gmail.com  </t>
  </si>
  <si>
    <t>BOMBEROS VOLUNTARIOS DE BORRERO AYERBE  </t>
  </si>
  <si>
    <t>800.014.109-7 </t>
  </si>
  <si>
    <t>20231140210962  </t>
  </si>
  <si>
    <t>2023-02-01 09:56:41 </t>
  </si>
  <si>
    <t>CAC. nombres de los funcionarios del Cuerpo de Bomberos Oficial de Barranquilla, designados para participar en los cursos de capacitación para instructores a realizarse en la ciudad de Santa Marta.  </t>
  </si>
  <si>
    <t>20231140210972  </t>
  </si>
  <si>
    <t>2023-02-01 10:12:42 </t>
  </si>
  <si>
    <t>CAC. POSTULACION CANDIDATO UNIDAD BOMBERIL AL PROCESO DE CURSO DE CAPACITACION PARA INSTRUCTOR CPI.  </t>
  </si>
  <si>
    <t>20231140210982  </t>
  </si>
  <si>
    <t>2023-02-01 10:19:37 </t>
  </si>
  <si>
    <t>CAC.POSTULACIÓN CURSO CPI-SEDE CALI-PABLO ANTONIO QUINTERO-LORENA GIL REVELO-BOMBEROS PALMIRA. </t>
  </si>
  <si>
    <t>20231140210992  </t>
  </si>
  <si>
    <t>2023-02-01 10:24:06 </t>
  </si>
  <si>
    <t>CAC. POSTULACION CPI-SEDE CALI-JULIO CESAR GARCIA LONDOÑO-CUERPO DE BOMBEROS VOLUNTARIOS DE PEREIRA. </t>
  </si>
  <si>
    <t>CALLE 28 # 10 - 13  </t>
  </si>
  <si>
    <t>(6) 3265200 </t>
  </si>
  <si>
    <t>bomberosvoluntariospereira@gmail.com  </t>
  </si>
  <si>
    <t>CUERPO DE BOMBEROS VOLUNTARIOS DE PEREIRA  </t>
  </si>
  <si>
    <t>800.023.706-2 </t>
  </si>
  <si>
    <t>20231140211002  </t>
  </si>
  <si>
    <t>2023-02-01 10:28:05 </t>
  </si>
  <si>
    <t>CAC. POSTULACION CPI SEDE CALI JOHAN STIVEN IPUZ Y ANDRES GUZMAN CBV CACHIPAY. </t>
  </si>
  <si>
    <t>CARRERA 4 este No. 3 - 02  </t>
  </si>
  <si>
    <t>3223844820 3163680683 </t>
  </si>
  <si>
    <t>bomberoscachipai@hotmail.com  </t>
  </si>
  <si>
    <t>CUERPO DE BOMBEROS DE CACHIPAY  </t>
  </si>
  <si>
    <t>900.165.071-6 </t>
  </si>
  <si>
    <t>20231140211012  </t>
  </si>
  <si>
    <t>2023-02-01 10:35:59 </t>
  </si>
  <si>
    <t>CAC. Postularon CPI Santa Marta -Cuerpo de Bomberos Voluntarios de Usiacurí.  </t>
  </si>
  <si>
    <t>Calle 9 # 23 - 51  </t>
  </si>
  <si>
    <t>3006896685 - 3013230226 - 30059932814 </t>
  </si>
  <si>
    <t>bomberosusiacuri@gmail.com  </t>
  </si>
  <si>
    <t>CUERPO DE BOMBEROS VOLUNTARIOS DE USIACURI - ATLANTICO  </t>
  </si>
  <si>
    <t>20231140211022  </t>
  </si>
  <si>
    <t>2023-02-01 10:40:43 </t>
  </si>
  <si>
    <t>CAC. POSTULACIÓN CPI - BOMBEROS FONSECA. </t>
  </si>
  <si>
    <t>CALLE 11 # 20 - 93  </t>
  </si>
  <si>
    <t>3003639 - 3183058737 </t>
  </si>
  <si>
    <t>atencionalciudadano@bomberosfonseca.com  </t>
  </si>
  <si>
    <t>CUERPO DE BOMBEROS VOLUNTARIOS DE FONSECA  </t>
  </si>
  <si>
    <t>900.049.911-1 </t>
  </si>
  <si>
    <t>20231140211032  </t>
  </si>
  <si>
    <t>2023-02-01 10:43:50 </t>
  </si>
  <si>
    <t>CAC. POSTULACION CPI-SEDE CALI-JUAN PEINADO-MAURICIO MARTINEZ-CUERPO DE BOMBEROS OFICIAL DE MONTERIA. </t>
  </si>
  <si>
    <t>Carrera 1W # 41 - 40  </t>
  </si>
  <si>
    <t>7842890 </t>
  </si>
  <si>
    <t>contacto@bomberosmonteria.gov.co  </t>
  </si>
  <si>
    <t>CUERPO DE BOMBEROS OFICIAL DE MONTERIA  </t>
  </si>
  <si>
    <t>20231140211042  </t>
  </si>
  <si>
    <t>2023-02-01 10:49:03 </t>
  </si>
  <si>
    <t>CAC. POSTULACION CPI - DEL 23 AL 26 DE FEBRERO - CUERPO DE BOMBEROS VOLUNTARIOS SANTA MARTA. </t>
  </si>
  <si>
    <t>CARRERA 4 # 22-34  </t>
  </si>
  <si>
    <t>4212815 </t>
  </si>
  <si>
    <t>capacitacionesbomberos2016@gmail.com </t>
  </si>
  <si>
    <t>CUERPO DE BOMBEROS VOLUNTARIOS DE SANTA MARTA  </t>
  </si>
  <si>
    <t>891.780.157-6 </t>
  </si>
  <si>
    <t>20231140211052  </t>
  </si>
  <si>
    <t>2023-02-01 11:05:36 </t>
  </si>
  <si>
    <t>capacitaciones@bomberossantamarta.org  </t>
  </si>
  <si>
    <t>20231140211062  </t>
  </si>
  <si>
    <t>2023-02-01 11:19:01 </t>
  </si>
  <si>
    <t>CAC. Remisión por competencia - Carta Bomberos Zarzal. </t>
  </si>
  <si>
    <t>NELSON AVENDAñO  </t>
  </si>
  <si>
    <t>6555787 </t>
  </si>
  <si>
    <t>20231140211072  </t>
  </si>
  <si>
    <t>2023-02-01 11:22:41 </t>
  </si>
  <si>
    <t>CAC. Traslado por competencia - solicitud del Cuerpo de Bomberos Voluntario de Belalcazar -Caldas. </t>
  </si>
  <si>
    <t>CARRERA 5 CALLE 21 # 5 -21  </t>
  </si>
  <si>
    <t>8601122 </t>
  </si>
  <si>
    <t>bomberosbelalcazarcaldas119@hotmail.com  </t>
  </si>
  <si>
    <t>CUERPO DE BOMBEROS VOLUNTARIOS BELALCAZAR CALDAS  </t>
  </si>
  <si>
    <t>810.001.713-6 </t>
  </si>
  <si>
    <t>-4 </t>
  </si>
  <si>
    <t>20231140211082  </t>
  </si>
  <si>
    <t>2023-02-01 11:32:13 </t>
  </si>
  <si>
    <t>CAC. SOPORTES CURO BOMBERO II REG. 481-2022 PTO COLOMBIA. </t>
  </si>
  <si>
    <t>20231140211092  </t>
  </si>
  <si>
    <t>2023-02-01 11:51:04 </t>
  </si>
  <si>
    <t>CAC. Solicitud de un concepto jurídico.  </t>
  </si>
  <si>
    <t>CALLE 9A # 7-78  </t>
  </si>
  <si>
    <t>8476122 </t>
  </si>
  <si>
    <t>classobelalcazar@gmail.com </t>
  </si>
  <si>
    <t>CUERPO DE BOMBEROS VOLUNTARIOS DE MIRANDA  </t>
  </si>
  <si>
    <t>891.500.567-2 </t>
  </si>
  <si>
    <t>20231140211102  </t>
  </si>
  <si>
    <t>2023-02-01 14:08:13 </t>
  </si>
  <si>
    <t>CI. Remisión solicitudes LUIS FERNANDO ARÉVALO RESTREPO. EXT23-00000609. </t>
  </si>
  <si>
    <t>luferarev@gmail.com  </t>
  </si>
  <si>
    <t>LUIS FERNANDO AREVALO RESTREPO  </t>
  </si>
  <si>
    <t>20231140211112  </t>
  </si>
  <si>
    <t>2023-02-01 14:13:59 </t>
  </si>
  <si>
    <t>CAC. Solicitud inscripción CILSCI. </t>
  </si>
  <si>
    <t>subcomando@bomberosyopal.com  </t>
  </si>
  <si>
    <t>20231140211122  </t>
  </si>
  <si>
    <t>2023-02-01 14:26:17 </t>
  </si>
  <si>
    <t>CAC. Solicitud Visto Bueno Dirección Nacional de Bomberos. </t>
  </si>
  <si>
    <t>CALLE 22 # 20 - 58 PISO 4  </t>
  </si>
  <si>
    <t>8845393 </t>
  </si>
  <si>
    <t>tvalenciac@gobernaciondecaldas.gov.co  </t>
  </si>
  <si>
    <t>GOBERNACION DE CALDAS SECRETARIA DE GOBIERNO  </t>
  </si>
  <si>
    <t>20231140211132  </t>
  </si>
  <si>
    <t>2023-02-01 14:45:13 </t>
  </si>
  <si>
    <t>CAC. CONSULTA BOMBEROS NACIONAL.  </t>
  </si>
  <si>
    <t>convivenciafchc@gmail.com  </t>
  </si>
  <si>
    <t>FUNDACION CENTRO HISTORICO DE CARTAGENA  </t>
  </si>
  <si>
    <t>-11 </t>
  </si>
  <si>
    <t>20231140211142  </t>
  </si>
  <si>
    <t>2023-02-01 14:51:56 </t>
  </si>
  <si>
    <t>CAC. Denuncia posibles irregularidades presentadas en el cuerpo de bomberos voluntarios San Luis departamento Antioquia. </t>
  </si>
  <si>
    <t>somosperlaverdedecorazon@gmail.com  </t>
  </si>
  <si>
    <t>PERLA VERDE  </t>
  </si>
  <si>
    <t>20231140211152  </t>
  </si>
  <si>
    <t>2023-02-01 14:59:30 </t>
  </si>
  <si>
    <t>CAC. Solicitud de Numero de registro de CRECL. </t>
  </si>
  <si>
    <t>20231140211162  </t>
  </si>
  <si>
    <t>2023-02-01 15:03:05 </t>
  </si>
  <si>
    <t>20231140211172  </t>
  </si>
  <si>
    <t>2023-02-01 15:12:13 </t>
  </si>
  <si>
    <t>CAC: Consulta Acompañamiento del Delegado y/o Coordinador ejecutivo del departamento para la elección de miembros del consejo de dignatarios de los Cuerpos de Bomberos Voluntarios del País </t>
  </si>
  <si>
    <t>delegacionbomberosdesantander@gmail.com  </t>
  </si>
  <si>
    <t>DELEGACIóN DE BOMBEROS SANTANDER  </t>
  </si>
  <si>
    <t>20231140211182  </t>
  </si>
  <si>
    <t>2023-02-01 15:19:24 </t>
  </si>
  <si>
    <t>CAC. Solicitud Diseño curricular CBAPH. </t>
  </si>
  <si>
    <t>20231140211192  </t>
  </si>
  <si>
    <t>2023-02-01 15:38:16 </t>
  </si>
  <si>
    <t>20231140211202  </t>
  </si>
  <si>
    <t>2023-02-01 15:41:12 </t>
  </si>
  <si>
    <t>CAC. Solicitud de certificación laboral. </t>
  </si>
  <si>
    <t>calle 51N #2GN-61  </t>
  </si>
  <si>
    <t>3107285158 </t>
  </si>
  <si>
    <t>alejandram.h231@gmail.com  </t>
  </si>
  <si>
    <t>ALEJANDRA MOSQUERA HURTADO </t>
  </si>
  <si>
    <t>1144092653 </t>
  </si>
  <si>
    <t>20231140211212  </t>
  </si>
  <si>
    <t>2023-02-01 15:47:07 </t>
  </si>
  <si>
    <t>CAC. Solicitud de certificaciones periodos laborales. </t>
  </si>
  <si>
    <t>Carrera 7 No 11-89 Barrio Hospital  </t>
  </si>
  <si>
    <t>ORLANDO.MURILLO@DNBC.GOV.CO  </t>
  </si>
  <si>
    <t>ORLANDO MURILLO LOPEZ </t>
  </si>
  <si>
    <t>91518635 </t>
  </si>
  <si>
    <t>20231140211222  </t>
  </si>
  <si>
    <t>2023-02-01 15:47:14 </t>
  </si>
  <si>
    <t>RD: Estudios y diseños de sampues - sucre </t>
  </si>
  <si>
    <t>CARRERA 20 # 19 - 36  </t>
  </si>
  <si>
    <t>2838994 </t>
  </si>
  <si>
    <t>alcaldia@sampues-sucre.gov.co  </t>
  </si>
  <si>
    <t>ALCALDIA MUNICIPAL SUCRE SAMPUES </t>
  </si>
  <si>
    <t>20231140211232  </t>
  </si>
  <si>
    <t>2023-02-01 16:06:54 </t>
  </si>
  <si>
    <t>RD. Pago No. 02, contrato 252-2022. </t>
  </si>
  <si>
    <t>CARRERA 15 # 188A 61  </t>
  </si>
  <si>
    <t>3108528054 </t>
  </si>
  <si>
    <t>la.fe1001@hotmail.com  </t>
  </si>
  <si>
    <t>LAFE SECURITY  </t>
  </si>
  <si>
    <t>20231140211242  </t>
  </si>
  <si>
    <t>2023-02-01 16:09:47 </t>
  </si>
  <si>
    <t>RD. SEGUNDO PAGO DEL CONTRATO 138-2022. </t>
  </si>
  <si>
    <t>CARRERA 7 BIS # 124 - 10  </t>
  </si>
  <si>
    <t>6298804 6129348 </t>
  </si>
  <si>
    <t>ripel@ripel.com  </t>
  </si>
  <si>
    <t>RIPEL  </t>
  </si>
  <si>
    <t>8300542998 </t>
  </si>
  <si>
    <t>20231140211252  </t>
  </si>
  <si>
    <t>2023-02-01 16:49:54 </t>
  </si>
  <si>
    <t>CAC. “ajustes registro de curso radicado 20231140207092”. </t>
  </si>
  <si>
    <t>academiauaecob@bomberosbogota.gov.co </t>
  </si>
  <si>
    <t>20231140211262  </t>
  </si>
  <si>
    <t>2023-02-01 17:00:06 </t>
  </si>
  <si>
    <t>CAC. SOLICITUD APOYO INCENDIO JURISDICCIÓN DEL PARQUE NATURAL SUMAPAZ. </t>
  </si>
  <si>
    <t>20231140211272  </t>
  </si>
  <si>
    <t>2023-02-02 13:53:21 </t>
  </si>
  <si>
    <t>CAC: Invitación y Solicitud Morral de la Prevención de Incendios Forestales. </t>
  </si>
  <si>
    <t>INVITACIONES </t>
  </si>
  <si>
    <t>U.S. Forest Service International Programs  </t>
  </si>
  <si>
    <t>1234567 </t>
  </si>
  <si>
    <t>luisavelausfs@gmail.com  </t>
  </si>
  <si>
    <t>LUISA MORANTES  </t>
  </si>
  <si>
    <t>20231140211282  </t>
  </si>
  <si>
    <t>2023-02-02 14:02:44 </t>
  </si>
  <si>
    <t>CAC: SOLICITUD DE INFORMACIÓN RELACIONADA AL SEGUIMIENTO Y CONTROL DE LA DENUNCIA 2022-252859-82111-D - ORDEN DE COMPRA No. 56640 </t>
  </si>
  <si>
    <t>carrera 69 No 44 - 35  </t>
  </si>
  <si>
    <t>harold.chavez@contraloria.gov.co  </t>
  </si>
  <si>
    <t>CONTRALORIA GENERAL DE LA NACION VIGILANCIA FISCAL SECTOR INFRAESTRUCTURA  </t>
  </si>
  <si>
    <t>20231140211292  </t>
  </si>
  <si>
    <t>2023-02-02 15:02:20 </t>
  </si>
  <si>
    <t>RD: Solicitud de camioneta </t>
  </si>
  <si>
    <t>Parque principal  </t>
  </si>
  <si>
    <t>3152305881 </t>
  </si>
  <si>
    <t>alcaldia@ospina-narino.gov.co  </t>
  </si>
  <si>
    <t>ALCALDIA MUNICIPAL OSPINA NARIÑO </t>
  </si>
  <si>
    <t>Andrés Fernando Muñoz Cabrera </t>
  </si>
  <si>
    <t>20231140211302  </t>
  </si>
  <si>
    <t>2023-02-02 15:44:50 </t>
  </si>
  <si>
    <t>CAC: CITACION AUDIENCIA Y ENLACE CUI 11001600002120215145900 NI 408588 </t>
  </si>
  <si>
    <t>bogota  </t>
  </si>
  <si>
    <t>j61ctopfcbta@cendoj.ramajudicial.gov.co  </t>
  </si>
  <si>
    <t>JUZGADO 61 CIRCUITO PENAL FUNCIóN CONOCIMIENTO  </t>
  </si>
  <si>
    <t>20231140211312  </t>
  </si>
  <si>
    <t>2023-02-02 16:32:46 </t>
  </si>
  <si>
    <t>CAC: NOTIFICACION AUTO 21 ADMITE SOLICITUD Y FIJA FECHA Señalar la hora 09:00am del día 3 de marzo </t>
  </si>
  <si>
    <t>procjudadm139@procuraduria.gov.co  </t>
  </si>
  <si>
    <t>PROCURADURÍA 139 JUDICIAL II PARA ASUNTOS ADMINISTRATIVOS  </t>
  </si>
  <si>
    <t>20231140211322  </t>
  </si>
  <si>
    <t>2023-02-03 09:12:07 </t>
  </si>
  <si>
    <t>CAC. Un cuerpo de bomberos comete una negligencia al no atender una emergencia. </t>
  </si>
  <si>
    <t>sandris052381@gmail.com  </t>
  </si>
  <si>
    <t>MILENA MARTINEZ  </t>
  </si>
  <si>
    <t>20231140211332  </t>
  </si>
  <si>
    <t>2023-02-03 09:17:03 </t>
  </si>
  <si>
    <t>CAC. Invitación a asistencia a mesa para análisis del estado del curso concurso para el concurso de méritos de Cuerpos Oficiales de Bomberos. 7 de febrero de 2023 a las 2:00 pm.  </t>
  </si>
  <si>
    <t>INFORME  </t>
  </si>
  <si>
    <t>Calle 44 N 52 – 165 Centro Administrativo La Alpujarra – Medellín, Colombia.  </t>
  </si>
  <si>
    <t>4444144 </t>
  </si>
  <si>
    <t>laura.duarte@medellin.gov.co </t>
  </si>
  <si>
    <t>ALCALDIA MEDELLIN ANTIOQUIA </t>
  </si>
  <si>
    <t>-9 </t>
  </si>
  <si>
    <t>20231140211342  </t>
  </si>
  <si>
    <t>2023-02-03 09:22:24 </t>
  </si>
  <si>
    <t>CAC. Solicitud de Acompañamiento en cumplimiento al principio de subsidiariedad, acorde a la Ley 1575 de 2012. </t>
  </si>
  <si>
    <t>secretariadeplaneacion@suesca-cundinamarca.gov.co </t>
  </si>
  <si>
    <t>20231140211352  </t>
  </si>
  <si>
    <t>2023-02-03 09:27:01 </t>
  </si>
  <si>
    <t>CAC. Solicitud de Información.  </t>
  </si>
  <si>
    <t>Carrera 21 entre calles 22 y 23  </t>
  </si>
  <si>
    <t>8982444 </t>
  </si>
  <si>
    <t>yamarinq@caldas.gov.co </t>
  </si>
  <si>
    <t>GOBERNACIóN DE CALDAS Secretario de Gobierno  </t>
  </si>
  <si>
    <t>20231140211362  </t>
  </si>
  <si>
    <t>2023-02-03 09:29:58 </t>
  </si>
  <si>
    <t>CAC. RESPUESTA Radicado DNBC No. *20222110066181*. </t>
  </si>
  <si>
    <t>CRA 3 Nº 1-63 CENTRO  </t>
  </si>
  <si>
    <t>3219656926 </t>
  </si>
  <si>
    <t>planeacion@sanjosedepare-boyaca.gov.co </t>
  </si>
  <si>
    <t>ALCALDIA SAN JOSE DE PARE BOYACA </t>
  </si>
  <si>
    <t>20231140211372  </t>
  </si>
  <si>
    <t>2023-02-03 09:34:29 </t>
  </si>
  <si>
    <t>CAC. Desestimeinto curso CPI a dictarse en la Ciudad de Cali. </t>
  </si>
  <si>
    <t>Calle 19 No. 4 - 10 Edificio Santander Ipiales Ofiales 302  </t>
  </si>
  <si>
    <t>3168714600 </t>
  </si>
  <si>
    <t>james.coral@gmail.com  </t>
  </si>
  <si>
    <t>JAMES ABNER CORAL ROJAS  </t>
  </si>
  <si>
    <t>5268662 </t>
  </si>
  <si>
    <t>20231140211382  </t>
  </si>
  <si>
    <t>2023-02-03 09:53:12 </t>
  </si>
  <si>
    <t>CAC. RADICADO PERSONERIA MUNICIPAL. </t>
  </si>
  <si>
    <t>20231140211392  </t>
  </si>
  <si>
    <t>2023-02-03 09:58:58 </t>
  </si>
  <si>
    <t>RD. Arriendo DNBC mes de enero. </t>
  </si>
  <si>
    <t>7032978 </t>
  </si>
  <si>
    <t>NINGUNO  </t>
  </si>
  <si>
    <t>MULTIPACK MS S.A.S  </t>
  </si>
  <si>
    <t>900.438.222 </t>
  </si>
  <si>
    <t>20231140211402  </t>
  </si>
  <si>
    <t>2023-02-03 10:09:03 </t>
  </si>
  <si>
    <t>RD. Pago de arriendo DNBC mes de febrero. </t>
  </si>
  <si>
    <t>20231140211412  </t>
  </si>
  <si>
    <t>2023-02-03 10:42:36 </t>
  </si>
  <si>
    <t>CAC. Consulta coordinador Ejecutivo Bomberos de Boyacá. </t>
  </si>
  <si>
    <t>Calle 20 No. 9 – 90  </t>
  </si>
  <si>
    <t>7420150 - 7420222 </t>
  </si>
  <si>
    <t>direccion.participacion@boyaca.gov.co  </t>
  </si>
  <si>
    <t>GOBERNACIÓN DE BOYACA SECRETARIO DE GOBIERNO Y ACCION COMUNAL  </t>
  </si>
  <si>
    <t>-2 </t>
  </si>
  <si>
    <t>20231140211422  </t>
  </si>
  <si>
    <t>2023-02-03 10:54:40 </t>
  </si>
  <si>
    <t>CAC. Corrección radicado 20231140210492. </t>
  </si>
  <si>
    <t>20231140211432  </t>
  </si>
  <si>
    <t>2023-02-03 11:15:01 </t>
  </si>
  <si>
    <t>CAC. Cese de actividades Bomberos de Suarez Tolima. </t>
  </si>
  <si>
    <t>Barrio Los Almendro - Kr 3.  </t>
  </si>
  <si>
    <t>3106659788 </t>
  </si>
  <si>
    <t>bomberossuareztol@gmail.com  </t>
  </si>
  <si>
    <t>CUERPO DE BOMBEROS VOLUNTARIOS DE SUAREZ - CAUCA  </t>
  </si>
  <si>
    <t>20231140211442  </t>
  </si>
  <si>
    <t>2023-02-03 11:18:47 </t>
  </si>
  <si>
    <t>CAC. SOLICITUD DE INFORMACIÓN. </t>
  </si>
  <si>
    <t>comandante@bomberosyumbo.net </t>
  </si>
  <si>
    <t>20231140211452  </t>
  </si>
  <si>
    <t>2023-02-03 11:21:39 </t>
  </si>
  <si>
    <t>CI. Derecho de petición. </t>
  </si>
  <si>
    <t>PENDIENTE </t>
  </si>
  <si>
    <t>bomberos.ospina@hotmail.com  </t>
  </si>
  <si>
    <t>CUERPO DE BOMBEROS VOLUNTARIOS DE OSPINA  </t>
  </si>
  <si>
    <t>Luis Alberto Valencia Pulido </t>
  </si>
  <si>
    <t>20231140211462  </t>
  </si>
  <si>
    <t>2023-02-03 11:24:59 </t>
  </si>
  <si>
    <t>CAC. SOLICITUD DE INFORMACIÓN Y ACLARACIÓN DE TEMAS.  </t>
  </si>
  <si>
    <t>juanvaldez329@gmail.com  </t>
  </si>
  <si>
    <t>JUAN VALDEZ  </t>
  </si>
  <si>
    <t>20231140211472  </t>
  </si>
  <si>
    <t>2023-02-03 11:33:05 </t>
  </si>
  <si>
    <t>CAC. Solicitud registro Curso Técnicas De Rescate Con Cuerdas Nivel 1” Fecha: 27 de febrero al 03 de marzo 2023. </t>
  </si>
  <si>
    <t>20231140211482  </t>
  </si>
  <si>
    <t>2023-02-03 11:52:16 </t>
  </si>
  <si>
    <t>CAC. Solicitud curso introductorio Sistema Comando de incidentes. </t>
  </si>
  <si>
    <t>20231140211492  </t>
  </si>
  <si>
    <t>2023-02-03 12:09:51 </t>
  </si>
  <si>
    <t>CAC. Ajustes Registro de Curso Radicado 20231140210462.  </t>
  </si>
  <si>
    <t>20231140211502  </t>
  </si>
  <si>
    <t>2023-02-03 13:04:30 </t>
  </si>
  <si>
    <t>CAC. RENOVACIÓN SOAT CRIF. </t>
  </si>
  <si>
    <t>Faubricio Sanchez Cortes </t>
  </si>
  <si>
    <t>20231140211512  </t>
  </si>
  <si>
    <t>2023-02-03 13:14:28 </t>
  </si>
  <si>
    <t>CAC. Anexo resolución expullsión señor Rassndyll Harvey Zapata López. </t>
  </si>
  <si>
    <t>20231140211522  </t>
  </si>
  <si>
    <t>2023-02-03 13:20:42 </t>
  </si>
  <si>
    <t>CAC. listado de bomberos riohacha para carnetización. </t>
  </si>
  <si>
    <t>CALLE 12 # 4-265  </t>
  </si>
  <si>
    <t>7276660 </t>
  </si>
  <si>
    <t>bomberosriohacha@gmail.com  </t>
  </si>
  <si>
    <t>CUERPO DE BOMBEROS VOLUNTARIOS DE RIOHACHA  </t>
  </si>
  <si>
    <t>892.115.219-7 </t>
  </si>
  <si>
    <t>20231140211532  </t>
  </si>
  <si>
    <t>2023-02-03 13:30:01 </t>
  </si>
  <si>
    <t>CAC. Contestación invitación. </t>
  </si>
  <si>
    <t>Calle 4 A sur # 3A - 42 VILLA NATALIA  </t>
  </si>
  <si>
    <t>3212723132 </t>
  </si>
  <si>
    <t>b44une@outlook.com  </t>
  </si>
  <si>
    <t>CUERPO DE BOMBEROS VOLUNTARIOS DE UNE - CUNDINAMARCA  </t>
  </si>
  <si>
    <t>20231140211542  </t>
  </si>
  <si>
    <t>2023-02-03 13:48:57 </t>
  </si>
  <si>
    <t>CAC. Remisión por Competencia - Oficio Hector Antonio Hurtado Hinojosa.  </t>
  </si>
  <si>
    <t>hectorhurtadoh2022@gmail.com  </t>
  </si>
  <si>
    <t>3156599600 </t>
  </si>
  <si>
    <t>HECTOR ANTIONO HURTADO HINOJOZA  </t>
  </si>
  <si>
    <t>16471742 </t>
  </si>
  <si>
    <t>20231140211552  </t>
  </si>
  <si>
    <t>2023-02-03 14:11:49 </t>
  </si>
  <si>
    <t>CAC. SOLICITUD CARNETS. </t>
  </si>
  <si>
    <t>Carrera 49 No. 48 -23 Casa Cultural  </t>
  </si>
  <si>
    <t>3137568899 </t>
  </si>
  <si>
    <t>bomberosanpedro2010@hotmail.com  </t>
  </si>
  <si>
    <t>CUERPO DE BOMBEROS VOLUNTARIOS DE SAN PEDRO DE LOS MILAGROS  </t>
  </si>
  <si>
    <t>20231140211562  </t>
  </si>
  <si>
    <t>2023-02-03 14:23:57 </t>
  </si>
  <si>
    <t>CAC. Solicitud aval y nuevo registro. </t>
  </si>
  <si>
    <t>Carrera 3 # 5 - 56  </t>
  </si>
  <si>
    <t>3108169552 </t>
  </si>
  <si>
    <t>bomberospitalito.escuela@gmail.com  </t>
  </si>
  <si>
    <t>ESCUELA SURCOLOMBIANA DE BOMBEROS - PITALITO  </t>
  </si>
  <si>
    <t>20231140211572  </t>
  </si>
  <si>
    <t>2023-02-03 14:38:15 </t>
  </si>
  <si>
    <t>CAC. CONOCIMIENTO ESTADO PROCESO PENAL SEGUIDO CONTRA JEFERSON TAMAYO BOMBERO AEROPUERTO PERALES. </t>
  </si>
  <si>
    <t>CARRERA 14 No. 13C - 60 OFICINA 304  </t>
  </si>
  <si>
    <t>3114137599 </t>
  </si>
  <si>
    <t>jjairo-83@hotmail.com  </t>
  </si>
  <si>
    <t>B-G ABOGADOS BANQUEZ - GUTIERREZ ABOGADOS  </t>
  </si>
  <si>
    <t>20231140211582  </t>
  </si>
  <si>
    <t>2023-02-03 15:01:57 </t>
  </si>
  <si>
    <t>CAC. SOLICITUD ESPECIAL DE IMTERVENCION INMEDIATA EN CUMPLIMIENTO DE LAS FUNCIONES. </t>
  </si>
  <si>
    <t>20231140211592  </t>
  </si>
  <si>
    <t>2023-02-03 15:13:23 </t>
  </si>
  <si>
    <t>CAC. Solicitud, convenio 039 del 23 de enero del 2023 CBV Combita - Boyacá. </t>
  </si>
  <si>
    <t>Calle 18 # 4 - 53  </t>
  </si>
  <si>
    <t>7281124 </t>
  </si>
  <si>
    <t>planeacion@moniquira-boyaca.gov.co  </t>
  </si>
  <si>
    <t>ALCALDIA DE MONIQUIRA - BOYACA  </t>
  </si>
  <si>
    <t>20231140211602  </t>
  </si>
  <si>
    <t>2023-02-03 15:18:25 </t>
  </si>
  <si>
    <t>CAC. Remisión de Solicitud Germin Domicó Domicó, Comandante del Cuerpo de Bomberos Voluntarios de Dabeiba . OFI23-00013524 / GFPU 12000000.  </t>
  </si>
  <si>
    <t>Carrera 9 No. 9 -52 Coliseo Municipal  </t>
  </si>
  <si>
    <t>3213858059 </t>
  </si>
  <si>
    <t>bomberosdedabeiba@gmail.com  </t>
  </si>
  <si>
    <t>CUERPO DE BOMBEROS DABEIBA  </t>
  </si>
  <si>
    <t>20231140211612  </t>
  </si>
  <si>
    <t>2023-02-03 15:22:54 </t>
  </si>
  <si>
    <t>CAC. Solicitud de respuesta para la queja que se emitió el pasado 14 de junio de 2022, cual se radico con número 202211400156962. </t>
  </si>
  <si>
    <t>DERECHOS DE PETICIóN </t>
  </si>
  <si>
    <t>jessica.manrique01@uceva.edu.co  </t>
  </si>
  <si>
    <t>3154286011 </t>
  </si>
  <si>
    <t>JESSICA MANRIQUE ULLOA  </t>
  </si>
  <si>
    <t>1116159360 </t>
  </si>
  <si>
    <t>20231140211622  </t>
  </si>
  <si>
    <t>2023-02-03 15:27:56 </t>
  </si>
  <si>
    <t>LUZ.RODRIGUEZ </t>
  </si>
  <si>
    <t>20231140211632  </t>
  </si>
  <si>
    <t>2023-02-03 15:36:14 </t>
  </si>
  <si>
    <t>20231140211642  </t>
  </si>
  <si>
    <t>2023-02-03 16:04:53 </t>
  </si>
  <si>
    <t>CAC. 20230130 Oficio CVN-0978-083-2023 Resolución 00128 del 19 de enero de 2023, Por la cual se autoriza la restricción en el PR 30+0300 de la vía Belén - Sácama, Ruta Nacional 6404, Departamento de Boyacá. </t>
  </si>
  <si>
    <t>Carrera 2a No. 41-612 Barrio el Cabrero  </t>
  </si>
  <si>
    <t>6939255 </t>
  </si>
  <si>
    <t>a_garcia@kma.com.co  </t>
  </si>
  <si>
    <t>KMA  </t>
  </si>
  <si>
    <t>20231140211652  </t>
  </si>
  <si>
    <t>2023-02-03 16:16:16 </t>
  </si>
  <si>
    <t>CAC. Buenas tarde yo quiero que me aclare que si radico este documento que conveniencia me puede con esta asesoría ante la gobernación. </t>
  </si>
  <si>
    <t>jcastrobomberovejas@gmail.com  </t>
  </si>
  <si>
    <t>JOSE LUIS CASTRO FLOREZ  </t>
  </si>
  <si>
    <t>20231140211662  </t>
  </si>
  <si>
    <t>2023-02-03 16:37:24 </t>
  </si>
  <si>
    <t>CI. Consulta jurídica. </t>
  </si>
  <si>
    <t>bomberosmiranda@hotmail.com  </t>
  </si>
  <si>
    <t>20231140211672  </t>
  </si>
  <si>
    <t>2023-02-06 14:32:49 </t>
  </si>
  <si>
    <t>RD: Reiteracion solicitud radicada bajo el No. 20221140177172 </t>
  </si>
  <si>
    <t>Carrera 30 # 85a - 39  </t>
  </si>
  <si>
    <t>ADRIANA MORENO RONCANCIO </t>
  </si>
  <si>
    <t>-6 </t>
  </si>
  <si>
    <t>20231140211682  </t>
  </si>
  <si>
    <t>2023-02-06 16:35:56 </t>
  </si>
  <si>
    <t>CAC: REITERACIÓN: OFICIO P1DCE No. 0189 DE 23/01/2023 - REQUERIMIENTO No. 20231140209042 (EXPEDIENTE D-2020-1461345 PROCURADURÍA GENERAL DE LA NACIÓN) </t>
  </si>
  <si>
    <t>-34 </t>
  </si>
  <si>
    <t>20231140211692  </t>
  </si>
  <si>
    <t>2023-02-07 10:52:51 </t>
  </si>
  <si>
    <t>CAC: apoyo jurídico </t>
  </si>
  <si>
    <t>3105895640 </t>
  </si>
  <si>
    <t>-5 </t>
  </si>
  <si>
    <t>20231140211702  </t>
  </si>
  <si>
    <t>2023-02-07 11:10:16 </t>
  </si>
  <si>
    <t>CAC: Informar Fallo de Tutela Daniel Madrid </t>
  </si>
  <si>
    <t>danielmadrid2014@gmail.com  </t>
  </si>
  <si>
    <t>DANIEL MADRID BUSTAMENTE </t>
  </si>
  <si>
    <t>1035864692 </t>
  </si>
  <si>
    <t>-47 </t>
  </si>
  <si>
    <t>20231140211712  </t>
  </si>
  <si>
    <t>2023-02-07 11:23:03 </t>
  </si>
  <si>
    <t>CAC: Recurso de reposición y subsidio de apelación contra la Resolución CD-001 de enero 13 de 2023 </t>
  </si>
  <si>
    <t>bomberospolonuevo@gmail.com  </t>
  </si>
  <si>
    <t>20231140211722  </t>
  </si>
  <si>
    <t>2023-02-07 11:30:29 </t>
  </si>
  <si>
    <t>CAC: Ajustes registro de curso radicado 20221140199802 </t>
  </si>
  <si>
    <t>-33 </t>
  </si>
  <si>
    <t>20231140211732  </t>
  </si>
  <si>
    <t>2023-02-07 11:35:25 </t>
  </si>
  <si>
    <t>CA: renuncia al cargo de vicepresidente del consejo de dignatarios del cuerpo de bomberos voluntarios de Obando y solicitud de licencia por seis (6) meses. </t>
  </si>
  <si>
    <t>Carrera 2 # 3-47  </t>
  </si>
  <si>
    <t>cbvobandovalle1976@hotmail.com  </t>
  </si>
  <si>
    <t>BLANCA NUBIA MONTOYA  </t>
  </si>
  <si>
    <t>20231140211742  </t>
  </si>
  <si>
    <t>2023-02-07 11:45:30 </t>
  </si>
  <si>
    <t>CAC: Certificación  </t>
  </si>
  <si>
    <t>CORINTO CAUCA  </t>
  </si>
  <si>
    <t>herdez1164@hotmail.com  </t>
  </si>
  <si>
    <t>EDISON HERNANDEZ QUINTERO </t>
  </si>
  <si>
    <t>20231140211752  </t>
  </si>
  <si>
    <t>2023-02-07 11:57:00 </t>
  </si>
  <si>
    <t>CAC: Solicitud registros- Cuerpo de Bomberos Voluntarios de Sabaneta </t>
  </si>
  <si>
    <t>Calle 67 sur No. 48B - 46  </t>
  </si>
  <si>
    <t>ESCUELA DE FORMACIóN DE BOMBEROS ESFOBOM  </t>
  </si>
  <si>
    <t>20231140211762  </t>
  </si>
  <si>
    <t>2023-02-07 14:01:56 </t>
  </si>
  <si>
    <t>CAC: REQUISITOS PARA LA CONSTRUCCION DE UNA ESTACION DE BOMBEROS </t>
  </si>
  <si>
    <t>bomberosgachala@hotmail.com  </t>
  </si>
  <si>
    <t>3102511419 </t>
  </si>
  <si>
    <t>CUERPO DE BOMBEROS VOLUNTARIOS DE GACHALA - CUNDINAMARCA  </t>
  </si>
  <si>
    <t>20231140211772  </t>
  </si>
  <si>
    <t>2023-02-07 14:14:38 </t>
  </si>
  <si>
    <t>CAC: Notificación financiamiento cuerpos de bomberos voluntarios de Casanare </t>
  </si>
  <si>
    <t>CASANARE  </t>
  </si>
  <si>
    <t>NINGUNO </t>
  </si>
  <si>
    <t>RUTH GOMEZ  </t>
  </si>
  <si>
    <t>8987664890 </t>
  </si>
  <si>
    <t>20231140211782  </t>
  </si>
  <si>
    <t>2023-02-07 14:20:47 </t>
  </si>
  <si>
    <t>CAC: SOLICITUD PUBLICACIÓN DEL PROCESO DE SELECCIÓN CUERPOS OFICIALES DE BOMBEROS </t>
  </si>
  <si>
    <t>CARRERA 16# 96-64 PISO 7  </t>
  </si>
  <si>
    <t>3259700-3259713 </t>
  </si>
  <si>
    <t>unidadcorrespondencia@cnsc.gov.co  </t>
  </si>
  <si>
    <t>CNSC - COMISION NACIONAL DEL SERVICIO CIVIL  </t>
  </si>
  <si>
    <t>20231140211792  </t>
  </si>
  <si>
    <t>2023-02-07 14:29:01 </t>
  </si>
  <si>
    <t>CAC: DERECHO DE PETICIÓN </t>
  </si>
  <si>
    <t>Calle 83 # 75 – 31 López de mesa  </t>
  </si>
  <si>
    <t>312 808 89 35 </t>
  </si>
  <si>
    <t>fireviana10@gmail.com  </t>
  </si>
  <si>
    <t>SERGIO VIANA  </t>
  </si>
  <si>
    <t>20231140211802  </t>
  </si>
  <si>
    <t>2023-02-07 15:15:55 </t>
  </si>
  <si>
    <t>CAC: COMUNICACIÓN AUTO APLAZAMIENTO RAD. E-2022-736090 </t>
  </si>
  <si>
    <t>procjudadm137@procuraduria.gov.co  </t>
  </si>
  <si>
    <t>PROC. II JUDICIAL ADMINISTRATIVA 137  </t>
  </si>
  <si>
    <t>20231140211812  </t>
  </si>
  <si>
    <t>2023-02-07 15:48:13 </t>
  </si>
  <si>
    <t>CAC: RESPUESTA FUNCIÓN PÚBLICA RAD. 20232040052401 </t>
  </si>
  <si>
    <t>carrera 6 N° 12-62  </t>
  </si>
  <si>
    <t>eva@funcionpublica.gov.co  </t>
  </si>
  <si>
    <t>FUNCION PUBLICA  </t>
  </si>
  <si>
    <t>20231140211822  </t>
  </si>
  <si>
    <t>2023-02-07 16:03:53 </t>
  </si>
  <si>
    <t>Carrera 73 a # 38c-34 sur,  </t>
  </si>
  <si>
    <t>3222948244 </t>
  </si>
  <si>
    <t>sernaarangoleydijohana@gmail.com  </t>
  </si>
  <si>
    <t>LEYDI JOHANA SERNA ARANGO  </t>
  </si>
  <si>
    <t>2 </t>
  </si>
  <si>
    <t>20231140211832  </t>
  </si>
  <si>
    <t>2023-02-07 16:18:32 </t>
  </si>
  <si>
    <t>CAC: Requisito comandante </t>
  </si>
  <si>
    <t>iseletoscano@gmail.com  </t>
  </si>
  <si>
    <t>ISELE TOSCANO  </t>
  </si>
  <si>
    <t>20231140211842  </t>
  </si>
  <si>
    <t>2023-02-07 16:23:52 </t>
  </si>
  <si>
    <t>CAC: Consulta Requisitos Mínimos para aspirar al rango de Bombero Art 40 de la Resolución 1127 de 2018 / Libreta Militar </t>
  </si>
  <si>
    <t>TULUA  </t>
  </si>
  <si>
    <t>3205681321-3133183533 </t>
  </si>
  <si>
    <t>MARCO ANTONIO CANDELO  </t>
  </si>
  <si>
    <t>20231140211852  </t>
  </si>
  <si>
    <t>2023-02-08 09:10:20 </t>
  </si>
  <si>
    <t>CAC. COMUNICACIÓN AUTO APLAZAMIENTO AUDIENCIA RAD. E-2022-743934. </t>
  </si>
  <si>
    <t>20231140211862  </t>
  </si>
  <si>
    <t>2023-02-08 09:20:03 </t>
  </si>
  <si>
    <t>Carrera 18 N Bis No. 61A syr 74 Barrio Meissen  </t>
  </si>
  <si>
    <t>3227910047 </t>
  </si>
  <si>
    <t>smarinez511@misena.edu.co  </t>
  </si>
  <si>
    <t>SORAIDY MARTINEZ CALERON  </t>
  </si>
  <si>
    <t>1024596267 </t>
  </si>
  <si>
    <t>-32 </t>
  </si>
  <si>
    <t>20231140211872  </t>
  </si>
  <si>
    <t>2023-02-08 09:25:41 </t>
  </si>
  <si>
    <t>Calle 60B Este Sur Barrio Nueva Delly  </t>
  </si>
  <si>
    <t>3118825700 </t>
  </si>
  <si>
    <t>leazel_34@hotmail.com  </t>
  </si>
  <si>
    <t>MILTON GABRIEL VARGAS HERNANDEZ  </t>
  </si>
  <si>
    <t>80767997 </t>
  </si>
  <si>
    <t>20231140211882  </t>
  </si>
  <si>
    <t>2023-02-08 09:35:58 </t>
  </si>
  <si>
    <t>RD. Cuetna de cobro No. 01. </t>
  </si>
  <si>
    <t>Calle 28 sur No. 1 - 17 este Barrio 20 de julio  </t>
  </si>
  <si>
    <t>3195830561 </t>
  </si>
  <si>
    <t>jhonsanchez_87@hotrmail.com  </t>
  </si>
  <si>
    <t>JHON JAIRO SANCHEZ MAZABUEL  </t>
  </si>
  <si>
    <t>1032382252 </t>
  </si>
  <si>
    <t>20231140211892  </t>
  </si>
  <si>
    <t>2023-02-08 09:41:22 </t>
  </si>
  <si>
    <t>Calle 6G sur No. 8 - 14 Este Barrio la roca  </t>
  </si>
  <si>
    <t>3205785182 </t>
  </si>
  <si>
    <t>alejandrovelezpaloma@gmail.com  </t>
  </si>
  <si>
    <t>JAVIER ALEJANDRO VELEZ PALOMA  </t>
  </si>
  <si>
    <t>80038330 </t>
  </si>
  <si>
    <t>20231140211902  </t>
  </si>
  <si>
    <t>2023-02-08 09:45:25 </t>
  </si>
  <si>
    <t>RD. Cuenta de cobro NO. 01. </t>
  </si>
  <si>
    <t>Carrara 31D No. 2B - 02 Barrio Asuncion  </t>
  </si>
  <si>
    <t>3142138454 </t>
  </si>
  <si>
    <t>sergiosampedroluna@gmail.com  </t>
  </si>
  <si>
    <t>SERGIO ESTEBAN SAMPEDRO LUNA  </t>
  </si>
  <si>
    <t>1032474357 </t>
  </si>
  <si>
    <t>20231140211912  </t>
  </si>
  <si>
    <t>2023-02-08 09:50:34 </t>
  </si>
  <si>
    <t>Carrera 104 No. 15A - 90 Int. 2 Casa 14 Barrio Zona Franca  </t>
  </si>
  <si>
    <t>3204838872 </t>
  </si>
  <si>
    <t>diamarcegar33@gmail.com  </t>
  </si>
  <si>
    <t>DIANA MARCELA MUNOZ GARZON  </t>
  </si>
  <si>
    <t>1016100433 </t>
  </si>
  <si>
    <t>20231140211922  </t>
  </si>
  <si>
    <t>2023-02-08 09:54:32 </t>
  </si>
  <si>
    <t>Diagonal 39 sur No. 2 - 71  </t>
  </si>
  <si>
    <t>3185680101 </t>
  </si>
  <si>
    <t>marcelarg2010@hotmail.com  </t>
  </si>
  <si>
    <t>YURY MARCELA RUBIANO GARZON  </t>
  </si>
  <si>
    <t>1013597381 </t>
  </si>
  <si>
    <t>20231140211932  </t>
  </si>
  <si>
    <t>2023-02-08 10:01:12 </t>
  </si>
  <si>
    <t>RD. Cuenta de Cobro No. 01. </t>
  </si>
  <si>
    <t>Calle 136 A Sur No. 14-86 Barrio Usme Pueblo  </t>
  </si>
  <si>
    <t>3168290452 </t>
  </si>
  <si>
    <t>klarita0218@gmail.com  </t>
  </si>
  <si>
    <t>CLARA INES REINA MUÑOZ  </t>
  </si>
  <si>
    <t>1022946298 </t>
  </si>
  <si>
    <t>20231140211942  </t>
  </si>
  <si>
    <t>2023-02-08 10:43:53 </t>
  </si>
  <si>
    <t>CAC. NOTIFICACION FALLO DE TUTELA RAD. 2023-10003. </t>
  </si>
  <si>
    <t>20231140211952  </t>
  </si>
  <si>
    <t>2023-02-08 11:12:41 </t>
  </si>
  <si>
    <t>CAC. Derecho de Petición - Riesgo a la vida de las personas por Ausencia de Control en las Entidades Requeridas. </t>
  </si>
  <si>
    <t>veedor.ciudadano26@hotmail.com  </t>
  </si>
  <si>
    <t>RICHARD LEONARDO BUSTOS  </t>
  </si>
  <si>
    <t>1049619555 </t>
  </si>
  <si>
    <t>3 </t>
  </si>
  <si>
    <t>20231140211962  </t>
  </si>
  <si>
    <t>2023-02-08 11:21:29 </t>
  </si>
  <si>
    <t>CAC. Queja Bomberos San pedro. </t>
  </si>
  <si>
    <t>ciudadanosanpedro198@gmail.com  </t>
  </si>
  <si>
    <t>CIUDADANO SAN PEDRO  </t>
  </si>
  <si>
    <t>20231140211972  </t>
  </si>
  <si>
    <t>2023-02-08 13:56:56 </t>
  </si>
  <si>
    <t>CAC. Respuesta Derecho de petición por competencia. </t>
  </si>
  <si>
    <t>20231140211982  </t>
  </si>
  <si>
    <t>2023-02-08 14:01:52 </t>
  </si>
  <si>
    <t>CAC. Autorización Participación Curso. </t>
  </si>
  <si>
    <t>CALLE 16 # 10-00  </t>
  </si>
  <si>
    <t>3182153827 - 3188217243 </t>
  </si>
  <si>
    <t>bomberossantiagodetolu@hotmail.com  </t>
  </si>
  <si>
    <t>CUERPO DE BOMBEROS VOLUNTARIOS DE SANTIAGO DE TOLU JOAQUIN MAURICIO TEJERA MARTINEZ </t>
  </si>
  <si>
    <t>900.308.387-3 </t>
  </si>
  <si>
    <t>20231140211992  </t>
  </si>
  <si>
    <t>2023-02-08 14:05:28 </t>
  </si>
  <si>
    <t>CAC. Contratación Cuerpos de Bomberos Municipal Vigencia 2023. </t>
  </si>
  <si>
    <t>Carrera 3 NO. 2 - 29  </t>
  </si>
  <si>
    <t>3225816612 </t>
  </si>
  <si>
    <t>planeacion@buenavista-quindio.gov.co  </t>
  </si>
  <si>
    <t>ALCALDIA SAN SEBASTIáN DE BUENAVISTA  </t>
  </si>
  <si>
    <t>20231140212002  </t>
  </si>
  <si>
    <t>2023-02-08 14:07:07 </t>
  </si>
  <si>
    <t>CAC. SOLICITUD </t>
  </si>
  <si>
    <t>CARRERA 6 # 13A - 20  </t>
  </si>
  <si>
    <t>8422471 </t>
  </si>
  <si>
    <t>bomberosfaca@hotmail.com  </t>
  </si>
  <si>
    <t>CUERPO DE BOMBEROS VOLUNTARIOS DE FACATATIVA  </t>
  </si>
  <si>
    <t>832.004.847-8 </t>
  </si>
  <si>
    <t>20231140212012  </t>
  </si>
  <si>
    <t>2023-02-08 14:09:16 </t>
  </si>
  <si>
    <t>CAC. Solicitud de Capacitación de Bomberos Voluntarios.  </t>
  </si>
  <si>
    <t>20231140212022  </t>
  </si>
  <si>
    <t>2023-02-08 14:12:11 </t>
  </si>
  <si>
    <t>CAC. Respuesta Registro de curso Bomberos Popayán Radicado DNBC 20231140209112. </t>
  </si>
  <si>
    <t>20231140212032  </t>
  </si>
  <si>
    <t>2023-02-08 14:18:46 </t>
  </si>
  <si>
    <t>CAC. Solicitud de información – certificación DNBC derecho de petición. </t>
  </si>
  <si>
    <t>Calle 78 Sur No. 35 - 116  </t>
  </si>
  <si>
    <t>3017524439 </t>
  </si>
  <si>
    <t>randres2311@gmail.com  </t>
  </si>
  <si>
    <t>RAUL ANDRES MEJIA RESTREPO  </t>
  </si>
  <si>
    <t>71274943 </t>
  </si>
  <si>
    <t>20231140212042  </t>
  </si>
  <si>
    <t>2023-02-08 14:21:24 </t>
  </si>
  <si>
    <t>CAC. Documento escaneado. </t>
  </si>
  <si>
    <t>AV 3N # 20N - 54, BRR SAN VICENTE  </t>
  </si>
  <si>
    <t>315 603 02 04 </t>
  </si>
  <si>
    <t>direccionriesgoyemergencia@bomberoscali.org  </t>
  </si>
  <si>
    <t>DIRECCIóN GESTIóN INTEGRAL DEL RIESGO Y EMERGENCIAS TE. ALBERTO JOSé HERNáNDEZ ABADIA </t>
  </si>
  <si>
    <t>20231140212052  </t>
  </si>
  <si>
    <t>2023-02-08 14:28:32 </t>
  </si>
  <si>
    <t>CAC. Solicitud de curso SCIB en línea de la DNBC. </t>
  </si>
  <si>
    <t>20231140212062  </t>
  </si>
  <si>
    <t>2023-02-08 14:58:02 </t>
  </si>
  <si>
    <t>CAC. Solicitud de carnetización CBV MUNICIPIO DE NARIÑO-NARIÑO. </t>
  </si>
  <si>
    <t>cbvnarino@gmail.com  </t>
  </si>
  <si>
    <t>3137620356-3112548016 </t>
  </si>
  <si>
    <t>CUERPO DE BOMBEROS VOLUNTARIOS DE NARINO  </t>
  </si>
  <si>
    <t>20231140212072  </t>
  </si>
  <si>
    <t>2023-02-08 15:03:23 </t>
  </si>
  <si>
    <t>CAC. SOLICITUD AVALES COMO INSTRUCTORES CBSCI. </t>
  </si>
  <si>
    <t>20231140212082  </t>
  </si>
  <si>
    <t>2023-02-08 15:10:09 </t>
  </si>
  <si>
    <t>CAC. Solicitud de concepto. </t>
  </si>
  <si>
    <t>20231140212092  </t>
  </si>
  <si>
    <t>2023-02-08 15:13:21 </t>
  </si>
  <si>
    <t>CAC. SOLICITUD CURSO SCIB EN LÍNEA DE LA DNBC (INFORMACION CORREGIDA). </t>
  </si>
  <si>
    <t>20231140212102  </t>
  </si>
  <si>
    <t>2023-02-08 15:18:11 </t>
  </si>
  <si>
    <t>CAC. Asunto: Radicado 20222110074611, Referencia: Certificado de cumplimiento. </t>
  </si>
  <si>
    <t>20231140212112  </t>
  </si>
  <si>
    <t>2023-02-08 15:29:41 </t>
  </si>
  <si>
    <t>CAC. SOLICITUD DE COMITE TECNICO PRESENCIAL CONTRATO COV LP 092-2022. </t>
  </si>
  <si>
    <t>Carrera 4 No 11-20  </t>
  </si>
  <si>
    <t>contratacion@covenas-sucre.gov.co  </t>
  </si>
  <si>
    <t>MUNICIPIO DE COVEÑAS SUCRE CONTRATACION  </t>
  </si>
  <si>
    <t>20231140212122  </t>
  </si>
  <si>
    <t>2023-02-08 15:33:03 </t>
  </si>
  <si>
    <t>CAC. HOJAS DE VIDA PERSONA ACTIVO Y OPERATIVO SAN ANDRES DE CUERQUIA-ANTIOQUIA. </t>
  </si>
  <si>
    <t>Calle No. 30 sector la Mayoría, Barrio el Recreo  </t>
  </si>
  <si>
    <t>8618584-3147115909 </t>
  </si>
  <si>
    <t>sanandresbomberos78@gmail.com  </t>
  </si>
  <si>
    <t>CUERPO DE BOMBEROS SAN ANDRES DE CUERQUIA - ANTIOQUIA  </t>
  </si>
  <si>
    <t>20231140212132  </t>
  </si>
  <si>
    <t>2023-02-08 15:39:07 </t>
  </si>
  <si>
    <t>CAC. Curso de bombero I en el municipio de villanueva bolívar , bajo registro 367-2022. </t>
  </si>
  <si>
    <t>20231140212142  </t>
  </si>
  <si>
    <t>2023-02-08 16:20:46 </t>
  </si>
  <si>
    <t>RD. Retiro de cesantias. </t>
  </si>
  <si>
    <t>CERTIFICACIONES LABORALES </t>
  </si>
  <si>
    <t>20231140212152  </t>
  </si>
  <si>
    <t>2023-02-08 16:29:53 </t>
  </si>
  <si>
    <t>CAC. SOLICITUD DE INFORMACIÓN SOBRE ELEMENTOS DE ATENCIÓN DE INCENDIOS PARA LA UNIVERSIDAD SANTO TOMÁS SEDE VILLAVICENCIO. </t>
  </si>
  <si>
    <t>Carrera 9 No. 51 - 11  </t>
  </si>
  <si>
    <t>5878797 </t>
  </si>
  <si>
    <t>juridica@ustavillavicencio.edu.co  </t>
  </si>
  <si>
    <t>UNIVERSIDAD SANTO TOMAS  </t>
  </si>
  <si>
    <t>20231140212162  </t>
  </si>
  <si>
    <t>2023-02-08 16:40:42 </t>
  </si>
  <si>
    <t>CAC. REMITO OFICIOS DE FELICITACIÓN. </t>
  </si>
  <si>
    <t>Cra. 8 No. 7-83  </t>
  </si>
  <si>
    <t>3148643053 </t>
  </si>
  <si>
    <t>esquema.mininterior@mininterior.gov.co  </t>
  </si>
  <si>
    <t>MINISTERIO DEL INTERIOR ESQUEMA DE SEGURIDAD  </t>
  </si>
  <si>
    <t>20231140212172  </t>
  </si>
  <si>
    <t>2023-02-09 09:13:13 </t>
  </si>
  <si>
    <t>naslypili@hotmail.com  </t>
  </si>
  <si>
    <t>3185569006 </t>
  </si>
  <si>
    <t>NASLY DEL PILASR FAJARDO RAMIREZ  </t>
  </si>
  <si>
    <t>-3 </t>
  </si>
  <si>
    <t>20231140212182  </t>
  </si>
  <si>
    <t>2023-02-09 09:26:14 </t>
  </si>
  <si>
    <t>CI. Consulta normativa Planes de emergencia. </t>
  </si>
  <si>
    <t>ingdcors@hotmail.com  </t>
  </si>
  <si>
    <t>DARWIN CORDOVA  </t>
  </si>
  <si>
    <t>20231140212192  </t>
  </si>
  <si>
    <t>2023-02-09 10:02:56 </t>
  </si>
  <si>
    <t>RD. Capacidad de HELICOPTEROS NACIONALES DE COLOMBIA - HELICOL para realizar operaciones helicoportadas para extincion de incendios. </t>
  </si>
  <si>
    <t>CATAM AEROPUERTO EL DORADO  </t>
  </si>
  <si>
    <t>3203335913 </t>
  </si>
  <si>
    <t>ventas@helicol.com.co  </t>
  </si>
  <si>
    <t>HELICOL  </t>
  </si>
  <si>
    <t>20231140212202  </t>
  </si>
  <si>
    <t>2023-02-09 10:19:20 </t>
  </si>
  <si>
    <t>CAC. ALLEGO DOCUMENTOS REQUERIMIENTO </t>
  </si>
  <si>
    <t>CARRERA 15 # 6-64 BARRIO CENTRO  </t>
  </si>
  <si>
    <t>3102924688 </t>
  </si>
  <si>
    <t>bomberosvoluntariosricaurte@gmail.com  </t>
  </si>
  <si>
    <t>CUERPO DE BOMBEROS VOLUNTARIOS DE RICAURTE - CUNDINAMARCA  </t>
  </si>
  <si>
    <t>900.187.251-1 </t>
  </si>
  <si>
    <t>20231140212212  </t>
  </si>
  <si>
    <t>2023-02-09 10:33:59 </t>
  </si>
  <si>
    <t>CAC. RESPUESTA RADICADO 20232110001594. </t>
  </si>
  <si>
    <t>CALLE 19 No. 8 - 03  </t>
  </si>
  <si>
    <t>8352193 </t>
  </si>
  <si>
    <t>prodesarrollo@girardot-cundinamarca.gov.co  </t>
  </si>
  <si>
    <t>CORPORACION PRODESARROLLO Y SEGURIDAD DE GIRARDOT  </t>
  </si>
  <si>
    <t>8000552599 </t>
  </si>
  <si>
    <t>20231140212222  </t>
  </si>
  <si>
    <t>2023-02-09 11:05:44 </t>
  </si>
  <si>
    <t>CAC. Solicitud Municipio de Ábrego. </t>
  </si>
  <si>
    <t>Palacio de Gobierno Municipal  </t>
  </si>
  <si>
    <t>5642072 </t>
  </si>
  <si>
    <t>alcaldia@abrego-nortedesantander.gov.co  </t>
  </si>
  <si>
    <t>ALCALDÍA MUNICIPAL DE ABREGO JUAN CARLOS JACOME ROPERO  </t>
  </si>
  <si>
    <t>890504612-0 </t>
  </si>
  <si>
    <t>20231140212232  </t>
  </si>
  <si>
    <t>2023-02-09 11:45:50 </t>
  </si>
  <si>
    <t>CAC. Solicitud de Información periodos de Comandantes. </t>
  </si>
  <si>
    <t>CARRERA 4 # 5 - 58  </t>
  </si>
  <si>
    <t>2524555 - 2524795 </t>
  </si>
  <si>
    <t>bomberos_yotoco@yahoo.com  </t>
  </si>
  <si>
    <t>CUERPO DE BOMBEROS VOLUNTARIOS DE YOTOCO  </t>
  </si>
  <si>
    <t>890.307.626-9 </t>
  </si>
  <si>
    <t>4 </t>
  </si>
  <si>
    <t>20231140212242  </t>
  </si>
  <si>
    <t>2023-02-09 11:51:23 </t>
  </si>
  <si>
    <t>CAC. REITERACIÓN A SOLICITUD INFORME DE EJECUCIÓN DE ACTIVIDADES. </t>
  </si>
  <si>
    <t>CARRERA 7 NO. 11-01  </t>
  </si>
  <si>
    <t>3212094355 </t>
  </si>
  <si>
    <t>gobierno@elcastillo-meta.gov.co </t>
  </si>
  <si>
    <t>ALCALDÍA MUNICIPAL EL CASTILLO META SECRETARIA DE GOBIERNO Y DESARROLLO SOCIAL  </t>
  </si>
  <si>
    <t>20231140212252  </t>
  </si>
  <si>
    <t>2023-02-09 11:59:27 </t>
  </si>
  <si>
    <t>CAC. informe cese de actividades Bomberos Ortega.  </t>
  </si>
  <si>
    <t>Carrera 10 No, 2-17 2 piso  </t>
  </si>
  <si>
    <t>3225505242 - 3209760999 </t>
  </si>
  <si>
    <t>germanlopera_701@hotmail.com  </t>
  </si>
  <si>
    <t>CUERPO DE BOMBEROS VOLUNTARIO DE ORTEGA  </t>
  </si>
  <si>
    <t>20231140212262  </t>
  </si>
  <si>
    <t>2023-02-09 14:00:21 </t>
  </si>
  <si>
    <t>RD. Retiro parcial de cesantías. </t>
  </si>
  <si>
    <t>jhon.paz@dnbc.gov.co  </t>
  </si>
  <si>
    <t>JHON WARNER PAZ MURCIA </t>
  </si>
  <si>
    <t>20231140212272  </t>
  </si>
  <si>
    <t>2023-02-09 14:36:33 </t>
  </si>
  <si>
    <t>RD. Retiro Parcial de Cesantías. </t>
  </si>
  <si>
    <t>Carrera 111 A No. 52 g - 15  </t>
  </si>
  <si>
    <t>3003678754 </t>
  </si>
  <si>
    <t>estrella.murcia@dnbc.gov.co  </t>
  </si>
  <si>
    <t>ESTRELLA MURCIA ARIZA  </t>
  </si>
  <si>
    <t>51709448 </t>
  </si>
  <si>
    <t>20231140212282  </t>
  </si>
  <si>
    <t>2023-02-09 14:39:42 </t>
  </si>
  <si>
    <t>20231140212292  </t>
  </si>
  <si>
    <t>2023-02-09 14:41:20 </t>
  </si>
  <si>
    <t>RD. Retiro de cesantías parciales. </t>
  </si>
  <si>
    <t>Carrera 30 No. 85 A - 39/47  </t>
  </si>
  <si>
    <t>angelica.rosado@dnbc.gov.co  </t>
  </si>
  <si>
    <t>ANGELICA XIOMARA ROSADO BAYONA </t>
  </si>
  <si>
    <t>20231140212302  </t>
  </si>
  <si>
    <t>2023-02-09 15:00:28 </t>
  </si>
  <si>
    <t>CAC. Denuncia, cuerpo Bomberos Soacha. </t>
  </si>
  <si>
    <t>Carrera 1 a Esta No. 16 - 20  </t>
  </si>
  <si>
    <t>3108224837 3017278433 </t>
  </si>
  <si>
    <t>comunaseisasojuntas@gmail.com  </t>
  </si>
  <si>
    <t>PRESIDENTE ASOJUNTAS  </t>
  </si>
  <si>
    <t>20231140212312  </t>
  </si>
  <si>
    <t>2023-02-09 15:13:50 </t>
  </si>
  <si>
    <t>CAC. documentos tramites seguros de vida de JOSE MIGUEL ZAMBRANO CASTRO C.C. No. 5344755 de Sapuyes Nariño. </t>
  </si>
  <si>
    <t>--  </t>
  </si>
  <si>
    <t>3155907211 </t>
  </si>
  <si>
    <t>lorezambrano929@gmail.com  </t>
  </si>
  <si>
    <t>LORENA LISETH ZAMBRANO BENAVIDES  </t>
  </si>
  <si>
    <t>1004625383 </t>
  </si>
  <si>
    <t>20231140212322  </t>
  </si>
  <si>
    <t>2023-02-09 15:17:46 </t>
  </si>
  <si>
    <t>20231140212332  </t>
  </si>
  <si>
    <t>2023-02-09 15:31:57 </t>
  </si>
  <si>
    <t>CAC. Borrador CONTRATO PSAG CUERPO DE BOMBEROS 2023.  </t>
  </si>
  <si>
    <t>comandante@bomberosabanagrande.gov.co  </t>
  </si>
  <si>
    <t>20231140212342  </t>
  </si>
  <si>
    <t>2023-02-09 15:35:54 </t>
  </si>
  <si>
    <t>CAC. Firma contrato sin ser comandante. </t>
  </si>
  <si>
    <t>20231140212352  </t>
  </si>
  <si>
    <t>2023-02-09 15:43:32 </t>
  </si>
  <si>
    <t>CAC. SOLICITUD ADICION Y PRORROGA. </t>
  </si>
  <si>
    <t>20231140212362  </t>
  </si>
  <si>
    <t>2023-02-09 16:15:42 </t>
  </si>
  <si>
    <t>CAC. Solicitud Documentos NUNC No. 110016000050202243454.  </t>
  </si>
  <si>
    <t>Carrera 29 No. 18a-67 Piso 5 Bloque A  </t>
  </si>
  <si>
    <t>ingrid.vanegas@fiscalia.gov.co  </t>
  </si>
  <si>
    <t>FISCALIA 212 SECCIONAL  </t>
  </si>
  <si>
    <t>20231140212372  </t>
  </si>
  <si>
    <t>2023-02-09 16:17:50 </t>
  </si>
  <si>
    <t>CAC. CITACION DILIGENCIA DE ENTREVISTA NUNC 110016000050202243454. </t>
  </si>
  <si>
    <t>20231140212382  </t>
  </si>
  <si>
    <t>2023-02-09 16:51:31 </t>
  </si>
  <si>
    <t>CAC. DOCUMENTOS CURSO REGISTRO 02-2023. </t>
  </si>
  <si>
    <t>20231140212392  </t>
  </si>
  <si>
    <t>2023-02-10 10:22:12 </t>
  </si>
  <si>
    <t>CAC. Tramite UDR La Virginia. </t>
  </si>
  <si>
    <t>CARRERA 8 # 10 - 50  </t>
  </si>
  <si>
    <t>3682090 - 3679898 - 3117188017 </t>
  </si>
  <si>
    <t>bomberosvirginia2021@gmail.com  </t>
  </si>
  <si>
    <t>CUERPO DE BOMBEROS VOLUNTARIOS DE LA VIRGINIA - RISARALDA  </t>
  </si>
  <si>
    <t>891.408.932-5 </t>
  </si>
  <si>
    <t>NESTOR ANDRES OCAMPO MOLINA </t>
  </si>
  <si>
    <t>20231140212402  </t>
  </si>
  <si>
    <t>2023-02-10 10:52:17 </t>
  </si>
  <si>
    <t>CAC. SOLICITUD DE INFORMACION.  </t>
  </si>
  <si>
    <t>CALLE 9 # 24 - 62  </t>
  </si>
  <si>
    <t>(8) 5840028 </t>
  </si>
  <si>
    <t>bombverosvoluntarios.guaviare@hotmail.com  </t>
  </si>
  <si>
    <t>CUERPO DE BOMBEROS VOLUNTARIOS DE SAN JOSE DEL GUAVIARE  </t>
  </si>
  <si>
    <t>8220033555 </t>
  </si>
  <si>
    <t>20231140212412  </t>
  </si>
  <si>
    <t>2023-02-10 10:56:12 </t>
  </si>
  <si>
    <t>CAC. constancia de asistencia como instructor curso inspector de seguridad nivel básico. </t>
  </si>
  <si>
    <t>paulaburgosc2@gmail.com  </t>
  </si>
  <si>
    <t>313 385 2887 </t>
  </si>
  <si>
    <t>PAULA ANDREA BURGOS CERON  </t>
  </si>
  <si>
    <t>-30 </t>
  </si>
  <si>
    <t>20231140212422  </t>
  </si>
  <si>
    <t>2023-02-10 11:02:40 </t>
  </si>
  <si>
    <t>CAC. RESPUESTA SOLICITUD DE INFORMACIÓN ALCALDÍA MAGANGUÉ. Contrato de prestación de servicios con la Alcaldía Municipal. </t>
  </si>
  <si>
    <t>8060136429 </t>
  </si>
  <si>
    <t>20231140212432  </t>
  </si>
  <si>
    <t>2023-02-10 11:58:11 </t>
  </si>
  <si>
    <t>CAC. Respuesta a su oficio No. 20222110064851 radicado de entrada No. 129 – 2023. </t>
  </si>
  <si>
    <t>Calle 6 No. 7-52  </t>
  </si>
  <si>
    <t>(057) (8) 2870015 </t>
  </si>
  <si>
    <t>alcaldia@cajamarca-tolima.gov.co  </t>
  </si>
  <si>
    <t>ALCALDÍA MUNICIPAL DE CAJAMARCA  </t>
  </si>
  <si>
    <t>20231140212442  </t>
  </si>
  <si>
    <t>2023-02-10 12:08:30 </t>
  </si>
  <si>
    <t>CAC. Solicitud informacion certificados CPI. </t>
  </si>
  <si>
    <t>20231140212452  </t>
  </si>
  <si>
    <t>2023-02-10 14:03:40 </t>
  </si>
  <si>
    <t>RD. Remisión de certificados para firma, número de registro: 629-2022, 625-2022, 626-2022, 628-2022, 627-2022, 630-2022. </t>
  </si>
  <si>
    <t>20231140212462  </t>
  </si>
  <si>
    <t>2023-02-10 14:26:41 </t>
  </si>
  <si>
    <t>CAC. SOLICITUD URGENTE. </t>
  </si>
  <si>
    <t>CRA 49 No 51-74 OFIC 303  </t>
  </si>
  <si>
    <t>3669465 </t>
  </si>
  <si>
    <t>confederacionbomberoscolombia@gmail.com  </t>
  </si>
  <si>
    <t>CONFEDERACION NACIONAL DE BOMBEROS COLOMBIA  </t>
  </si>
  <si>
    <t>20231140212472  </t>
  </si>
  <si>
    <t>2023-02-10 14:31:16 </t>
  </si>
  <si>
    <t>CI. Solicitud de intervención para dar claridad a alcances y suscribir contrato con el municipio de Marsella.  </t>
  </si>
  <si>
    <t>Carrera 12 No. 17 - 37  </t>
  </si>
  <si>
    <t>3686334 </t>
  </si>
  <si>
    <t>bomberosmarsella002@hotmail.com  </t>
  </si>
  <si>
    <t>CUERPO DE BOMBEROS VOLUNTARIOS DE MARSELLA  </t>
  </si>
  <si>
    <t>891401373 </t>
  </si>
  <si>
    <t>20231140212482  </t>
  </si>
  <si>
    <t>2023-02-10 15:01:25 </t>
  </si>
  <si>
    <t>Calle 130 Bis No. 104 - 86  </t>
  </si>
  <si>
    <t>3164848619 </t>
  </si>
  <si>
    <t>enriquesantamaria14@gmail.com  </t>
  </si>
  <si>
    <t>ENRIQUE ALEXANDER SANTAMARIA ROJAS </t>
  </si>
  <si>
    <t>79714023 </t>
  </si>
  <si>
    <t>20231140212492  </t>
  </si>
  <si>
    <t>2023-02-10 15:11:11 </t>
  </si>
  <si>
    <t>RD. Denuncia en contra del Bombero FREDY ALEXANDER PACHON CANO. </t>
  </si>
  <si>
    <t>YUDY CARDENAS RODRIGUEZ  </t>
  </si>
  <si>
    <t>1074415408 </t>
  </si>
  <si>
    <t>20231140212502  </t>
  </si>
  <si>
    <t>2023-02-10 15:35:58 </t>
  </si>
  <si>
    <t>RD. Solicitud retiro parcial de cesantias. </t>
  </si>
  <si>
    <t>Carrera 30 No. 85A - 39  </t>
  </si>
  <si>
    <t>2571281 </t>
  </si>
  <si>
    <t>miguel.franco@dnbc.gov.co  </t>
  </si>
  <si>
    <t>MIGUEL ANGEL FRANCO TORRES </t>
  </si>
  <si>
    <t>20231140212512  </t>
  </si>
  <si>
    <t>2023-02-10 15:40:51 </t>
  </si>
  <si>
    <t>CAC. solicitud curso en linea sistema comando de incidentes. </t>
  </si>
  <si>
    <t>20231140212522  </t>
  </si>
  <si>
    <t>2023-02-10 16:00:26 </t>
  </si>
  <si>
    <t>SM. Remisión de diplomas para firma, registro 599-2022. </t>
  </si>
  <si>
    <t>20231140212532  </t>
  </si>
  <si>
    <t>2023-02-10 16:13:16 </t>
  </si>
  <si>
    <t>SM. Remisión de diplomas para firma, registro: 398-2020, 558-2022, 331-2021, 536 -2022, un paquete sin registro del curso de rescate en estructuras colapsadas, nivel liviano CRECL. </t>
  </si>
  <si>
    <t>20231140212542  </t>
  </si>
  <si>
    <t>2023-02-10 16:53:55 </t>
  </si>
  <si>
    <t>CAC. 2023-00027 ACCIÓN DE TUTELA - MENSAJE DE DATOS: NOTIFICACIÓN SENTENCIA – NIEGA. </t>
  </si>
  <si>
    <t>20231140212552  </t>
  </si>
  <si>
    <t>2023-02-13 09:24:40 </t>
  </si>
  <si>
    <t>CI. Solicitud de Información BOMBEROS_MECANISMO DE BUSQUEDA URGENTE Nº 640 - OT 44953. </t>
  </si>
  <si>
    <t>CARRERA 28 # 18-64 Piso 2  </t>
  </si>
  <si>
    <t>3506010384 </t>
  </si>
  <si>
    <t>edith.trivino@fiscalia.gov.co  </t>
  </si>
  <si>
    <t>FISCALIA 68 DELEGADA ANTE LOS JUECES PENALES DEL CIRCUITO GRUPO INVESTIGATIVO  </t>
  </si>
  <si>
    <t>20231140212562  </t>
  </si>
  <si>
    <t>2023-02-13 09:51:06 </t>
  </si>
  <si>
    <t>Palacio Municipal Carrera 11 No. 5-33 Parque Principal  </t>
  </si>
  <si>
    <t>(8) 6361179 - Gobierno: 3212033945 </t>
  </si>
  <si>
    <t>gobierno@tamara-casanare.gov.co  </t>
  </si>
  <si>
    <t>ALCALDIA TAMARA CASANARE </t>
  </si>
  <si>
    <t>1 </t>
  </si>
  <si>
    <t>20231140212572  </t>
  </si>
  <si>
    <t>2023-02-13 09:58:32 </t>
  </si>
  <si>
    <t>CAC. Convenio de transferencia CO1.PCCNTR.4449879. </t>
  </si>
  <si>
    <t>20231140212582  </t>
  </si>
  <si>
    <t>2023-02-13 10:08:42 </t>
  </si>
  <si>
    <t>CAC. Respuesta a Oficio Radicado DNBC No. 20232110078571.  </t>
  </si>
  <si>
    <t>Calle 16B No. 17 - 65  </t>
  </si>
  <si>
    <t>6877720 </t>
  </si>
  <si>
    <t>secretariageneral@magangue-bolivar.gov.co </t>
  </si>
  <si>
    <t>ALCALDIA MAGANGUE BOLIVAR  </t>
  </si>
  <si>
    <t>20231140212592  </t>
  </si>
  <si>
    <t>2023-02-13 10:16:35 </t>
  </si>
  <si>
    <t>CAC. RESPUESTA SOLICITUD DE INFORMACIÓN ALCALDÍA MAGANGUÉ.pdf. </t>
  </si>
  <si>
    <t>alcaldia@magangue-bolivar.gov.co  </t>
  </si>
  <si>
    <t>20231140212602  </t>
  </si>
  <si>
    <t>2023-02-13 10:36:23 </t>
  </si>
  <si>
    <t>CAC. Certificados.  </t>
  </si>
  <si>
    <t>20231140212612  </t>
  </si>
  <si>
    <t>2023-02-13 10:41:04 </t>
  </si>
  <si>
    <t>CAC. Convenios. </t>
  </si>
  <si>
    <t>delegacionbomberoschoco2023@gmail.com  </t>
  </si>
  <si>
    <t>DELEGACION DE BOMBEROS DEL CHOCO  </t>
  </si>
  <si>
    <t>20231140212622  </t>
  </si>
  <si>
    <t>2023-02-13 10:49:54 </t>
  </si>
  <si>
    <t>CAC. Equipo Usar-L Zona Andina en formación. </t>
  </si>
  <si>
    <t>VIVIANA.ANDRADE </t>
  </si>
  <si>
    <t>20231140212632  </t>
  </si>
  <si>
    <t>2023-02-13 11:04:39 </t>
  </si>
  <si>
    <t>CAC. Remisión de diligencias, - Alcaldía Municipal de Guataquí. </t>
  </si>
  <si>
    <t>Calle 19 # 10 - 61  </t>
  </si>
  <si>
    <t>5878750 Ext 18601 </t>
  </si>
  <si>
    <t>acortesg@procuraduria.gov.co  </t>
  </si>
  <si>
    <t>PROCURADURIA PROVINCIAL DE GIRARDOT  </t>
  </si>
  <si>
    <t>-13 </t>
  </si>
  <si>
    <t>20231140212642  </t>
  </si>
  <si>
    <t>2023-02-13 11:10:26 </t>
  </si>
  <si>
    <t>CAC. Solicitud de Registro / Cuerpo de Bomberos Voluntarios de Bogotá D.C. CFB. </t>
  </si>
  <si>
    <t>administrativo@cbvb.co </t>
  </si>
  <si>
    <t>20231140212652  </t>
  </si>
  <si>
    <t>2023-02-13 11:17:44 </t>
  </si>
  <si>
    <t>CAC. solicitud de información aclaratoria.  </t>
  </si>
  <si>
    <t>comandante@bomberosvilladelrosario.org </t>
  </si>
  <si>
    <t>807.00.496-7 </t>
  </si>
  <si>
    <t>8 </t>
  </si>
  <si>
    <t>20231140212662  </t>
  </si>
  <si>
    <t>2023-02-13 11:24:28 </t>
  </si>
  <si>
    <t>CAC. DOCUMENTOS CURSO BOMBERO 2. </t>
  </si>
  <si>
    <t>CALLE 2 # 5 - 36  </t>
  </si>
  <si>
    <t>8275212 - 3125785572 </t>
  </si>
  <si>
    <t>bomberos.mosquera08@hotmail.com  </t>
  </si>
  <si>
    <t>CUERPO DE BOMBEROS VOLUNTARIOS DE MOSQUERA  </t>
  </si>
  <si>
    <t>20231140212672  </t>
  </si>
  <si>
    <t>2023-02-13 11:33:52 </t>
  </si>
  <si>
    <t>CAC. REMISION DERECHO DE PETICION, NO COMPETENCIA. </t>
  </si>
  <si>
    <t>20231140212682  </t>
  </si>
  <si>
    <t>2023-02-13 11:39:33 </t>
  </si>
  <si>
    <t>CAC. Respuesta a su Radicado DNBC No. 20221140205302 en el que traslada Derecho de Petición del señor David Tarazona. </t>
  </si>
  <si>
    <t>Calle 74 No. 11 - 81 Piso 8  </t>
  </si>
  <si>
    <t>3532400 ext. 3402 </t>
  </si>
  <si>
    <t>grupo.tramitesambientales@parquesnacionales.gov.co </t>
  </si>
  <si>
    <t>PARQUES NACIONALES  </t>
  </si>
  <si>
    <t>20231140212692  </t>
  </si>
  <si>
    <t>2023-02-13 12:04:25 </t>
  </si>
  <si>
    <t>20231140212702  </t>
  </si>
  <si>
    <t>2023-02-13 13:26:44 </t>
  </si>
  <si>
    <t>CAC. Informe Matriculados y Graduados Técnica laboral Bombero ESFOBOM - CBVS. </t>
  </si>
  <si>
    <t>20231140212712  </t>
  </si>
  <si>
    <t>2023-02-13 13:39:02 </t>
  </si>
  <si>
    <t>CAC. Solicitud de cancelación de numero de registro de curso de Procedimientos Operativos Normalizados. </t>
  </si>
  <si>
    <t>20231140212722  </t>
  </si>
  <si>
    <t>2023-02-13 14:24:17 </t>
  </si>
  <si>
    <t>CAC. RESPUESTA RADICADO DNBC 20231140212442-SOLICITUD INFORMACION CERTIFICADOS CPI.  </t>
  </si>
  <si>
    <t>20231140212732  </t>
  </si>
  <si>
    <t>2023-02-13 14:27:14 </t>
  </si>
  <si>
    <t>CAC. Inquietud Rifa Bomberos Fresno. </t>
  </si>
  <si>
    <t>mavava63@gmail.com  </t>
  </si>
  <si>
    <t>MARLENY VARGAS VALENCIA  </t>
  </si>
  <si>
    <t>20231140212742  </t>
  </si>
  <si>
    <t>2023-02-13 15:04:01 </t>
  </si>
  <si>
    <t>RD. Retiro parcial de Cesantías. </t>
  </si>
  <si>
    <t>-- </t>
  </si>
  <si>
    <t>---  </t>
  </si>
  <si>
    <t>ANDREA GONZALEZ SARMIENTO  </t>
  </si>
  <si>
    <t>20231140212752  </t>
  </si>
  <si>
    <t>2023-02-13 15:31:22 </t>
  </si>
  <si>
    <t>CAC. SOLICITUD APOYO ACLARACION LEY 1575 DE 2012 Y LEY 2187 DE 2022.  </t>
  </si>
  <si>
    <t>CALLE 6 No. 6 - 34  </t>
  </si>
  <si>
    <t>7593252 </t>
  </si>
  <si>
    <t>gestiondelriesgo@salento-quindio.gov.co </t>
  </si>
  <si>
    <t>ALCALDIA MUNICIPAL DE SALENTO QUINDIO  </t>
  </si>
  <si>
    <t>20231140212762  </t>
  </si>
  <si>
    <t>2023-02-13 15:59:02 </t>
  </si>
  <si>
    <t>SM. Solicitud concepto técnico - Almacenamiento de mercancías especiales. </t>
  </si>
  <si>
    <t>Carrera 7 No. 6C - 54  </t>
  </si>
  <si>
    <t>6079800 </t>
  </si>
  <si>
    <t>DIRECCIÓN DE IMPUESTOS Y ADUANAS NACIONALES DIAN  </t>
  </si>
  <si>
    <t>20231140212772  </t>
  </si>
  <si>
    <t>2023-02-13 16:02:01 </t>
  </si>
  <si>
    <t>SM. Remisión de Diplomas para firma, registro No. 584-2022. </t>
  </si>
  <si>
    <t>20231140212782  </t>
  </si>
  <si>
    <t>2023-02-13 16:11:19 </t>
  </si>
  <si>
    <t>CAC. INVITACION MESA DE TRABAJO - 16 DE FEBRERO DE 2023. </t>
  </si>
  <si>
    <t>Calle 14 con Carrera 5ª  </t>
  </si>
  <si>
    <t>097 5642072 </t>
  </si>
  <si>
    <t>personeria@abrego-nortedesantander.gov.co </t>
  </si>
  <si>
    <t>ALCALDIA MUNICIPAL ABREGO PERSONERIA MJNICIPAL  </t>
  </si>
  <si>
    <t>20231140212792  </t>
  </si>
  <si>
    <t>2023-02-13 16:22:02 </t>
  </si>
  <si>
    <t>CUERPO DE BOMBEROS OFICIALES BOGOTá UAECOB GESTION HUMANA </t>
  </si>
  <si>
    <t>20231140212802  </t>
  </si>
  <si>
    <t>2023-02-13 16:27:17 </t>
  </si>
  <si>
    <t>SM. Remisión de diplomas para firma, registro No. 419-2022, sin acta. </t>
  </si>
  <si>
    <t>bomberosalcala@hotmail.com  </t>
  </si>
  <si>
    <t>20231140212812  </t>
  </si>
  <si>
    <t>2023-02-13 16:46:12 </t>
  </si>
  <si>
    <t>SM. Remisión de diplomas para firma, registros: 555-2022, 556-2022, 557-2022, sin actas,  </t>
  </si>
  <si>
    <t>BARRIO 4 DE JUNIO  </t>
  </si>
  <si>
    <t>3202872469 </t>
  </si>
  <si>
    <t>escuela@bomberoslaunionvalle.org  </t>
  </si>
  <si>
    <t>CUERPO DE BOMBEROS VOLUNTARIOS DE LA UNION  </t>
  </si>
  <si>
    <t>20231140212822  </t>
  </si>
  <si>
    <t>2023-02-13 16:52:27 </t>
  </si>
  <si>
    <t>CAC. RESPUESTA A INVITACIÓN A CURSO RESCATE ACUÁTICO. </t>
  </si>
  <si>
    <t>gestionhumana@bomberossantamarta.org </t>
  </si>
  <si>
    <t>20231140212832  </t>
  </si>
  <si>
    <t>2023-02-14 08:45:45 </t>
  </si>
  <si>
    <t>CAC. Solicitud Registro Cursos GACB – PON. </t>
  </si>
  <si>
    <t>DIAGONAL 14 # 17 - 76  </t>
  </si>
  <si>
    <t>2513080 - 31160100113 </t>
  </si>
  <si>
    <t>bomberoshonda@gmail.com  </t>
  </si>
  <si>
    <t>CUERPO DE BOMBEROS VOLUNTARIOS DE HONDA  </t>
  </si>
  <si>
    <t>890.701.292-1 </t>
  </si>
  <si>
    <t>20231140212842  </t>
  </si>
  <si>
    <t>2023-02-14 08:54:29 </t>
  </si>
  <si>
    <t>CAC. Asesoría sobre el convenio. </t>
  </si>
  <si>
    <t>Brr El Oriente Cr 11 # 25 - 21, Antiguo Concejo  </t>
  </si>
  <si>
    <t>312 772 54 83 </t>
  </si>
  <si>
    <t>bomberoslaapartada@gmail.com  </t>
  </si>
  <si>
    <t>CUERPO DE BOMBEROS VOLUNTARIOS LA APARTADA  </t>
  </si>
  <si>
    <t>901484075-7 </t>
  </si>
  <si>
    <t>20231140212852  </t>
  </si>
  <si>
    <t>2023-02-14 08:59:07 </t>
  </si>
  <si>
    <t>CAC. Solicitud Información. </t>
  </si>
  <si>
    <t>CLL 6 CARRERA 8 ESQUINA  </t>
  </si>
  <si>
    <t>2272445 - 3124262234 </t>
  </si>
  <si>
    <t>bomberos_voluntarios_guamo@hotmail.com  </t>
  </si>
  <si>
    <t>CUERPO DE BOMBEROS VOLUNTARIOS DE GUAMO  </t>
  </si>
  <si>
    <t>9 </t>
  </si>
  <si>
    <t>20231140212862  </t>
  </si>
  <si>
    <t>2023-02-14 09:05:51 </t>
  </si>
  <si>
    <t>CAC. Presentación acompañamiento plan formalización laboral. </t>
  </si>
  <si>
    <t>SUGERENCIA </t>
  </si>
  <si>
    <t>Carrera 15 No. 88 - 21 Oficina 702  </t>
  </si>
  <si>
    <t>3214349693 </t>
  </si>
  <si>
    <t>contacto@sigmaconsultores.co  </t>
  </si>
  <si>
    <t>SIGMA ABOGADOS Y CONSULTORES  </t>
  </si>
  <si>
    <t>-19 </t>
  </si>
  <si>
    <t>20231140212872  </t>
  </si>
  <si>
    <t>2023-02-14 09:29:06 </t>
  </si>
  <si>
    <t>CAC. Consulta al bombero más antiguo de Colombia - EL TIEMPO. </t>
  </si>
  <si>
    <t>andlou@eltiempo.com  </t>
  </si>
  <si>
    <t>3154935560 </t>
  </si>
  <si>
    <t>EL TIEMPO  </t>
  </si>
  <si>
    <t>-40 </t>
  </si>
  <si>
    <t>20231140212882  </t>
  </si>
  <si>
    <t>2023-02-14 09:43:03 </t>
  </si>
  <si>
    <t>SM. Remisión de diplomas para firma, registro No. 640-2022 y 639-2022, incluyen actas. </t>
  </si>
  <si>
    <t>CALLE 36 # 8C - 11  </t>
  </si>
  <si>
    <t>3123947794 </t>
  </si>
  <si>
    <t>bomberosvoluntariosneiva@gmail.com  </t>
  </si>
  <si>
    <t>CUERPO DE BOMBEROS VOLUNTARIOS DE NEIVA  </t>
  </si>
  <si>
    <t>891.104.386-8 </t>
  </si>
  <si>
    <t>20231140212892  </t>
  </si>
  <si>
    <t>2023-02-14 10:50:37 </t>
  </si>
  <si>
    <t>CAC. FOTOS DE MONTAJES DE LA BARRA DE CONTROL DE TRAFICO TAC815. </t>
  </si>
  <si>
    <t>CALLE 10 # 33-10  </t>
  </si>
  <si>
    <t>3108542796 </t>
  </si>
  <si>
    <t>comercial@carroceriasespeciales.com  </t>
  </si>
  <si>
    <t>COMERCIAL CARROCERIAS ESPECIALES  </t>
  </si>
  <si>
    <t>20231140212902  </t>
  </si>
  <si>
    <t>2023-02-14 10:58:07 </t>
  </si>
  <si>
    <t>RD. Remisión de diplomas para firma, registro: 532-2022. </t>
  </si>
  <si>
    <t>CARRERA 3 # 10 - 32  </t>
  </si>
  <si>
    <t>(4) 845 50 78 </t>
  </si>
  <si>
    <t>bomberosjardin@yahoo.es  </t>
  </si>
  <si>
    <t>CUERPO DE BOMBEROS VOLUNTARIOS DE JARDIN  </t>
  </si>
  <si>
    <t>8909854324 </t>
  </si>
  <si>
    <t>-26 </t>
  </si>
  <si>
    <t>20231140212912  </t>
  </si>
  <si>
    <t>2023-02-14 11:34:59 </t>
  </si>
  <si>
    <t>CAC. SOLICITUD REGISTRO PROCESO DE FORMACION. </t>
  </si>
  <si>
    <t>20231140212922  </t>
  </si>
  <si>
    <t>2023-02-14 11:39:55 </t>
  </si>
  <si>
    <t>CAC. Carro de San pedro. </t>
  </si>
  <si>
    <t>Julio Cesar Garcia Triana </t>
  </si>
  <si>
    <t>20231140212932  </t>
  </si>
  <si>
    <t>2023-02-14 11:44:05 </t>
  </si>
  <si>
    <t>CAC. Reitera solicitud documentación para audiencia RAD.SIGDEA Rad.E-2022-722863 (2022-242) PROCURADURÍA 80 JUDICIAL I ADMINISTRATIVA BOGOTÁ.  </t>
  </si>
  <si>
    <t>ynovoa@procuraduria.gov.co  </t>
  </si>
  <si>
    <t>PROCURADURIA 80 JUDICIAL I PARA LA CONCILIACION ADMINISTRATIVA BOGOTA  </t>
  </si>
  <si>
    <t>20231140212942  </t>
  </si>
  <si>
    <t>2023-02-14 11:57:19 </t>
  </si>
  <si>
    <t>CAC. OFICIO 106 NOTIFICA AUTO 120 ADMISIÓN TUTELA RAD: 2023-00009 HECTOR ANTONIO HURTADO HINOJOSA-DIRECCIÓN NACIONAL DE BOMBEROS. </t>
  </si>
  <si>
    <t>PALACIO NACIONAL PISO 3  </t>
  </si>
  <si>
    <t>2400734 </t>
  </si>
  <si>
    <t>j03ccbuenaventura@cendoj.ramajudicial.gov.co  </t>
  </si>
  <si>
    <t>JUZGADO TERCERO CIVIL DEL CIRCUITO  </t>
  </si>
  <si>
    <t>20231140212952  </t>
  </si>
  <si>
    <t>2023-02-14 13:36:52 </t>
  </si>
  <si>
    <t>SM. Remisión de certificados para firma, registro No. 633-2022 y 617-2022. </t>
  </si>
  <si>
    <t>Avenida 15 oeste # 10-40 B/ Aguacatal </t>
  </si>
  <si>
    <t>jefegestionhumana@bomberoscali.org </t>
  </si>
  <si>
    <t>20231140212962  </t>
  </si>
  <si>
    <t>2023-02-14 14:09:21 </t>
  </si>
  <si>
    <t>SM. Remisión de diplomas para firma, registro No. 333-2022. </t>
  </si>
  <si>
    <t>Calle 3 No. 1 - 52  </t>
  </si>
  <si>
    <t>3175800177 </t>
  </si>
  <si>
    <t>CUERPO DE BOMBEROS VOLUNTARIOS ANCUYA  </t>
  </si>
  <si>
    <t>20231140212972  </t>
  </si>
  <si>
    <t>2023-02-14 14:18:12 </t>
  </si>
  <si>
    <t>SM. Remisión de diplomas para firma, registro No. 060-2023. </t>
  </si>
  <si>
    <t>20231140212982  </t>
  </si>
  <si>
    <t>2023-02-14 14:31:06 </t>
  </si>
  <si>
    <t>SM. Remisión de diplomas para firma, registros: 393-2022, 394-2022. </t>
  </si>
  <si>
    <t>20231140212992  </t>
  </si>
  <si>
    <t>2023-02-14 14:52:53 </t>
  </si>
  <si>
    <t>RD. Solicitud retiro parcial de cesantías. </t>
  </si>
  <si>
    <t>ronny.romero@dnbc.gov.co  </t>
  </si>
  <si>
    <t>RONNY ROMERO VELANDIA </t>
  </si>
  <si>
    <t>1136879147 </t>
  </si>
  <si>
    <t>20231140213002  </t>
  </si>
  <si>
    <t>2023-02-14 14:59:46 </t>
  </si>
  <si>
    <t>RD. Suministro de combustible parque automotor DNBC.  </t>
  </si>
  <si>
    <t>CARRERA 7 # 75 - 51 PISO 13  </t>
  </si>
  <si>
    <t>3175438 - 3175353 </t>
  </si>
  <si>
    <t>terpel@certifactura.com  </t>
  </si>
  <si>
    <t>ORGANIZACIÓN TERPEL S.A.  </t>
  </si>
  <si>
    <t>8300952130 </t>
  </si>
  <si>
    <t>20231140213012  </t>
  </si>
  <si>
    <t>2023-02-14 15:15:27 </t>
  </si>
  <si>
    <t>SM. Remisión de diplomas para firma, registros Nos. 343-2022, 345-2022. </t>
  </si>
  <si>
    <t>Calle 2 No. 02 Esquina  </t>
  </si>
  <si>
    <t>3128335035 </t>
  </si>
  <si>
    <t>bomberosvoluntariosargeliacauca@gov.co  </t>
  </si>
  <si>
    <t>CUERPO DE BOMBEROS VOLUNTARIOS DE ARGELIA - CAUCA  </t>
  </si>
  <si>
    <t>20231140213022  </t>
  </si>
  <si>
    <t>2023-02-14 15:25:53 </t>
  </si>
  <si>
    <t>SM. Remisión de diplomas registro: 02-2023. </t>
  </si>
  <si>
    <t>20231140213032  </t>
  </si>
  <si>
    <t>2023-02-14 15:50:59 </t>
  </si>
  <si>
    <t>CAC. Remisión por Competencia - Solicitud de Información. </t>
  </si>
  <si>
    <t>Carrera 59 NO. 11A -73  </t>
  </si>
  <si>
    <t>3135474995 </t>
  </si>
  <si>
    <t>hvargassinisterra09@gmail.com  </t>
  </si>
  <si>
    <t>SINDICATO DISTRITAL DE BOMBEROS VOLUNTARIOS DE BUENAVENTURA  </t>
  </si>
  <si>
    <t>20231140213042  </t>
  </si>
  <si>
    <t>2023-02-14 15:57:19 </t>
  </si>
  <si>
    <t>CAC. Solicitud de información URGENTE. </t>
  </si>
  <si>
    <t>20231140213052  </t>
  </si>
  <si>
    <t>2023-02-14 15:59:35 </t>
  </si>
  <si>
    <t>CAC. Derechos de los fundadores. </t>
  </si>
  <si>
    <t>ninguna  </t>
  </si>
  <si>
    <t>ISELE TOSCANA  </t>
  </si>
  <si>
    <t>56896256 </t>
  </si>
  <si>
    <t>20231140213062  </t>
  </si>
  <si>
    <t>2023-02-14 16:05:44 </t>
  </si>
  <si>
    <t>CAC. Inquietud jurídica. </t>
  </si>
  <si>
    <t>toscanorivero13@gmail.com  </t>
  </si>
  <si>
    <t>20231140213072  </t>
  </si>
  <si>
    <t>2023-02-14 16:13:46 </t>
  </si>
  <si>
    <t>CAC. PETICIÓN. </t>
  </si>
  <si>
    <t>jg044052@gmail.com  </t>
  </si>
  <si>
    <t>JOSE GONZALEZ  </t>
  </si>
  <si>
    <t>20231140213082  </t>
  </si>
  <si>
    <t>2023-02-14 16:30:07 </t>
  </si>
  <si>
    <t>CAC. Solicitud Registro Curso Inspector Seguridad Básico CBV Fonseca. </t>
  </si>
  <si>
    <t>20231140213092  </t>
  </si>
  <si>
    <t>2023-02-14 16:47:46 </t>
  </si>
  <si>
    <t>CAC. OFICIO MP 0059 REMISIÓN DE QUEJA,  </t>
  </si>
  <si>
    <t>Carrera 2 No. 14 - 48 Barrio el Socorro  </t>
  </si>
  <si>
    <t>3017203861 </t>
  </si>
  <si>
    <t>marly560con@gmail.com  </t>
  </si>
  <si>
    <t>MARLY DAYAN QUESADA ANDRADE  </t>
  </si>
  <si>
    <t>20231140213102  </t>
  </si>
  <si>
    <t>2023-02-15 09:21:30 </t>
  </si>
  <si>
    <t>CAC. Respuesta Oficio 20222110067271, Creación Cuerpo de Bomberos  </t>
  </si>
  <si>
    <t>calle 4 N. 3 - 72 -palacio Municipal - Parque Principal  </t>
  </si>
  <si>
    <t>3219700689 </t>
  </si>
  <si>
    <t>contactenos@tota-boyaca.gov.co  </t>
  </si>
  <si>
    <t>ALCALDIA TOTA BOYACA </t>
  </si>
  <si>
    <t>20231140213112  </t>
  </si>
  <si>
    <t>2023-02-15 09:36:29 </t>
  </si>
  <si>
    <t>CAC. INQUIETUDES JURÍDICAS, SOLICITUD DE AYUDA DE CARACTER PRIORITARIO. </t>
  </si>
  <si>
    <t>fdasfdsaf  </t>
  </si>
  <si>
    <t>3107693651 </t>
  </si>
  <si>
    <t>mapelsst@gmail.com  </t>
  </si>
  <si>
    <t>MARISOL PEñA LUQUE </t>
  </si>
  <si>
    <t>10 </t>
  </si>
  <si>
    <t>20231140213122  </t>
  </si>
  <si>
    <t>2023-02-15 09:47:03 </t>
  </si>
  <si>
    <t>CAC. **2023RS010329** Remisión de Comunicación: 2023RS010329. EDGARDO MANDÓN ARENAS. </t>
  </si>
  <si>
    <t>20231140213132  </t>
  </si>
  <si>
    <t>2023-02-15 10:38:19 </t>
  </si>
  <si>
    <t>CAC. Solicitud de expedición de Carnés de los Bomberos Colombia. </t>
  </si>
  <si>
    <t>CARRERA 3 # 7-40  </t>
  </si>
  <si>
    <t>2052179 </t>
  </si>
  <si>
    <t>bomberosansermnuevo@gmail.com  </t>
  </si>
  <si>
    <t>CUERPO DE BOMBEROS VOLUNTARIOS DE ANSERMANUEVO  </t>
  </si>
  <si>
    <t>900.094.935-9 </t>
  </si>
  <si>
    <t>20231140213142  </t>
  </si>
  <si>
    <t>2023-02-15 10:55:32 </t>
  </si>
  <si>
    <t>CAC. Nueva fecha de Audiencia de Conciliación Radicado E-2022-734612 MARIA YULIANI RUDAS LOPEZ Y OTROS vs NACIÓN – MINISTERIO DE JUSTICIA Y DEL DERECHO Y OTRAS. </t>
  </si>
  <si>
    <t>20231140213152  </t>
  </si>
  <si>
    <t>2023-02-15 11:10:03 </t>
  </si>
  <si>
    <t>CAC. SOLICITUD DE INFORMACION - IMPORTANTE - NOTICIA CRIMINAL 686796000151202250084. </t>
  </si>
  <si>
    <t>Carrera 19 No. 24-61 piso 06  </t>
  </si>
  <si>
    <t>6854566 </t>
  </si>
  <si>
    <t>silvia.morenor@fiscalia.gov.co  </t>
  </si>
  <si>
    <t>FISCALIA SEGUNDA SECCIONAL UNIDAD DE DELITOS CONTRA LA ADMINISTRACION PUBLICA  </t>
  </si>
  <si>
    <t>20231140213162  </t>
  </si>
  <si>
    <t>2023-02-15 11:20:27 </t>
  </si>
  <si>
    <t>CAC. OFICIO QUEJA FRENTE AL SEÑOR CAPITAN ARBEY HERNAN TRUJILLO MENDEZ (CUERPO DE BOMBERO DE EL CERRITO VALLE). </t>
  </si>
  <si>
    <t>Calle 9 No. 8 - 03  </t>
  </si>
  <si>
    <t>3013016635 </t>
  </si>
  <si>
    <t>ambulanciasavis@gmail.com  </t>
  </si>
  <si>
    <t>AMBULANCIAS AVIS  </t>
  </si>
  <si>
    <t>20231140213172  </t>
  </si>
  <si>
    <t>2023-02-15 11:28:15 </t>
  </si>
  <si>
    <t>CAC. Vacantes OBA: “Primer Congreso Nacional para Bomberas de Ecuador- Mujeres del presente y del futuro”- DNB Colombia. </t>
  </si>
  <si>
    <t>MAGALLANES  </t>
  </si>
  <si>
    <t>SIN TELEFONO </t>
  </si>
  <si>
    <t>secretariageneral@bomberosamericanos.org  </t>
  </si>
  <si>
    <t>OBA ORGANIZACION DE BOMBEROS AMERICANOS  </t>
  </si>
  <si>
    <t>-25 </t>
  </si>
  <si>
    <t>20231140213182  </t>
  </si>
  <si>
    <t>2023-02-15 11:31:06 </t>
  </si>
  <si>
    <t>RD: Retiro de cesantias </t>
  </si>
  <si>
    <t>CARRERA 53#4G-58  </t>
  </si>
  <si>
    <t>3223632009 </t>
  </si>
  <si>
    <t>OMAR ENRIQUE MORENO BALLESTEROS </t>
  </si>
  <si>
    <t>79180726 </t>
  </si>
  <si>
    <t>20231140213192  </t>
  </si>
  <si>
    <t>2023-02-15 11:36:10 </t>
  </si>
  <si>
    <t>CAC. RESPUESTA A OFICIO 20232140078701. </t>
  </si>
  <si>
    <t>Calle 2 # 1 - 87 Piso 1  </t>
  </si>
  <si>
    <t>3144610541 </t>
  </si>
  <si>
    <t>bomberossat@hotmail.com  </t>
  </si>
  <si>
    <t>CUERPO DE BOMBEROS VOLUNTARIOS DE SAN ANTONIO DEL TEQUENDAMA  </t>
  </si>
  <si>
    <t>9006951037 </t>
  </si>
  <si>
    <t>20231140213202  </t>
  </si>
  <si>
    <t>2023-02-15 13:31:10 </t>
  </si>
  <si>
    <t>CAC. Comunicación-Apertura Preventiva - RADICADO E-2022-683202-P-2022-2757535 -Oficio 0765. </t>
  </si>
  <si>
    <t>Calle 37 # 12 - 08 Esquina  </t>
  </si>
  <si>
    <t>6421010 </t>
  </si>
  <si>
    <t>aruizm@procuraduria.gov.co  </t>
  </si>
  <si>
    <t>PROCURADURIA PROVINCIAL DE BUCARAMANGA  </t>
  </si>
  <si>
    <t>20231140213212  </t>
  </si>
  <si>
    <t>2023-02-15 14:23:27 </t>
  </si>
  <si>
    <t>CAC. PROPUESTA REALIZADA A LA ALCALDIA DE PANDI. </t>
  </si>
  <si>
    <t>Carrera 4 # 4 - 71 Barrio las palmas  </t>
  </si>
  <si>
    <t>3208548671 </t>
  </si>
  <si>
    <t>bomberospandi@gmail.com  </t>
  </si>
  <si>
    <t>CUERPO DE BOMBEROS VOLUNTARIOS DE PANDI  </t>
  </si>
  <si>
    <t>20231140213222  </t>
  </si>
  <si>
    <t>2023-02-15 15:04:39 </t>
  </si>
  <si>
    <t>CAC. Respuesta radicado No. E2023000266 del 2 de febrero de 2023, INQUIETUD DESIGNACIÓN COMO DELEGADO AL GOBERNADOR DEL SUCRE. </t>
  </si>
  <si>
    <t>Avenida Calle 26 No. 69B - 53 Oficina 604.  </t>
  </si>
  <si>
    <t>4897360 </t>
  </si>
  <si>
    <t>secretaria.general@fnd.org.co  </t>
  </si>
  <si>
    <t>FEDERACION NACIONAL DE DEPARTAMENTO FND  </t>
  </si>
  <si>
    <t>ANDREA.CASTAñEDA </t>
  </si>
  <si>
    <t>20231140213232  </t>
  </si>
  <si>
    <t>2023-02-15 15:51:38 </t>
  </si>
  <si>
    <t>CAC. SOLICITUD INFORMACION. </t>
  </si>
  <si>
    <t>CARRERA 5 # 14 - 62 </t>
  </si>
  <si>
    <t>315 500 2018 </t>
  </si>
  <si>
    <t>concejo.elplayon@gmail.com </t>
  </si>
  <si>
    <t>ALCALDIA MUNICIPAL EL PLAYON CONSEJO MUNICIPAL  </t>
  </si>
  <si>
    <t>20231140213242  </t>
  </si>
  <si>
    <t>2023-02-15 16:04:28 </t>
  </si>
  <si>
    <t>CAC. DOCUMENTOS DE DENUNCIA PUBLICA POR EXTORCION Y AMENAZA. </t>
  </si>
  <si>
    <t>CALLE 6 # 4A - 10  </t>
  </si>
  <si>
    <t>3205179397 </t>
  </si>
  <si>
    <t>bomberosdelapazcesar@gmail.com  </t>
  </si>
  <si>
    <t>CUERPO DE BOMBEROS VOLUNTARIOS DE LA PAZ  </t>
  </si>
  <si>
    <t>20231140213252  </t>
  </si>
  <si>
    <t>2023-02-15 16:08:27 </t>
  </si>
  <si>
    <t>CAC. Solicitud de curso formación para bombero. </t>
  </si>
  <si>
    <t>Carrera 8 # 7 ESQUINA  </t>
  </si>
  <si>
    <t>3117747700 </t>
  </si>
  <si>
    <t>bomberoselrosal03@gmail.com  </t>
  </si>
  <si>
    <t>CUERPO DE BOMBEROS VOLUNTARIOS DE EL ROSAL  </t>
  </si>
  <si>
    <t>9007935473 </t>
  </si>
  <si>
    <t>20231140213262  </t>
  </si>
  <si>
    <t>2023-02-15 16:24:26 </t>
  </si>
  <si>
    <t>CAC. SOLICITUD AVAL INSTRUCTOR. </t>
  </si>
  <si>
    <t>3504572545 </t>
  </si>
  <si>
    <t>20231140213272  </t>
  </si>
  <si>
    <t>2023-02-15 16:29:18 </t>
  </si>
  <si>
    <t>CAC. Traslado Presidencia de la República. </t>
  </si>
  <si>
    <t>vasarafa@hotmail.com  </t>
  </si>
  <si>
    <t>RAFAEL ARANGO VÁSQUEZ </t>
  </si>
  <si>
    <t>20231140213282  </t>
  </si>
  <si>
    <t>2023-02-15 16:46:50 </t>
  </si>
  <si>
    <t>CAC. Solicitud registro curso para formación de Bomberos. </t>
  </si>
  <si>
    <t>depcapacitacionbomberoscachipay@hotmail.com </t>
  </si>
  <si>
    <t>20231140213292  </t>
  </si>
  <si>
    <t>2023-02-16 09:35:19 </t>
  </si>
  <si>
    <t>CAC. SOLICITUD DE INFORMACION - INSCRIPCIÓN DE DIGNATARIOS. </t>
  </si>
  <si>
    <t>rafaelsuarezdt@gmail.com  </t>
  </si>
  <si>
    <t>3127947390 </t>
  </si>
  <si>
    <t>bomperossanpedrosucre@gmail.com  </t>
  </si>
  <si>
    <t>CUERPO DE BOMBEROS VOLUNTARIOS DE SAN PEDRO SUCRE  </t>
  </si>
  <si>
    <t>20231140213302  </t>
  </si>
  <si>
    <t>2023-02-16 09:38:55 </t>
  </si>
  <si>
    <t>CAC. Proyecto para la adquisición de Máquina Extintora - Cuerpo de Bomberos Voluntarios de Chinchiná. </t>
  </si>
  <si>
    <t>bomberoschinchina@hotmail.com  </t>
  </si>
  <si>
    <t>TATIANA.HERRERA </t>
  </si>
  <si>
    <t>20231140213312  </t>
  </si>
  <si>
    <t>2023-02-16 15:09:09 </t>
  </si>
  <si>
    <t>CAC. TRASLADO POR COMPETENCIA DE SOLICITUD RADICADO 2023010033664. </t>
  </si>
  <si>
    <t>entro Administrativo Municipal Cam - Calle 19 No. 21-44. Manizales, Colombia  </t>
  </si>
  <si>
    <t>1111111 </t>
  </si>
  <si>
    <t>contacto@manizales.gov.co  </t>
  </si>
  <si>
    <t>JOSE OCTAVIO CARDONA LEON </t>
  </si>
  <si>
    <t>20231140213322  </t>
  </si>
  <si>
    <t>2023-02-16 15:18:30 </t>
  </si>
  <si>
    <t>CAC. Consulta sobre las tarifas correspondientes a las inspecciones de seguridad humana y protección contra incendios. </t>
  </si>
  <si>
    <t>jdllanog@icloud.com  </t>
  </si>
  <si>
    <t>JOSE DAVID LLANO GALLEGO  </t>
  </si>
  <si>
    <t>20231140213332  </t>
  </si>
  <si>
    <t>2023-02-16 15:35:06 </t>
  </si>
  <si>
    <t>CI. Remisión por Competencia solicitud Heberth Vargas Sinisterra, Presidente del Sindicato Distrital del Meritorio Cuerpo de Bomberos Voluntarios de Buenaventura Valle del Cauca. Radicado 2023-1-004044-008752 Id: 80067.  </t>
  </si>
  <si>
    <t>20231140213342  </t>
  </si>
  <si>
    <t>2023-02-16 15:56:18 </t>
  </si>
  <si>
    <t>SM. REF.: E-2022-736006 IUC D-2023-2763135. Hallazgo 9 Políticas de austeridad del gasto público DNBC vigencia 2021. </t>
  </si>
  <si>
    <t>CARRERA 10 # 16 - 82 PISO 9  </t>
  </si>
  <si>
    <t>5878750 EXT 14114 </t>
  </si>
  <si>
    <t>descentralizacion@procuraduria.gov.co  </t>
  </si>
  <si>
    <t>PROCURADURIA SEGUNDA DISTRITAL DE BOGOTÁ  </t>
  </si>
  <si>
    <t>Viviana Gonzalez Cano </t>
  </si>
  <si>
    <t>GESTIÓN DE ASUNTOS DISCIPLINARIOS </t>
  </si>
  <si>
    <t>20231140213352  </t>
  </si>
  <si>
    <t>2023-02-16 16:14:38 </t>
  </si>
  <si>
    <t>CAC. Curso de bombero II en el municipio de villanueva bolívar , bajo registro 605-2022.  </t>
  </si>
  <si>
    <t>20231140213362  </t>
  </si>
  <si>
    <t>2023-02-16 16:17:22 </t>
  </si>
  <si>
    <t>CAC. DERECHO DE PETICION INFORMACION CERTIFICADOS DE BRIGADA BOMB GACHANCIPA. </t>
  </si>
  <si>
    <t>11 </t>
  </si>
  <si>
    <t>20231140213372  </t>
  </si>
  <si>
    <t>2023-02-16 16:32:25 </t>
  </si>
  <si>
    <t>20231140213382  </t>
  </si>
  <si>
    <t>2023-02-16 16:34:26 </t>
  </si>
  <si>
    <t>CAC. PROCESO DE INVESTIGACION COMANDANTE C.B.V. SUESCA.  </t>
  </si>
  <si>
    <t>aypreemergencias@gmail.com  </t>
  </si>
  <si>
    <t>4673366 314 3518071 </t>
  </si>
  <si>
    <t>SIHO ALEXANDER LUQUE  </t>
  </si>
  <si>
    <t>20231140213392  </t>
  </si>
  <si>
    <t>2023-02-17 09:13:45 </t>
  </si>
  <si>
    <t>CAC. SOLICITUD NUMERO REGISTRO.  </t>
  </si>
  <si>
    <t>CALLE 15 # 2 -81 BARRIO LAS FERIAS  </t>
  </si>
  <si>
    <t>3124195630 </t>
  </si>
  <si>
    <t>bomberosguamal@hotmail.com  </t>
  </si>
  <si>
    <t>CUERPO DE BOMBEROS VOLUNTARIOS DE GUAMAL  </t>
  </si>
  <si>
    <t>800.284.390-5 </t>
  </si>
  <si>
    <t>20231140213402  </t>
  </si>
  <si>
    <t>2023-02-17 09:40:35 </t>
  </si>
  <si>
    <t>CAC. ajustes registro de curso radicado 20231140212642. </t>
  </si>
  <si>
    <t>CALLE 8 SUR No. 70b - 90 Plaza de las Americas  </t>
  </si>
  <si>
    <t>3108166191 </t>
  </si>
  <si>
    <t>administrativo@cbvb.co  </t>
  </si>
  <si>
    <t>CUERPO DE BOMBEROS VOLUNTARIOS DE BOGOTA D.C.  </t>
  </si>
  <si>
    <t>8300540099 </t>
  </si>
  <si>
    <t>20231140213412  </t>
  </si>
  <si>
    <t>2023-02-17 09:48:23 </t>
  </si>
  <si>
    <t>CAC. SOLICITUD REVISION HOJA DE VIDA -AVAL INSTRUCTOR . </t>
  </si>
  <si>
    <t>Aeropuerto Alfonso Bonilla Aragon  </t>
  </si>
  <si>
    <t>6663064 3715171186 </t>
  </si>
  <si>
    <t>carlos.benavidez@aerocivil.gov.co  </t>
  </si>
  <si>
    <t>CUERPO DE BOMBEROS AERONAUTICOS AEROPUERTO ALBONAR CALI  </t>
  </si>
  <si>
    <t>20231140213422  </t>
  </si>
  <si>
    <t>2023-02-17 09:51:18 </t>
  </si>
  <si>
    <t>CAC. CERTIFICACION SOLICITUD DE CURSOS 2023 - DNBC. </t>
  </si>
  <si>
    <t>20231140213432  </t>
  </si>
  <si>
    <t>2023-02-17 10:19:54 </t>
  </si>
  <si>
    <t>CAC. SOLICITUD REGISTROS CURSOS (NAVEGACION CON BRUJULA Y POSICIONAMIENTO GLOBAL GPS - RESCATE ACUATICO), CBV ANSERMANUEVO.  </t>
  </si>
  <si>
    <t>20231140213442  </t>
  </si>
  <si>
    <t>2023-02-17 10:24:04 </t>
  </si>
  <si>
    <t>CAC. SOLITUD APOYO CISTERNA. </t>
  </si>
  <si>
    <t>CARRERA 32 # 30-18  </t>
  </si>
  <si>
    <t>8453398 - 3128257354 </t>
  </si>
  <si>
    <t>bomberos_lapintada@hotmail.com  </t>
  </si>
  <si>
    <t>CUERPO DE BOMBEROS VOLUNTARIOS DE LA PINTADA  </t>
  </si>
  <si>
    <t>800.256.858-3 </t>
  </si>
  <si>
    <t>TATIANA HERRERA  </t>
  </si>
  <si>
    <t>20231140213452  </t>
  </si>
  <si>
    <t>2023-02-17 10:29:54 </t>
  </si>
  <si>
    <t>CAC. Consulta sobre inscripción de Comandante. </t>
  </si>
  <si>
    <t>atencionalciudadano@gobernaciondecaldas.gov.co.  </t>
  </si>
  <si>
    <t>GOBERNACIóN DE CALDAS  </t>
  </si>
  <si>
    <t>12 </t>
  </si>
  <si>
    <t>20231140213462  </t>
  </si>
  <si>
    <t>2023-02-17 10:33:38 </t>
  </si>
  <si>
    <t>CAC. Solicitud Registro para Curso PRIMAP. </t>
  </si>
  <si>
    <t>20231140213472  </t>
  </si>
  <si>
    <t>2023-02-17 10:41:52 </t>
  </si>
  <si>
    <t>CAC. Requerimiento información expedición certificado de cumplimiento.  </t>
  </si>
  <si>
    <t>despacho@personeria-suesca-cundinamarca.gov.co </t>
  </si>
  <si>
    <t>ALCALDÍA SUESCA CUNDINAMARCA PERSONERÍA MUNICIPAL CUNDINAMARCA </t>
  </si>
  <si>
    <t>5 </t>
  </si>
  <si>
    <t>20231140213482  </t>
  </si>
  <si>
    <t>2023-02-17 11:13:34 </t>
  </si>
  <si>
    <t>CAC. Pólizas actualizadas 2023. </t>
  </si>
  <si>
    <t>cuerpobomberosangelopolis@hotmail.com  </t>
  </si>
  <si>
    <t>CUERPO DE BOMBEROS ANGELOPOLIS  </t>
  </si>
  <si>
    <t>20231140213492  </t>
  </si>
  <si>
    <t>2023-02-17 11:17:28 </t>
  </si>
  <si>
    <t>CAC. DERECHO DE PETICION EDGAR JOJOA. </t>
  </si>
  <si>
    <t>3165882248 </t>
  </si>
  <si>
    <t>edaljobe1978@gmail.com  </t>
  </si>
  <si>
    <t>EDGAR ALVEIRO JOJOA BERMUDES  </t>
  </si>
  <si>
    <t>98400108 </t>
  </si>
  <si>
    <t>20231140213502  </t>
  </si>
  <si>
    <t>2023-02-17 11:23:51 </t>
  </si>
  <si>
    <t>CAC. OFICIO SOLICITUD APORTE LEY 14 DE 1991 - VIGENCIA 2022.  </t>
  </si>
  <si>
    <t>Calle 5No. 2-38 Piso 3  </t>
  </si>
  <si>
    <t>6481177 </t>
  </si>
  <si>
    <t>andres.juridica@canaltro.com </t>
  </si>
  <si>
    <t>CANAL TRO ANDRES ALVAREZ AREVALO  </t>
  </si>
  <si>
    <t>20231140213512  </t>
  </si>
  <si>
    <t>2023-02-17 15:02:08 </t>
  </si>
  <si>
    <t>RD. Suministro de combustible. </t>
  </si>
  <si>
    <t>20231140213522  </t>
  </si>
  <si>
    <t>2023-02-17 15:27:32 </t>
  </si>
  <si>
    <t>CAC. Solicitud Curso Sistema Comando de Incidentes.  </t>
  </si>
  <si>
    <t>20231140213532  </t>
  </si>
  <si>
    <t>2023-02-17 15:30:36 </t>
  </si>
  <si>
    <t>CAC. SOLICITUD DE COPIA CERTIFICADO DIGITAL. </t>
  </si>
  <si>
    <t>20231140213542  </t>
  </si>
  <si>
    <t>2023-02-17 16:09:00 </t>
  </si>
  <si>
    <t>20231140213552  </t>
  </si>
  <si>
    <t>2023-02-17 16:22:15 </t>
  </si>
  <si>
    <t>CAC. REGISTRO CURSO INSPECTOR DE SEGURIDAD BASICO HONDA. </t>
  </si>
  <si>
    <t>20231140213562  </t>
  </si>
  <si>
    <t>2023-02-17 16:27:32 </t>
  </si>
  <si>
    <t>CAC. RECLAMO EQUIPOS Y DOTACION ASIGNADOS AL CUERPO DE BOMBEROS VOLUNTARIOS DE SEVILLA - VALLE. </t>
  </si>
  <si>
    <t>ALEJANDRA.MOSQUERA </t>
  </si>
  <si>
    <t>20231140213572  </t>
  </si>
  <si>
    <t>2023-02-20 09:26:35 </t>
  </si>
  <si>
    <t>RD: proyecto maquina extintora </t>
  </si>
  <si>
    <t>CARRERA 6 # 10-53  </t>
  </si>
  <si>
    <t>(6) 851 300 14 </t>
  </si>
  <si>
    <t>bomberosaguadas@yahoo.es  </t>
  </si>
  <si>
    <t>CUERPO DE BOMBEROS AGUADAS CALDAS  </t>
  </si>
  <si>
    <t>20231140213582  </t>
  </si>
  <si>
    <t>2023-02-20 09:32:18 </t>
  </si>
  <si>
    <t>RD: proyecto EPP </t>
  </si>
  <si>
    <t>20231140213592  </t>
  </si>
  <si>
    <t>2023-02-20 11:44:48 </t>
  </si>
  <si>
    <t>cra 40 # 6-19  </t>
  </si>
  <si>
    <t>3861717 </t>
  </si>
  <si>
    <t>NN  </t>
  </si>
  <si>
    <t>MORARCI GROUP  </t>
  </si>
  <si>
    <t>900110012-5 </t>
  </si>
  <si>
    <t>20231140213602  </t>
  </si>
  <si>
    <t>2023-02-20 15:57:03 </t>
  </si>
  <si>
    <t>CAC: solicitud de información </t>
  </si>
  <si>
    <t>CALLE 35B 73A 53 SUR  </t>
  </si>
  <si>
    <t>3133349779 </t>
  </si>
  <si>
    <t>germanbarrerotorres1@gmail.com  </t>
  </si>
  <si>
    <t>GERMAN BARRERO TORRES </t>
  </si>
  <si>
    <t>20231140213612  </t>
  </si>
  <si>
    <t>2023-02-20 16:18:57 </t>
  </si>
  <si>
    <t>CAC: OFICIO 127 NOTIFICA SENTENCIA 010 TUTELA 2023-00009 </t>
  </si>
  <si>
    <t>20231140213622  </t>
  </si>
  <si>
    <t>2023-02-21 11:52:23 </t>
  </si>
  <si>
    <t>CAC: Solicitud de información </t>
  </si>
  <si>
    <t>20231140213632  </t>
  </si>
  <si>
    <t>2023-02-21 14:40:51 </t>
  </si>
  <si>
    <t>SM: Auto de apertura de investigacion disciplinaria </t>
  </si>
  <si>
    <t>Carrera 7 # 21-24 piso 1  </t>
  </si>
  <si>
    <t>3820450 </t>
  </si>
  <si>
    <t>institucional@personeriabogota.gov.co  </t>
  </si>
  <si>
    <t>PERSONERIA DE BOGOTA  </t>
  </si>
  <si>
    <t>16 </t>
  </si>
  <si>
    <t>20231140213642  </t>
  </si>
  <si>
    <t>2023-02-21 15:45:16 </t>
  </si>
  <si>
    <t>CAC: Solicitud de Información Derecho de Petición Código 2023-262770-80764-IO </t>
  </si>
  <si>
    <t>CARRERA 69 # 44 - 35 Piso 1  </t>
  </si>
  <si>
    <t>CGR@CONTRALORIA.GOV.CO  </t>
  </si>
  <si>
    <t>CONTRALORIA GENERAL DE LA NACION  </t>
  </si>
  <si>
    <t>20231140213652  </t>
  </si>
  <si>
    <t>2023-02-21 16:16:21 </t>
  </si>
  <si>
    <t>CAC: SEGUNDA REITERACIÓN: OFICIO P1DCE No. 0189 DE 23/01/2023 - REQUERIMIENTO No. 20231140209042 (EXPEDIENTE D-2020-1461345 PROCURADURÍA GENERAL DE LA NACIÓN) </t>
  </si>
  <si>
    <t>jguio@procuraduria.gov.co  </t>
  </si>
  <si>
    <t>20231140213662  </t>
  </si>
  <si>
    <t>2023-02-22 10:02:02 </t>
  </si>
  <si>
    <t>CI: Socializacion de convenio </t>
  </si>
  <si>
    <t>3122211626 </t>
  </si>
  <si>
    <t>bomberosacandi@hotmail.com  </t>
  </si>
  <si>
    <t>CUERPO DE BOMBEROS VOLUNTARIOS DE ACANDI  </t>
  </si>
  <si>
    <t>20231140213672  </t>
  </si>
  <si>
    <t>2023-02-22 10:45:35 </t>
  </si>
  <si>
    <t>CAC: Respuesta Registro de curso Bomberos Cali Radicado DNBC 20231140211472 completar solicitud </t>
  </si>
  <si>
    <t>AV 15 OESTE # 10 - 40  </t>
  </si>
  <si>
    <t>PBX: 5190959 Ext. 603 Cel: 3176567828 </t>
  </si>
  <si>
    <t>jefeacademia@bomberoscali.org  </t>
  </si>
  <si>
    <t>BENEMERITO CUERPO DE BOMBEROS VOLUNTARIOS DE CALI  </t>
  </si>
  <si>
    <t>-18 </t>
  </si>
  <si>
    <t>20231140213682  </t>
  </si>
  <si>
    <t>2023-02-22 14:13:38 </t>
  </si>
  <si>
    <t>RD: Solicitud cesantias </t>
  </si>
  <si>
    <t>dnbc </t>
  </si>
  <si>
    <t>RUBEN DARIO RINCON SANCHEZ </t>
  </si>
  <si>
    <t>20231140213692  </t>
  </si>
  <si>
    <t>2023-02-22 15:06:13 </t>
  </si>
  <si>
    <t>RD: Solicitud asignacion equipos </t>
  </si>
  <si>
    <t>20231140213702  </t>
  </si>
  <si>
    <t>2023-02-23 11:34:36 </t>
  </si>
  <si>
    <t>CAC: Solicitud de Certificación de Unidades Activas </t>
  </si>
  <si>
    <t>20231140213712  </t>
  </si>
  <si>
    <t>2023-02-24 12:20:22 </t>
  </si>
  <si>
    <t>CAC: SOLICITUD REGISTROS CURSOS </t>
  </si>
  <si>
    <t>bomberosneira@hotmail.com  </t>
  </si>
  <si>
    <t>312284979 </t>
  </si>
  <si>
    <t>BOMBEROS VOLUNTARIOS NEIRA - CALDAS  </t>
  </si>
  <si>
    <t>20231140213722  </t>
  </si>
  <si>
    <t>2023-02-24 13:26:00 </t>
  </si>
  <si>
    <t>CALLE 11 NORTE # 14-30  </t>
  </si>
  <si>
    <t>7452049 </t>
  </si>
  <si>
    <t>gerencia@vipcol.com  </t>
  </si>
  <si>
    <t>VIPCOL LTDA  </t>
  </si>
  <si>
    <t>890.002.241-7 </t>
  </si>
  <si>
    <t>20231140213732  </t>
  </si>
  <si>
    <t>2023-02-24 15:07:01 </t>
  </si>
  <si>
    <t>RD: 3 pago estacion de bomberos </t>
  </si>
  <si>
    <t>ALCALDÍA MUNICIPAL DE ABREGO  </t>
  </si>
  <si>
    <t>20231140213742  </t>
  </si>
  <si>
    <t>2023-02-24 16:24:38 </t>
  </si>
  <si>
    <t>CAC: Consulta Brigada Contraincendios en la empresa. </t>
  </si>
  <si>
    <t>Calle 17 # 43F - 311  </t>
  </si>
  <si>
    <t>5743565500 </t>
  </si>
  <si>
    <t>oswald.aguero@schindler.com  </t>
  </si>
  <si>
    <t>OSWALD AGUERO  </t>
  </si>
  <si>
    <t>20231140213752  </t>
  </si>
  <si>
    <t>2023-02-27 09:51:19 </t>
  </si>
  <si>
    <t>CAC: OLICITUD CONCEPTO APLICACIÓN PARÁGRAFO 5 ARTÍCULO 7 RESOLUCIÓN 1127 DE 2018 </t>
  </si>
  <si>
    <t>Calle 42B 52 -106 Piso 3, Oficina 301  </t>
  </si>
  <si>
    <t>3838301 </t>
  </si>
  <si>
    <t>idaliaamparo.gonzalez@antioquia.gov.co  </t>
  </si>
  <si>
    <t>IDALIA AMPARO GONZALEZ GIRALDO SECRETARIA DE GOBIERNO GOBERNACION DE ANTIOQUIA </t>
  </si>
  <si>
    <t>22 </t>
  </si>
  <si>
    <t>20231140213762  </t>
  </si>
  <si>
    <t>2023-02-27 10:11:57 </t>
  </si>
  <si>
    <t>SM: certificados CBSCI </t>
  </si>
  <si>
    <t>20231140213772  </t>
  </si>
  <si>
    <t>2023-02-27 10:17:49 </t>
  </si>
  <si>
    <t>SM: certificados CISCI </t>
  </si>
  <si>
    <t>20231140213782  </t>
  </si>
  <si>
    <t>2023-02-27 10:20:02 </t>
  </si>
  <si>
    <t>SM: certificados PRIMAP </t>
  </si>
  <si>
    <t>20231140213792  </t>
  </si>
  <si>
    <t>2023-02-27 10:23:15 </t>
  </si>
  <si>
    <t>SM: certificados GACB </t>
  </si>
  <si>
    <t>20231140213802  </t>
  </si>
  <si>
    <t>2023-02-27 14:29:41 </t>
  </si>
  <si>
    <t>CAC: Solicitud copia de las respuestas de la CNSC a mis solicitudes </t>
  </si>
  <si>
    <t>CRA 49C 86A - 15  </t>
  </si>
  <si>
    <t>11111 </t>
  </si>
  <si>
    <t>edgardomandon@hotmail.com  </t>
  </si>
  <si>
    <t>EDGARDO MANDON ARENAS  </t>
  </si>
  <si>
    <t>9691407 </t>
  </si>
  <si>
    <t>20231140213812  </t>
  </si>
  <si>
    <t>2023-02-27 14:42:58 </t>
  </si>
  <si>
    <t>CAC: REQUERIMIENTO URGENTE </t>
  </si>
  <si>
    <t>tolima  </t>
  </si>
  <si>
    <t>johana.aguirre@fiscalia.gov.co  </t>
  </si>
  <si>
    <t>JOHANA MARITZA AGUIRRE  </t>
  </si>
  <si>
    <t>15 </t>
  </si>
  <si>
    <t>20231140213822  </t>
  </si>
  <si>
    <t>2023-02-27 15:01:43 </t>
  </si>
  <si>
    <t>CAC: OFICIO 131 NOTIFICA SENTENCIA RAD: 2023-00009 HECTOR ANTONIO HURTADO-DIRECCION NACIONAL DE BOMBEROS DE COLOMBIA </t>
  </si>
  <si>
    <t>fsadfsdfsd  </t>
  </si>
  <si>
    <t>52722 </t>
  </si>
  <si>
    <t>JUZGADO 03 CIVIL CIRCUITO - VALLE DEL CAUCA  </t>
  </si>
  <si>
    <t>20231140213832  </t>
  </si>
  <si>
    <t>2023-02-27 15:40:53 </t>
  </si>
  <si>
    <t>CAC: Traslado por competencia solicitud </t>
  </si>
  <si>
    <t>SANTANDER  </t>
  </si>
  <si>
    <t>15561651 </t>
  </si>
  <si>
    <t>interior@santander.gov.co  </t>
  </si>
  <si>
    <t>SECRETARIO DEL INTERIOR SANTANDER  </t>
  </si>
  <si>
    <t>20231140213842  </t>
  </si>
  <si>
    <t>2023-02-27 15:47:26 </t>
  </si>
  <si>
    <t>20231140213852  </t>
  </si>
  <si>
    <t>2023-02-27 15:49:57 </t>
  </si>
  <si>
    <t>RD: factura </t>
  </si>
  <si>
    <t>CALLE 90 # 14-37  </t>
  </si>
  <si>
    <t>6169797 </t>
  </si>
  <si>
    <t>COMUNICACIÓN CELULAR S.A. , COMCEL S.A. ( CLARO )  </t>
  </si>
  <si>
    <t>800.153.993-7 </t>
  </si>
  <si>
    <t>20231140213862  </t>
  </si>
  <si>
    <t>2023-02-27 16:02:22 </t>
  </si>
  <si>
    <t>CAC: COMUNICACIÓN AUTO APLAZAMIENTO RAD. E-2022-743934 </t>
  </si>
  <si>
    <t>20231140213872  </t>
  </si>
  <si>
    <t>2023-02-27 16:16:10 </t>
  </si>
  <si>
    <t>CAC: solicitud de constancia o certificado laboral </t>
  </si>
  <si>
    <t>SOLICITUD DE CERTIFICACIóN </t>
  </si>
  <si>
    <t>Calle 18 No. 4-82  </t>
  </si>
  <si>
    <t>3123355252 </t>
  </si>
  <si>
    <t>juan.sanchez@dnbc.gov.co  </t>
  </si>
  <si>
    <t>JUAN CAMILO SANCHEZ ORTIZ </t>
  </si>
  <si>
    <t>71795153 </t>
  </si>
  <si>
    <t>20231140213882  </t>
  </si>
  <si>
    <t>2023-02-28 14:54:42 </t>
  </si>
  <si>
    <t>CAC: NOTIFICACION ADMISION DE TUTELA </t>
  </si>
  <si>
    <t>Bolivar - CartageNA  </t>
  </si>
  <si>
    <t>j09cmplcgena@cendoj.ramajudicial.gov.co  </t>
  </si>
  <si>
    <t>JUZGADO 09 CIVIL MUNICIPAL  </t>
  </si>
  <si>
    <t>20231140213892  </t>
  </si>
  <si>
    <t>2023-02-28 16:32:04 </t>
  </si>
  <si>
    <t>Correo atencion ciudadano</t>
  </si>
  <si>
    <t>Correo institucional</t>
  </si>
  <si>
    <t>Radicacion directa</t>
  </si>
  <si>
    <t>Servicio de mensajeria</t>
  </si>
  <si>
    <t>Vencida</t>
  </si>
  <si>
    <t>14-02-2023 11:47 AM	Archivar	Alvaro Perez	se da respuesta mediante correo electronico de respuestasciudadano@dnbc.gov.co el dia 01/02/2023.</t>
  </si>
  <si>
    <t>Entidad publica</t>
  </si>
  <si>
    <t>Administrativo</t>
  </si>
  <si>
    <t>Alvaro Perez</t>
  </si>
  <si>
    <t>GESTIÓN CONTRACTUAL</t>
  </si>
  <si>
    <t xml:space="preserve"> SUBDIRECCIÓN ADMINISTRATIVA Y FINANCIERA</t>
  </si>
  <si>
    <t xml:space="preserve">	20233130078651</t>
  </si>
  <si>
    <t>Cumplida</t>
  </si>
  <si>
    <t>N/A</t>
  </si>
  <si>
    <t>Word</t>
  </si>
  <si>
    <t>Si</t>
  </si>
  <si>
    <t>No se carga documento con firma, evidencia en correo atencion ciudadano</t>
  </si>
  <si>
    <t>20-02-2023 10:25 AM	Archivar	Ronny Estiven Romero Velandia	TRAMITADO CON: Radicado DNBC No. * 20232110079011* **20232110079011** Bogotá D.C, 20/02/2023</t>
  </si>
  <si>
    <t>Entidad bomberil</t>
  </si>
  <si>
    <t>Legislacion bomberil</t>
  </si>
  <si>
    <t>Ronny Estiven Romero Velandia</t>
  </si>
  <si>
    <t>SUBDIRECCIÓN ESTRATÉGICA Y DE COORDINACIÓN BOMBERIL</t>
  </si>
  <si>
    <t>FORMULACIÓN, ACTUALIZACIÓN ,ACOMPAÑAMINETO NORMATIVO Y OPERATIVO</t>
  </si>
  <si>
    <t>13-02-2023 16:18 PM	Archivar	Ronny Estiven Romero Velandia	TRAMITADO CON: Radicado DNBC No. *20232110078831* **20232110078831** Bogotá D.C, 13-02-2023</t>
  </si>
  <si>
    <t>Canal escrito</t>
  </si>
  <si>
    <t>Pdf</t>
  </si>
  <si>
    <t>06-03-2023 08:57 AM	Archivar	Edgar Alexander Maya Lopez	Se da respuesta con radicado DNBC 20232140079301 Se envia 02/03/2023</t>
  </si>
  <si>
    <t>Persona juridica</t>
  </si>
  <si>
    <t>Edgar Alexander Maya Lopez</t>
  </si>
  <si>
    <t>EDUCACIÓN NACIONAL PARA BOMBEROS</t>
  </si>
  <si>
    <t>Extemporanea</t>
  </si>
  <si>
    <t>DIRECCIÓN GENERAL</t>
  </si>
  <si>
    <t>22-02-2023 09:58 AM	Archivar	Ronny Estiven Romero Velandia	TRAMITADO CON: Radicado DNBC No. *20232110079021* **20232110079021** Bogotá D.C, 20/02/2023</t>
  </si>
  <si>
    <t>Entidad territorial</t>
  </si>
  <si>
    <t>13-02-2023 09:16 AM	Archivar	Ronny Estiven Romero Velandia	TRAMITADO CON: Radicado DNBC No. *20232110078781* **20232110078781** Bogotá D.C, 13-02-2023</t>
  </si>
  <si>
    <t>21-02-2023 11:12 AM	Archivar	Ronny Estiven Romero Velandia	TRAMITADO CON: Radicado DNBC No. *20232110079031* **20232110079031** Bogotá D.C, 21-02-2023</t>
  </si>
  <si>
    <t>Radicado de salida sin subir imagen con firma</t>
  </si>
  <si>
    <t>Otros</t>
  </si>
  <si>
    <t>FORTALECIMIENTO BOMBERIL PARA LA RESPUESTA</t>
  </si>
  <si>
    <t>21-02-2023 14:53 PM	Archivar	Ronny Estiven Romero Velandia	TRAMITADO CON: Radicado DNBC No. * 20232110079041 * ** 20232110079041 ** Bogotá D.C, 21-02-2023</t>
  </si>
  <si>
    <t>Persona natural</t>
  </si>
  <si>
    <t>21-02-2023 16:35 PM	Archivar	Ronny Estiven Romero Velandia	TRAMITADO CON: Radicado DNBC No. *20232110079051* **20232110079051** Bogotá D.C, 21-02-2023</t>
  </si>
  <si>
    <t>Seguimiento Cuerpo de bombero</t>
  </si>
  <si>
    <t>21-03-2023 11:00 AM	Archivar	Alvaro Perez	SE DA RESPUESTA MEDIANTE CORREO ELECTRONICO DEL DIRECTOR ENCARGADO EL DIA 01/03/2023.</t>
  </si>
  <si>
    <t xml:space="preserve">Se realiza respuesta via correo contratacion </t>
  </si>
  <si>
    <t>23-02-2023 11:24 AM	Archivar	Ronny Estiven Romero Velandia	SE ADELANTÓ REUNIÓN CORRESPONDIENTE, A TRAVÉS DEL FUNCIONARIO RONNY ROMERO</t>
  </si>
  <si>
    <t>Acompañamiento</t>
  </si>
  <si>
    <t>Se realiza reunion, evidencia en reporte entregado por gestor del proceso</t>
  </si>
  <si>
    <t>Educacion Bomberil</t>
  </si>
  <si>
    <t>23-02-2023 14:30 PM	Archivar	Ronny Estiven Romero Velandia	TRAMITADO CON: Radicado DNBC No. *20232110079121* **20232110079121** Bogotá D.C, 23-01-2022</t>
  </si>
  <si>
    <t>09-03-2023 11:35 AM	Archivar	Mauricio Delgado Perdomo	se responde mediante oficio 20231140211832-20232140079641-CONSULTA-ISELE TOSCANO</t>
  </si>
  <si>
    <t>Mauricio Delgado Perdomo</t>
  </si>
  <si>
    <t>23-02-2023 15:43 PM	Archivar	Ronny Estiven Romero Velandia	TRAMITADO CON: Radicado DNBC No. *20232110079131* Bogotá D.C, 24-02-2023</t>
  </si>
  <si>
    <t>28-02-2023 11:18 AM	Archivar	Ronny Estiven Romero Velandia	TRAMITADO CON: Radicado No. 20232110079141 de fecha 23 de febrero 2023</t>
  </si>
  <si>
    <t>01-03-2023 09:54 AM	Archivar	Ronny Estiven Romero Velandia	TRAMITADO CON RADICADO: DNBC No. 20232110079261 28 DE FEBRERO DE 2022</t>
  </si>
  <si>
    <t>28-02-2023 11:33 AM	Archivar	Ronny Estiven Romero Velandia	TRAMITADO CON: Radicado DNBC No. *20232110079021* **20232110079021** Bogotá D.C, 20/02/2023</t>
  </si>
  <si>
    <t>02-03-2023 14:13 PM	Archivar	Ronny Estiven Romero Velandia	TRAMITADO CON: Radicado DNBC No. *20232110078851* **20232110078851** Bogotá D.C, 02/03/2023</t>
  </si>
  <si>
    <t>02-03-2023 14:11 PM	Archivar	Ronny Estiven Romero Velandia	TRAMITADO CON: Radicado DNBC No. *20232110079351* **20232110079351 Bogotá D.C, 02/03/2023</t>
  </si>
  <si>
    <t>27-03-2023 09:39 AM	Archivar	Andrea Bibiana Castañeda Durán	SE DIO TRÁMITE CON RAD. 20232110079691 ENVIADO AL ICBF, 20232110079701 A LA PETICIONARIA, 20232110079681 AL TRIBUNAL DISCIPLINARIO Y 20232110079671 AL COMANDANTE DEL CBV DE GACHETÁ</t>
  </si>
  <si>
    <t xml:space="preserve">20232110079701 -20232110079681 -20232110079671 </t>
  </si>
  <si>
    <t>10-04-2023 10:53 AM	Archivar	Andrea Bibiana Castañeda Durán	SE DIO TRÁMITE CON RAD. ENVIADO EL 31/03/23</t>
  </si>
  <si>
    <t>27-03-2023 09:40 AM	Archivar	Andrea Bibiana Castañeda Durán	SE DIO TRÁMITE CON EL RAD. 20232110079731 ENVIADO EL 24/03/23</t>
  </si>
  <si>
    <t>22-03-2023 13:37 PM	Archivar	VIVIANA ANDRADE TOVAR	Se da respuesta a través de radicado No. 20231100080521</t>
  </si>
  <si>
    <t>VIVIANA ANDRADE TOVAR</t>
  </si>
  <si>
    <t>PLANEACIÓN ESTRATEGICA</t>
  </si>
  <si>
    <t>10-04-2023 10:57 AM	Archivar	Andrea Bibiana Castañeda Durán	SE DIO TRÁMITE CON RAD. 20232110080671 ENVIADO EL 31/03/23</t>
  </si>
  <si>
    <t>02-03-2023 15:53 PM	Archivar	Ronny Estiven Romero Velandia	TRAMITADO CON: Al contestar cite este número: Radicado DNBC No. *20232110079361* Bogotá D.C, 03-03-2023</t>
  </si>
  <si>
    <t>10-04-2023 10:44 AM	Archivar	Andrea Bibiana Castañeda Durán	SE DIO TRÁMITE CON EL RAD. 20232110080251 ENVIADO EL 31/03/23</t>
  </si>
  <si>
    <t>13-03-2023 09:43 AM	Archivar	Ronny Estiven Romero Velandia	TRAMITADO CON RADICADO DNBC 20232110078851** Bogotá D.C, 14/02/2023</t>
  </si>
  <si>
    <t>13-03-2023 09:48 AM	Archivar	Ronny Estiven Romero Velandia	TRAMITADO CON: Radicado DNBC No. * 20232110079181* ** 20232110079181** Bogotá D.C, 27-02-2023</t>
  </si>
  <si>
    <t>10-04-2023 10:59 AM	Archivar	Andrea Bibiana Castañeda Durán	SE DIO TRÁMITE CON RAD.20232110079911 ENVIADO EL 30/3/23</t>
  </si>
  <si>
    <t>10-04-2023 11:00 AM	Archivar	Andrea Bibiana Castañeda Durán	SE DIO TRÁMITE CON RAD. 20232110080681 ENVIADO EL 04/04/23</t>
  </si>
  <si>
    <t>13-03-2023 10:22 AM	Archivar	Ronny Estiven Romero Velandia	TRAMITADO CON: Radicado DNBC No. *20232110079441* **20232110079441** Bogotá D.C, 03-03-2023</t>
  </si>
  <si>
    <t>10-04-2023 11:07 AM	Archivar	Andrea Bibiana Castañeda Durán	SE DIO TRÁMITE CON RAD. 20232110080701 ENVIADO EL 04/04/23</t>
  </si>
  <si>
    <t>11-04-2023 11:04 AM	Archivar	ALEJANDRA MOSQUERA HURTADO	se archiva porque ya se encuentra la respuesta adjunta en el orfeo</t>
  </si>
  <si>
    <t>10-04-2023 11:01 AM	Archivar	Andrea Bibiana Castañeda Durán	SE DIO TRÁMITE CON RAD. 20232110080711 ENVIADO EL 04/04/23</t>
  </si>
  <si>
    <t>10-04-2023 10:52 AM	Archivar	Andrea Bibiana Castañeda Durán	SE DIO TRÁMITE CON RAD. 20232110080561 ENVIADO EL 31/03/23</t>
  </si>
  <si>
    <t xml:space="preserve">	20232150080641	</t>
  </si>
  <si>
    <t>Radicado de entrada sin cerrar, Radicado de salida sin subir imagen con firma</t>
  </si>
  <si>
    <t xml:space="preserve">	Jiud Magnoly Gaviria Narvaez</t>
  </si>
  <si>
    <t>PETICIóN INFORMES A CONGRESISTAS  </t>
  </si>
  <si>
    <t>12-04-2023 11:58 AM	Archivar	Jiud Magnoly Gaviria Narvaez	Se brindo respuesta con Radicado DNBC No. *20232120080231*, de REFERENCIA ENTRADA: Radicado DNBC No. 20231140210552. Enviada el 17/03/2023.</t>
  </si>
  <si>
    <t>27-03-2023 08:32 AM	Archivar	Edgar Alexander Maya Lopez	Se da respuesta con radicado DNBC N° 20232140079651, se envia el 24/03/2023</t>
  </si>
  <si>
    <t xml:space="preserve">	20232150080891	</t>
  </si>
  <si>
    <t>10-04-2023 11:07 AM	Archivar	Andrea Bibiana Castañeda Durán	SE DIO TRÁMITE CON RAD. 20232110080721 ENVIADO 04/04/2023</t>
  </si>
  <si>
    <t xml:space="preserve">	20232150080911	</t>
  </si>
  <si>
    <t>09-03-2023 11:53 AM	Archivar	Edgar Alexander Maya Lopez	Se da respuesta por correo electrónico se deja evidencia en digital</t>
  </si>
  <si>
    <t>No se genero radicado de salida</t>
  </si>
  <si>
    <t xml:space="preserve">	20232150081051	</t>
  </si>
  <si>
    <t>22-02-2023 13:54 PM	Archivar	Edgar Alexander Maya Lopez	se responde por correo electrónico, se adjunta imagen.</t>
  </si>
  <si>
    <t>21-03-2023 10:58 AM	Archivar	Alvaro Perez	SE DIO RESPUESTA MEDIANTE CORREO ELECTRONICO DEL DIRECTOR ENCARGADO EL DIA 01/03/2023.</t>
  </si>
  <si>
    <t>27-02-2023 10:21 AM	Archivar	Ronny Estiven Romero Velandia	TRAMITADDO CON: Radicado DNBC No. * 20232110079171* ** 20232110079171** Bogotá D.C, 27-02-2023</t>
  </si>
  <si>
    <t>Bogotá</t>
  </si>
  <si>
    <t>Caldas</t>
  </si>
  <si>
    <t>Cauca</t>
  </si>
  <si>
    <t>Bolívar</t>
  </si>
  <si>
    <t>Cundinamarca</t>
  </si>
  <si>
    <t>Boyacá</t>
  </si>
  <si>
    <t>Valle del Cauca</t>
  </si>
  <si>
    <t>Nariño</t>
  </si>
  <si>
    <t>Antioquia</t>
  </si>
  <si>
    <t>Atlántico</t>
  </si>
  <si>
    <t>Guaviare</t>
  </si>
  <si>
    <t>Casanare</t>
  </si>
  <si>
    <t>Chocó</t>
  </si>
  <si>
    <t>Norte de Santander</t>
  </si>
  <si>
    <t>Quindío</t>
  </si>
  <si>
    <t>Tolima</t>
  </si>
  <si>
    <t>Sucre</t>
  </si>
  <si>
    <t>Santander</t>
  </si>
  <si>
    <t>Cesar</t>
  </si>
  <si>
    <t>CUERPO DE BOMBEROS VOLUNTARIOS DE SIBATE</t>
  </si>
  <si>
    <t>Etiquetas de fila</t>
  </si>
  <si>
    <t>Total general</t>
  </si>
  <si>
    <t>Cuenta de Área</t>
  </si>
  <si>
    <t>Cuenta de Estado</t>
  </si>
  <si>
    <t>Mes</t>
  </si>
  <si>
    <t>Cuenta estado</t>
  </si>
  <si>
    <t>Diciembre</t>
  </si>
  <si>
    <t>Enero</t>
  </si>
  <si>
    <t>Febrero</t>
  </si>
  <si>
    <t>Cuenta de Tipo de petición</t>
  </si>
  <si>
    <t>Cuenta de Canal Oficial de Entrada</t>
  </si>
  <si>
    <t>Cuenta de Servicio de Entrada</t>
  </si>
  <si>
    <t>Cuenta de Naturaleza jurídica del peticionario</t>
  </si>
  <si>
    <t>Cuenta de Departamento</t>
  </si>
  <si>
    <t>Cuenta de Tema de Consulta</t>
  </si>
  <si>
    <t>Promedio de Días hábiles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</si>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</sst>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rgb="FF006699"/>
      <name val="Verdana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Verdana"/>
      <family val="2"/>
    </font>
    <font>
      <sz val="10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E4E9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3E8E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3" fillId="7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/>
    <xf numFmtId="14" fontId="0" fillId="0" borderId="1" xfId="0" applyNumberForma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pivotButton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wrapText="1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9" fontId="0" fillId="0" borderId="1" xfId="1" applyFont="1" applyBorder="1" applyAlignment="1">
      <alignment horizontal="center" vertical="center" wrapText="1"/>
    </xf>
    <xf numFmtId="1" fontId="0" fillId="0" borderId="1" xfId="0" applyNumberFormat="1" applyBorder="1"/>
    <xf numFmtId="9" fontId="0" fillId="0" borderId="1" xfId="1" applyFont="1" applyBorder="1" applyAlignment="1">
      <alignment horizontal="center" wrapText="1"/>
    </xf>
    <xf numFmtId="9" fontId="0" fillId="0" borderId="1" xfId="1" applyFont="1" applyBorder="1" applyAlignment="1">
      <alignment horizontal="center"/>
    </xf>
    <xf numFmtId="10" fontId="0" fillId="0" borderId="1" xfId="1" applyNumberFormat="1" applyFont="1" applyBorder="1" applyAlignment="1">
      <alignment horizontal="center" wrapText="1"/>
    </xf>
    <xf numFmtId="10" fontId="0" fillId="0" borderId="0" xfId="1" applyNumberFormat="1" applyFont="1" applyAlignment="1">
      <alignment horizontal="center" wrapText="1"/>
    </xf>
    <xf numFmtId="10" fontId="0" fillId="0" borderId="0" xfId="1" applyNumberFormat="1" applyFont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71</xdr:row>
      <xdr:rowOff>0</xdr:rowOff>
    </xdr:from>
    <xdr:to>
      <xdr:col>12</xdr:col>
      <xdr:colOff>114300</xdr:colOff>
      <xdr:row>72</xdr:row>
      <xdr:rowOff>110490</xdr:rowOff>
    </xdr:to>
    <xdr:pic>
      <xdr:nvPicPr>
        <xdr:cNvPr id="2" name="Imagen 1" descr="http://40.75.99.166/orfeo3/iconos/flechaasc.gif">
          <a:extLst>
            <a:ext uri="{FF2B5EF4-FFF2-40B4-BE49-F238E27FC236}">
              <a16:creationId xmlns:a16="http://schemas.microsoft.com/office/drawing/2014/main" id="{47EFBEDF-6389-4209-8A9A-6778F9AC586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4715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rnando Andrés García Mariño" refreshedDate="45042.444069675927" createdVersion="8" refreshedVersion="8" minRefreshableVersion="3" recordCount="70">
  <cacheSource type="worksheet">
    <worksheetSource ref="A1:Y71" sheet="Registro Publico PQRSD-febrero"/>
  </cacheSource>
  <cacheFields count="25">
    <cacheField name="Canal Oficial de Entrada" numFmtId="0">
      <sharedItems count="1">
        <s v="Canal escrito"/>
      </sharedItems>
    </cacheField>
    <cacheField name="Servicio de Entrada" numFmtId="0">
      <sharedItems count="4">
        <s v="Correo atencion ciudadano"/>
        <s v="Correo institucional"/>
        <s v="Radicacion directa"/>
        <s v="Servicio de mensajeria"/>
      </sharedItems>
    </cacheField>
    <cacheField name="Departamento" numFmtId="0">
      <sharedItems count="19">
        <s v="Bogotá"/>
        <s v="Caldas"/>
        <s v="Cauca"/>
        <s v="Bolívar"/>
        <s v="Cundinamarca"/>
        <s v="Boyacá"/>
        <s v="Valle del Cauca"/>
        <s v="Nariño"/>
        <s v="Antioquia"/>
        <s v="Atlántico"/>
        <s v="Guaviare"/>
        <s v="Casanare"/>
        <s v="Chocó"/>
        <s v="Norte de Santander"/>
        <s v="Quindío"/>
        <s v="Tolima"/>
        <s v="Sucre"/>
        <s v="Santander"/>
        <s v="Cesar"/>
      </sharedItems>
    </cacheField>
    <cacheField name="Peticionario" numFmtId="0">
      <sharedItems/>
    </cacheField>
    <cacheField name="Naturaleza jurídica del peticionario" numFmtId="0">
      <sharedItems count="5">
        <s v="Entidad publica"/>
        <s v="Entidad bomberil"/>
        <s v="Persona juridica"/>
        <s v="Entidad territorial"/>
        <s v="Persona natural"/>
      </sharedItems>
    </cacheField>
    <cacheField name="Tema de Consulta" numFmtId="0">
      <sharedItems count="6">
        <s v="Administrativo"/>
        <s v="Legislacion bomberil"/>
        <s v="Otros"/>
        <s v="Seguimiento Cuerpo de bombero"/>
        <s v="Acompañamiento"/>
        <s v="Educacion Bomberil"/>
      </sharedItems>
    </cacheField>
    <cacheField name="Asunto" numFmtId="0">
      <sharedItems/>
    </cacheField>
    <cacheField name="Responsable" numFmtId="0">
      <sharedItems/>
    </cacheField>
    <cacheField name="Área" numFmtId="0">
      <sharedItems count="4">
        <s v=" SUBDIRECCIÓN ADMINISTRATIVA Y FINANCIERA"/>
        <s v="SUBDIRECCIÓN ESTRATÉGICA Y DE COORDINACIÓN BOMBERIL"/>
        <s v="DIRECCIÓN GENERAL"/>
        <s v="DIRECCION GENERAL " u="1"/>
      </sharedItems>
    </cacheField>
    <cacheField name="Dependencia" numFmtId="0">
      <sharedItems/>
    </cacheField>
    <cacheField name="Tipo de petición" numFmtId="0">
      <sharedItems count="6">
        <s v="PETICIóN ENTRE AUTORIDADES  "/>
        <s v="PETICIóN DE CONSULTA "/>
        <s v="PETICIóN INTERéS GENERAL  "/>
        <s v="PETICIóN INTERéS PARTICULAR  "/>
        <s v="PETICIóN DOCUMENTOS O INFORMACIóN "/>
        <s v="PETICIóN INFORMES A CONGRESISTAS  "/>
      </sharedItems>
    </cacheField>
    <cacheField name="Tiempo de respuesta legal" numFmtId="0">
      <sharedItems containsSemiMixedTypes="0" containsString="0" containsNumber="1" containsInteger="1" minValue="10" maxValue="30"/>
    </cacheField>
    <cacheField name="RADICADO" numFmtId="0">
      <sharedItems/>
    </cacheField>
    <cacheField name="Fecha" numFmtId="14">
      <sharedItems containsSemiMixedTypes="0" containsNonDate="0" containsDate="1" containsString="0" minDate="2023-02-01T00:00:00" maxDate="2023-02-28T00:00:00"/>
    </cacheField>
    <cacheField name="Número de salida" numFmtId="1">
      <sharedItems containsBlank="1" containsMixedTypes="1" containsNumber="1" containsInteger="1" minValue="20231100080521" maxValue="20232140079651"/>
    </cacheField>
    <cacheField name="Fecha de salida" numFmtId="164">
      <sharedItems containsSemiMixedTypes="0" containsNonDate="0" containsDate="1" containsString="0" minDate="2023-02-01T00:00:00" maxDate="2023-04-13T00:00:00"/>
    </cacheField>
    <cacheField name="Días hábiles" numFmtId="1">
      <sharedItems containsSemiMixedTypes="0" containsString="0" containsNumber="1" containsInteger="1" minValue="0" maxValue="45"/>
    </cacheField>
    <cacheField name="Tiempo de atención" numFmtId="1">
      <sharedItems containsSemiMixedTypes="0" containsString="0" containsNumber="1" containsInteger="1" minValue="1" maxValue="46"/>
    </cacheField>
    <cacheField name="Estado" numFmtId="0">
      <sharedItems count="3">
        <s v="Cumplida"/>
        <s v="Extemporanea"/>
        <s v="Vencida"/>
      </sharedItems>
    </cacheField>
    <cacheField name="Observaciones" numFmtId="0">
      <sharedItems containsBlank="1"/>
    </cacheField>
    <cacheField name="FECHA DIGITALIZACIÓN DOCUMENTO DE RESPUESTA" numFmtId="14">
      <sharedItems containsDate="1" containsBlank="1" containsMixedTypes="1" minDate="2023-02-16T00:00:00" maxDate="2023-04-01T00:00:00"/>
    </cacheField>
    <cacheField name="TIPO DE DOCUMENTO SALIDA" numFmtId="0">
      <sharedItems containsBlank="1"/>
    </cacheField>
    <cacheField name="ENVIAR POR CORREO ELECTRÓNICO" numFmtId="0">
      <sharedItems containsBlank="1"/>
    </cacheField>
    <cacheField name="ENVIAR POR CORREO TERRESTRE #PLANILLA" numFmtId="0">
      <sharedItems containsBlank="1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x v="0"/>
    <x v="0"/>
    <s v="CONTRALORIA DELEGADA PARA EL SECTOR DE INFRAESTRUTURA CAROLINA SANCHEZ BRAVO  "/>
    <x v="0"/>
    <x v="0"/>
    <s v="CAC. Segunda reiteración solicitud Información faltante Respuesta (20223130072381 – 20223130076161) a Oficio 2022EE0193283 Actuación Fiscal - Denuncia 2022-249899-82111-D- asignación SIGEDOC 2022ER01455824. "/>
    <s v="Alvaro Perez"/>
    <x v="0"/>
    <s v="GESTIÓN CONTRACTUAL"/>
    <x v="0"/>
    <n v="10"/>
    <s v="20231140210892  "/>
    <d v="2023-02-01T00:00:00"/>
    <s v="_x0009_20233130078651"/>
    <d v="2023-02-01T00:00:00"/>
    <n v="0"/>
    <n v="1"/>
    <x v="0"/>
    <s v="14-02-2023 11:47 AM_x0009_Archivar_x0009_Alvaro Perez_x0009_se da respuesta mediante correo electronico de respuestasciudadano@dnbc.gov.co el dia 01/02/2023."/>
    <s v="N/A"/>
    <s v="Word"/>
    <s v="Si"/>
    <s v="N/A"/>
    <s v="No se carga documento con firma, evidencia en correo atencion ciudadano"/>
  </r>
  <r>
    <x v="0"/>
    <x v="0"/>
    <x v="1"/>
    <s v="CUERPO DE BOMBEROS VOLUNTARIOS BELALCAZAR CALDAS  "/>
    <x v="1"/>
    <x v="1"/>
    <s v="CAC. Traslado por competencia - solicitud del Cuerpo de Bomberos Voluntario de Belalcazar -Caldas. "/>
    <s v="Ronny Estiven Romero Velandia"/>
    <x v="1"/>
    <s v="FORMULACIÓN, ACTUALIZACIÓN ,ACOMPAÑAMINETO NORMATIVO Y OPERATIVO"/>
    <x v="1"/>
    <n v="30"/>
    <s v="20231140211072  "/>
    <d v="2023-02-01T00:00:00"/>
    <n v="20232110079011"/>
    <d v="2023-03-03T00:00:00"/>
    <n v="22"/>
    <n v="23"/>
    <x v="0"/>
    <s v="20-02-2023 10:25 AM_x0009_Archivar_x0009_Ronny Estiven Romero Velandia_x0009_TRAMITADO CON: Radicado DNBC No. * 20232110079011* **20232110079011** Bogotá D.C, 20/02/2023"/>
    <s v="N/A"/>
    <s v="Word"/>
    <s v="Si"/>
    <s v="N/A"/>
    <s v="No se carga documento con firma, evidencia en correo atencion ciudadano"/>
  </r>
  <r>
    <x v="0"/>
    <x v="0"/>
    <x v="2"/>
    <s v="CUERPO DE BOMBEROS VOLUNTARIOS DE MIRANDA  "/>
    <x v="1"/>
    <x v="1"/>
    <s v="CAC. Solicitud de un concepto jurídico.  "/>
    <s v="Ronny Estiven Romero Velandia"/>
    <x v="1"/>
    <s v="FORMULACIÓN, ACTUALIZACIÓN ,ACOMPAÑAMINETO NORMATIVO Y OPERATIVO"/>
    <x v="1"/>
    <n v="30"/>
    <s v="20231140211092  "/>
    <d v="2023-02-01T00:00:00"/>
    <n v="20232110078831"/>
    <d v="2023-02-16T00:00:00"/>
    <n v="11"/>
    <n v="12"/>
    <x v="0"/>
    <s v="13-02-2023 16:18 PM_x0009_Archivar_x0009_Ronny Estiven Romero Velandia_x0009_TRAMITADO CON: Radicado DNBC No. *20232110078831* **20232110078831** Bogotá D.C, 13-02-2023"/>
    <d v="2023-02-16T00:00:00"/>
    <s v="Pdf"/>
    <s v="Si"/>
    <s v="N/A"/>
    <s v="N/A"/>
  </r>
  <r>
    <x v="0"/>
    <x v="0"/>
    <x v="3"/>
    <s v="FUNDACION CENTRO HISTORICO DE CARTAGENA  "/>
    <x v="2"/>
    <x v="1"/>
    <s v="CAC. CONSULTA BOMBEROS NACIONAL.  "/>
    <s v="Edgar Alexander Maya Lopez"/>
    <x v="1"/>
    <s v="EDUCACIÓN NACIONAL PARA BOMBEROS"/>
    <x v="2"/>
    <n v="15"/>
    <s v="20231140211132  "/>
    <d v="2023-02-01T00:00:00"/>
    <n v="20232140079301"/>
    <d v="2023-03-02T00:00:00"/>
    <n v="21"/>
    <n v="22"/>
    <x v="1"/>
    <s v="06-03-2023 08:57 AM_x0009_Archivar_x0009_Edgar Alexander Maya Lopez_x0009_Se da respuesta con radicado DNBC 20232140079301 Se envia 02/03/2023"/>
    <d v="2023-03-02T00:00:00"/>
    <s v="Pdf"/>
    <s v="Si"/>
    <s v="N/A"/>
    <s v="N/A"/>
  </r>
  <r>
    <x v="0"/>
    <x v="0"/>
    <x v="0"/>
    <s v="CONTRALORIA GENERAL DE LA NACION VIGILANCIA FISCAL SECTOR INFRAESTRUCTURA  "/>
    <x v="0"/>
    <x v="0"/>
    <s v="CAC: SOLICITUD DE INFORMACIÓN RELACIONADA AL SEGUIMIENTO Y CONTROL DE LA DENUNCIA 2022-252859-82111-D - ORDEN DE COMPRA No. 56640 "/>
    <s v="Carlos Armando López Barrera "/>
    <x v="2"/>
    <s v="GESTIÓN JURÍDICA "/>
    <x v="0"/>
    <n v="10"/>
    <s v="20231140211282  "/>
    <d v="2023-02-02T00:00:00"/>
    <m/>
    <d v="2023-04-11T00:00:00"/>
    <n v="45"/>
    <n v="46"/>
    <x v="2"/>
    <m/>
    <m/>
    <m/>
    <m/>
    <m/>
    <m/>
  </r>
  <r>
    <x v="0"/>
    <x v="0"/>
    <x v="4"/>
    <s v="ALCALDÍA SUESCA CUNDINAMARCA CUNDINAMARCA "/>
    <x v="3"/>
    <x v="1"/>
    <s v="CAC. Solicitud de Acompañamiento en cumplimiento al principio de subsidiariedad, acorde a la Ley 1575 de 2012. "/>
    <s v="Ronny Estiven Romero Velandia"/>
    <x v="1"/>
    <s v="FORMULACIÓN, ACTUALIZACIÓN ,ACOMPAÑAMINETO NORMATIVO Y OPERATIVO"/>
    <x v="3"/>
    <n v="15"/>
    <s v="20231140211342  "/>
    <d v="2023-02-03T00:00:00"/>
    <n v="20232110079021"/>
    <d v="2023-03-03T00:00:00"/>
    <n v="20"/>
    <n v="21"/>
    <x v="1"/>
    <s v="22-02-2023 09:58 AM_x0009_Archivar_x0009_Ronny Estiven Romero Velandia_x0009_TRAMITADO CON: Radicado DNBC No. *20232110079021* **20232110079021** Bogotá D.C, 20/02/2023"/>
    <s v="N/A"/>
    <s v="Word"/>
    <s v="Si"/>
    <s v="N/A"/>
    <s v="Radicado de salida sin subir imagen con firma"/>
  </r>
  <r>
    <x v="0"/>
    <x v="0"/>
    <x v="5"/>
    <s v="GOBERNACIÓN DE BOYACA SECRETARIO DE GOBIERNO Y ACCION COMUNAL  "/>
    <x v="3"/>
    <x v="1"/>
    <s v="CAC. Consulta coordinador Ejecutivo Bomberos de Boyacá. "/>
    <s v="Ronny Estiven Romero Velandia"/>
    <x v="1"/>
    <s v="FORMULACIÓN, ACTUALIZACIÓN ,ACOMPAÑAMINETO NORMATIVO Y OPERATIVO"/>
    <x v="1"/>
    <n v="30"/>
    <s v="20231140211412  "/>
    <d v="2023-02-03T00:00:00"/>
    <n v="20232110078781"/>
    <d v="2023-02-16T00:00:00"/>
    <n v="9"/>
    <n v="10"/>
    <x v="0"/>
    <s v="13-02-2023 09:16 AM_x0009_Archivar_x0009_Ronny Estiven Romero Velandia_x0009_TRAMITADO CON: Radicado DNBC No. *20232110078781* **20232110078781** Bogotá D.C, 13-02-2023"/>
    <d v="2023-02-16T00:00:00"/>
    <s v="Pdf"/>
    <s v="Si"/>
    <s v="N/A"/>
    <s v="N/A"/>
  </r>
  <r>
    <x v="0"/>
    <x v="0"/>
    <x v="6"/>
    <s v="CUERPO DE BOMBEROS VOLUNTARIOS DE YUMBO  "/>
    <x v="1"/>
    <x v="1"/>
    <s v="CAC. SOLICITUD DE INFORMACIÓN. "/>
    <s v="Ronny Estiven Romero Velandia"/>
    <x v="1"/>
    <s v="FORMULACIÓN, ACTUALIZACIÓN ,ACOMPAÑAMINETO NORMATIVO Y OPERATIVO"/>
    <x v="3"/>
    <n v="15"/>
    <s v="20231140211442  "/>
    <d v="2023-02-03T00:00:00"/>
    <n v="20232110079031"/>
    <d v="2023-03-03T00:00:00"/>
    <n v="20"/>
    <n v="21"/>
    <x v="1"/>
    <s v="21-02-2023 11:12 AM_x0009_Archivar_x0009_Ronny Estiven Romero Velandia_x0009_TRAMITADO CON: Radicado DNBC No. *20232110079031* **20232110079031** Bogotá D.C, 21-02-2023"/>
    <s v="N/A"/>
    <s v="Word"/>
    <s v="Si"/>
    <s v="N/A"/>
    <s v="Radicado de salida sin subir imagen con firma"/>
  </r>
  <r>
    <x v="0"/>
    <x v="1"/>
    <x v="7"/>
    <s v="CUERPO DE BOMBEROS VOLUNTARIOS DE OSPINA  "/>
    <x v="1"/>
    <x v="2"/>
    <s v="CI. Derecho de petición. "/>
    <s v="Luis Alberto Valencia Pulido "/>
    <x v="1"/>
    <s v="FORTALECIMIENTO BOMBERIL PARA LA RESPUESTA"/>
    <x v="3"/>
    <n v="15"/>
    <s v="20231140211452  "/>
    <d v="2023-02-03T00:00:00"/>
    <m/>
    <d v="2023-04-11T00:00:00"/>
    <n v="44"/>
    <n v="45"/>
    <x v="2"/>
    <m/>
    <m/>
    <m/>
    <m/>
    <m/>
    <m/>
  </r>
  <r>
    <x v="0"/>
    <x v="0"/>
    <x v="6"/>
    <s v="JUAN VALDEZ  "/>
    <x v="4"/>
    <x v="1"/>
    <s v="CAC. SOLICITUD DE INFORMACIÓN Y ACLARACIÓN DE TEMAS.  "/>
    <s v="Ronny Estiven Romero Velandia"/>
    <x v="1"/>
    <s v="FORMULACIÓN, ACTUALIZACIÓN ,ACOMPAÑAMINETO NORMATIVO Y OPERATIVO"/>
    <x v="1"/>
    <n v="30"/>
    <s v="20231140211462  "/>
    <d v="2023-02-03T00:00:00"/>
    <n v="20232110079041"/>
    <d v="2023-03-03T00:00:00"/>
    <n v="20"/>
    <n v="21"/>
    <x v="0"/>
    <s v="21-02-2023 14:53 PM_x0009_Archivar_x0009_Ronny Estiven Romero Velandia_x0009_TRAMITADO CON: Radicado DNBC No. * 20232110079041 * ** 20232110079041 ** Bogotá D.C, 21-02-2023"/>
    <s v="N/A"/>
    <s v="Word"/>
    <s v="Si"/>
    <s v="N/A"/>
    <s v="Radicado de salida sin subir imagen con firma"/>
  </r>
  <r>
    <x v="0"/>
    <x v="0"/>
    <x v="5"/>
    <s v="ALCALDIA DE MONIQUIRA - BOYACA  "/>
    <x v="3"/>
    <x v="1"/>
    <s v="CAC. Solicitud, convenio 039 del 23 de enero del 2023 CBV Combita - Boyacá. "/>
    <s v="Ronny Estiven Romero Velandia"/>
    <x v="1"/>
    <s v="FORMULACIÓN, ACTUALIZACIÓN ,ACOMPAÑAMINETO NORMATIVO Y OPERATIVO"/>
    <x v="1"/>
    <n v="30"/>
    <s v="20231140211592  "/>
    <d v="2023-02-03T00:00:00"/>
    <n v="20232110079051"/>
    <d v="2023-03-03T00:00:00"/>
    <n v="20"/>
    <n v="21"/>
    <x v="0"/>
    <s v="21-02-2023 16:35 PM_x0009_Archivar_x0009_Ronny Estiven Romero Velandia_x0009_TRAMITADO CON: Radicado DNBC No. *20232110079051* **20232110079051** Bogotá D.C, 21-02-2023"/>
    <s v="N/A"/>
    <s v="Word"/>
    <s v="Si"/>
    <s v="N/A"/>
    <s v="Radicado de salida sin subir imagen con firma"/>
  </r>
  <r>
    <x v="0"/>
    <x v="0"/>
    <x v="6"/>
    <s v="JESSICA MANRIQUE ULLOA  "/>
    <x v="4"/>
    <x v="3"/>
    <s v="CAC. Solicitud de respuesta para la queja que se emitió el pasado 14 de junio de 2022, cual se radico con número 202211400156962. "/>
    <s v="Melba Vidal "/>
    <x v="1"/>
    <s v="INSPECCIÓN, VIGILANCIA Y CONTROL "/>
    <x v="3"/>
    <n v="15"/>
    <s v="20231140211612  "/>
    <d v="2023-02-03T00:00:00"/>
    <m/>
    <d v="2023-04-11T00:00:00"/>
    <n v="44"/>
    <n v="45"/>
    <x v="2"/>
    <m/>
    <m/>
    <m/>
    <m/>
    <m/>
    <m/>
  </r>
  <r>
    <x v="0"/>
    <x v="0"/>
    <x v="6"/>
    <s v="BENEMERITO CUERPO DE BOMBEROS VOLUNTARIOS TULUA - DEPARTAMENTO DE EDUCACIÓN  "/>
    <x v="1"/>
    <x v="1"/>
    <s v="CAC. Derecho de Petición. "/>
    <s v="Edgar Alexander Maya Lopez"/>
    <x v="1"/>
    <s v="EDUCACIÓN NACIONAL PARA BOMBEROS  "/>
    <x v="3"/>
    <n v="15"/>
    <s v="20231140211622  "/>
    <d v="2023-02-03T00:00:00"/>
    <m/>
    <d v="2023-04-11T00:00:00"/>
    <n v="44"/>
    <n v="45"/>
    <x v="2"/>
    <m/>
    <m/>
    <m/>
    <m/>
    <m/>
    <m/>
  </r>
  <r>
    <x v="0"/>
    <x v="1"/>
    <x v="2"/>
    <s v="CUERPO DE BOMBEROS VOLUNTARIOS DE MIRANDA  "/>
    <x v="1"/>
    <x v="1"/>
    <s v="CI. Consulta jurídica. "/>
    <s v="Ronny Estiven Romero Velandia"/>
    <x v="1"/>
    <s v="FORMULACIÓN, ACTUALIZACIÓN ,ACOMPAÑAMINETO NORMATIVO Y OPERATIVO"/>
    <x v="3"/>
    <n v="15"/>
    <s v="20231140211662  "/>
    <d v="2023-02-03T00:00:00"/>
    <n v="20232110079101"/>
    <d v="2023-03-10T00:00:00"/>
    <n v="25"/>
    <n v="26"/>
    <x v="1"/>
    <m/>
    <d v="2023-03-10T00:00:00"/>
    <s v="Pdf"/>
    <s v="Si"/>
    <s v="N/A"/>
    <s v="N/A"/>
  </r>
  <r>
    <x v="0"/>
    <x v="0"/>
    <x v="0"/>
    <s v="PROCURADURIA DELEGADA DISCIPLINARIA DE INSTRUCCIóN 6: PRIMERA PARA LA CONTRATACION ESTATAL  "/>
    <x v="0"/>
    <x v="0"/>
    <s v="CAC: REITERACIÓN: OFICIO P1DCE No. 0189 DE 23/01/2023 - REQUERIMIENTO No. 20231140209042 (EXPEDIENTE D-2020-1461345 PROCURADURÍA GENERAL DE LA NACIÓN) "/>
    <s v="Alvaro Perez"/>
    <x v="0"/>
    <s v="GESTIÓN CONTRACTUAL"/>
    <x v="0"/>
    <n v="10"/>
    <s v="20231140211682  "/>
    <d v="2023-02-06T00:00:00"/>
    <s v="N/A"/>
    <d v="2023-03-01T00:00:00"/>
    <n v="17"/>
    <n v="18"/>
    <x v="1"/>
    <s v="21-03-2023 11:00 AM_x0009_Archivar_x0009_Alvaro Perez_x0009_SE DA RESPUESTA MEDIANTE CORREO ELECTRONICO DEL DIRECTOR ENCARGADO EL DIA 01/03/2023."/>
    <s v="N/A"/>
    <s v="N/A"/>
    <s v="Si"/>
    <s v="N/A"/>
    <s v="Se realiza respuesta via correo contratacion "/>
  </r>
  <r>
    <x v="0"/>
    <x v="0"/>
    <x v="4"/>
    <s v="CUERPO DE BOMBEROS VOLUNTARIOS DE NILO  "/>
    <x v="1"/>
    <x v="4"/>
    <s v="CAC: apoyo jurídico "/>
    <s v="Ronny Estiven Romero Velandia"/>
    <x v="1"/>
    <s v="FORMULACIÓN, ACTUALIZACIÓN ,ACOMPAÑAMINETO NORMATIVO Y OPERATIVO"/>
    <x v="3"/>
    <n v="15"/>
    <s v="20231140211692  "/>
    <d v="2023-02-07T00:00:00"/>
    <s v="N/A"/>
    <d v="2023-02-23T00:00:00"/>
    <n v="12"/>
    <n v="13"/>
    <x v="0"/>
    <s v="23-02-2023 11:24 AM_x0009_Archivar_x0009_Ronny Estiven Romero Velandia_x0009_SE ADELANTÓ REUNIÓN CORRESPONDIENTE, A TRAVÉS DEL FUNCIONARIO RONNY ROMERO"/>
    <s v="N/A"/>
    <s v="N/A"/>
    <s v="N/A"/>
    <s v="N/A"/>
    <s v="Se realiza reunion, evidencia en reporte entregado por gestor del proceso"/>
  </r>
  <r>
    <x v="0"/>
    <x v="0"/>
    <x v="0"/>
    <s v="CNSC - COMISION NACIONAL DEL SERVICIO CIVIL  "/>
    <x v="0"/>
    <x v="2"/>
    <s v="CAC: SOLICITUD PUBLICACIÓN DEL PROCESO DE SELECCIÓN CUERPOS OFICIALES DE BOMBEROS "/>
    <s v="Carlos Armando López Barrera "/>
    <x v="2"/>
    <s v="GESTIÓN JURÍDICA "/>
    <x v="0"/>
    <n v="10"/>
    <s v="20231140211782  "/>
    <d v="2023-02-07T00:00:00"/>
    <m/>
    <d v="2023-04-11T00:00:00"/>
    <n v="42"/>
    <n v="43"/>
    <x v="2"/>
    <m/>
    <m/>
    <m/>
    <m/>
    <m/>
    <m/>
  </r>
  <r>
    <x v="0"/>
    <x v="0"/>
    <x v="8"/>
    <s v="SERGIO VIANA  "/>
    <x v="4"/>
    <x v="5"/>
    <s v="CAC: DERECHO DE PETICIÓN "/>
    <s v="Edgar Alexander Maya Lopez"/>
    <x v="1"/>
    <s v="EDUCACIÓN NACIONAL PARA BOMBEROS  "/>
    <x v="3"/>
    <n v="15"/>
    <s v="20231140211792  "/>
    <d v="2023-02-07T00:00:00"/>
    <m/>
    <d v="2023-04-11T00:00:00"/>
    <n v="42"/>
    <n v="43"/>
    <x v="2"/>
    <m/>
    <m/>
    <m/>
    <m/>
    <m/>
    <m/>
  </r>
  <r>
    <x v="0"/>
    <x v="0"/>
    <x v="0"/>
    <s v="FUNCION PUBLICA  "/>
    <x v="0"/>
    <x v="1"/>
    <s v="CAC: RESPUESTA FUNCIÓN PÚBLICA RAD. 20232040052401 "/>
    <s v="Ronny Estiven Romero Velandia"/>
    <x v="1"/>
    <s v="FORMULACIÓN, ACTUALIZACIÓN ,ACOMPAÑAMINETO NORMATIVO Y OPERATIVO"/>
    <x v="2"/>
    <n v="15"/>
    <s v="20231140211812  "/>
    <d v="2023-02-07T00:00:00"/>
    <n v="20232110079121"/>
    <d v="2023-03-10T00:00:00"/>
    <n v="23"/>
    <n v="24"/>
    <x v="1"/>
    <s v="23-02-2023 14:30 PM_x0009_Archivar_x0009_Ronny Estiven Romero Velandia_x0009_TRAMITADO CON: Radicado DNBC No. *20232110079121* **20232110079121** Bogotá D.C, 23-01-2022"/>
    <d v="2023-03-10T00:00:00"/>
    <s v="Pdf"/>
    <s v="Si"/>
    <s v="N/A"/>
    <s v="N/A"/>
  </r>
  <r>
    <x v="0"/>
    <x v="0"/>
    <x v="0"/>
    <s v="LEYDI JOHANA SERNA ARANGO  "/>
    <x v="4"/>
    <x v="1"/>
    <s v="CAC: DERECHO DE PETICIÓN "/>
    <s v="Edgar Alexander Maya Lopez"/>
    <x v="1"/>
    <s v="EDUCACIÓN NACIONAL PARA BOMBEROS  "/>
    <x v="1"/>
    <n v="30"/>
    <s v="20231140211822  "/>
    <d v="2023-02-07T00:00:00"/>
    <m/>
    <d v="2023-04-11T00:00:00"/>
    <n v="42"/>
    <n v="43"/>
    <x v="2"/>
    <m/>
    <m/>
    <m/>
    <m/>
    <m/>
    <m/>
  </r>
  <r>
    <x v="0"/>
    <x v="0"/>
    <x v="0"/>
    <s v="ISELE TOSCANO  "/>
    <x v="4"/>
    <x v="1"/>
    <s v="CAC: Requisito comandante "/>
    <s v="Mauricio Delgado Perdomo"/>
    <x v="1"/>
    <s v="EDUCACIÓN NACIONAL PARA BOMBEROS  "/>
    <x v="2"/>
    <n v="15"/>
    <s v="20231140211832  "/>
    <d v="2023-02-07T00:00:00"/>
    <n v="20232140079641"/>
    <d v="2023-03-24T00:00:00"/>
    <n v="32"/>
    <n v="33"/>
    <x v="1"/>
    <s v="09-03-2023 11:35 AM_x0009_Archivar_x0009_Mauricio Delgado Perdomo_x0009_se responde mediante oficio 20231140211832-20232140079641-CONSULTA-ISELE TOSCANO"/>
    <d v="2023-03-27T00:00:00"/>
    <s v="Pdf"/>
    <s v="Si"/>
    <s v="N/A"/>
    <s v="N/A"/>
  </r>
  <r>
    <x v="0"/>
    <x v="0"/>
    <x v="6"/>
    <s v="MARCO ANTONIO CANDELO  "/>
    <x v="4"/>
    <x v="1"/>
    <s v="CAC: Consulta Requisitos Mínimos para aspirar al rango de Bombero Art 40 de la Resolución 1127 de 2018 / Libreta Militar "/>
    <s v="Ronny Estiven Romero Velandia"/>
    <x v="1"/>
    <s v="FORMULACIÓN, ACTUALIZACIÓN ,ACOMPAÑAMINETO NORMATIVO Y OPERATIVO"/>
    <x v="1"/>
    <n v="30"/>
    <s v="20231140211842  "/>
    <d v="2023-02-07T00:00:00"/>
    <n v="20232110079131"/>
    <d v="2023-03-09T00:00:00"/>
    <n v="22"/>
    <n v="23"/>
    <x v="0"/>
    <s v="23-02-2023 15:43 PM_x0009_Archivar_x0009_Ronny Estiven Romero Velandia_x0009_TRAMITADO CON: Radicado DNBC No. *20232110079131* Bogotá D.C, 24-02-2023"/>
    <d v="2023-03-10T00:00:00"/>
    <s v="Pdf"/>
    <s v="Si"/>
    <s v="N/A"/>
    <s v="N/A"/>
  </r>
  <r>
    <x v="0"/>
    <x v="0"/>
    <x v="0"/>
    <s v="RICHARD LEONARDO BUSTOS  "/>
    <x v="4"/>
    <x v="1"/>
    <s v="CAC. Derecho de Petición - Riesgo a la vida de las personas por Ausencia de Control en las Entidades Requeridas. "/>
    <s v="Edgar Alexander Maya Lopez"/>
    <x v="1"/>
    <s v="EDUCACIÓN NACIONAL PARA BOMBEROS  "/>
    <x v="1"/>
    <n v="30"/>
    <s v="20231140211952  "/>
    <d v="2023-02-08T00:00:00"/>
    <m/>
    <d v="2023-04-11T00:00:00"/>
    <n v="41"/>
    <n v="42"/>
    <x v="2"/>
    <m/>
    <m/>
    <m/>
    <m/>
    <m/>
    <m/>
  </r>
  <r>
    <x v="0"/>
    <x v="0"/>
    <x v="4"/>
    <s v="CUERPO DE BOMBEROS VOLUNTARIOS DE FACATATIVA  "/>
    <x v="1"/>
    <x v="4"/>
    <s v="CAC. SOLICITUD "/>
    <s v="Ronny Estiven Romero Velandia"/>
    <x v="1"/>
    <s v="FORMULACIÓN, ACTUALIZACIÓN ,ACOMPAÑAMINETO NORMATIVO Y OPERATIVO"/>
    <x v="1"/>
    <n v="30"/>
    <s v="20231140212002  "/>
    <d v="2023-02-08T00:00:00"/>
    <n v="20232110079141"/>
    <d v="2023-03-09T00:00:00"/>
    <n v="21"/>
    <n v="22"/>
    <x v="1"/>
    <s v="28-02-2023 11:18 AM_x0009_Archivar_x0009_Ronny Estiven Romero Velandia_x0009_TRAMITADO CON: Radicado No. 20232110079141 de fecha 23 de febrero 2023"/>
    <d v="2023-03-10T00:00:00"/>
    <s v="Pdf"/>
    <s v="Si"/>
    <s v="N/A"/>
    <s v="N/A"/>
  </r>
  <r>
    <x v="0"/>
    <x v="0"/>
    <x v="4"/>
    <s v="ALCALDIA MUNICIPAL DE NILO  "/>
    <x v="3"/>
    <x v="5"/>
    <s v="CAC. Solicitud de Capacitación de Bomberos Voluntarios.  "/>
    <s v="Edgar Alexander Maya Lopez"/>
    <x v="1"/>
    <s v="EDUCACIÓN NACIONAL PARA BOMBEROS  "/>
    <x v="3"/>
    <n v="15"/>
    <s v="20231140212012  "/>
    <d v="2023-02-08T00:00:00"/>
    <m/>
    <d v="2023-03-31T00:00:00"/>
    <n v="36"/>
    <n v="37"/>
    <x v="2"/>
    <m/>
    <m/>
    <m/>
    <m/>
    <m/>
    <m/>
  </r>
  <r>
    <x v="0"/>
    <x v="0"/>
    <x v="8"/>
    <s v="RAUL ANDRES MEJIA RESTREPO  "/>
    <x v="4"/>
    <x v="5"/>
    <s v="CAC. Solicitud de información – certificación DNBC derecho de petición. "/>
    <s v="Edgar Alexander Maya Lopez"/>
    <x v="1"/>
    <s v="EDUCACIÓN NACIONAL PARA BOMBEROS  "/>
    <x v="2"/>
    <n v="15"/>
    <s v="20231140212032  "/>
    <d v="2023-02-08T00:00:00"/>
    <m/>
    <d v="2023-04-11T00:00:00"/>
    <n v="41"/>
    <n v="42"/>
    <x v="2"/>
    <m/>
    <m/>
    <m/>
    <m/>
    <m/>
    <m/>
  </r>
  <r>
    <x v="0"/>
    <x v="0"/>
    <x v="7"/>
    <s v="WILSON MAYA S  "/>
    <x v="4"/>
    <x v="1"/>
    <s v="CAC. Solicitud de concepto. "/>
    <s v="Ronny Estiven Romero Velandia"/>
    <x v="1"/>
    <s v="FORMULACIÓN, ACTUALIZACIÓN ,ACOMPAÑAMINETO NORMATIVO Y OPERATIVO"/>
    <x v="1"/>
    <n v="30"/>
    <s v="20231140212082  "/>
    <d v="2023-02-08T00:00:00"/>
    <n v="20232110079261"/>
    <d v="2023-03-09T00:00:00"/>
    <n v="21"/>
    <n v="22"/>
    <x v="0"/>
    <s v="01-03-2023 09:54 AM_x0009_Archivar_x0009_Ronny Estiven Romero Velandia_x0009_TRAMITADO CON RADICADO: DNBC No. 20232110079261 28 DE FEBRERO DE 2022"/>
    <d v="2023-03-09T00:00:00"/>
    <s v="Pdf"/>
    <s v="Si"/>
    <s v="N/A"/>
    <s v="N/A"/>
  </r>
  <r>
    <x v="0"/>
    <x v="0"/>
    <x v="4"/>
    <s v="ALCALDÍA SUESCA CUNDINAMARCA CUNDINAMARCA "/>
    <x v="3"/>
    <x v="1"/>
    <s v="CAC. Asunto: Radicado 20222110074611, Referencia: Certificado de cumplimiento. "/>
    <s v="Ronny Estiven Romero Velandia"/>
    <x v="1"/>
    <s v="FORMULACIÓN, ACTUALIZACIÓN ,ACOMPAÑAMINETO NORMATIVO Y OPERATIVO"/>
    <x v="3"/>
    <n v="15"/>
    <s v="20231140212102  "/>
    <d v="2023-02-08T00:00:00"/>
    <n v="20232110079021"/>
    <d v="2023-03-03T00:00:00"/>
    <n v="17"/>
    <n v="18"/>
    <x v="1"/>
    <s v="28-02-2023 11:33 AM_x0009_Archivar_x0009_Ronny Estiven Romero Velandia_x0009_TRAMITADO CON: Radicado DNBC No. *20232110079021* **20232110079021** Bogotá D.C, 20/02/2023"/>
    <s v="N/A"/>
    <s v="Word"/>
    <s v="Si"/>
    <s v="N/A"/>
    <s v="Radicado de salida sin subir imagen con firma"/>
  </r>
  <r>
    <x v="0"/>
    <x v="0"/>
    <x v="0"/>
    <s v="NASLY DEL PILASR FAJARDO RAMIREZ  "/>
    <x v="4"/>
    <x v="2"/>
    <s v="CAC. Derecho de Petición. "/>
    <s v="Pedro Andrés Manosalva Rincón "/>
    <x v="1"/>
    <s v="COORDINACIÓN OPERATIVA "/>
    <x v="2"/>
    <n v="15"/>
    <s v="20231140212172  "/>
    <d v="2023-02-09T00:00:00"/>
    <m/>
    <d v="2023-04-11T00:00:00"/>
    <n v="40"/>
    <n v="41"/>
    <x v="2"/>
    <m/>
    <m/>
    <m/>
    <m/>
    <m/>
    <m/>
  </r>
  <r>
    <x v="0"/>
    <x v="0"/>
    <x v="6"/>
    <s v="CUERPO DE BOMBEROS VOLUNTARIOS DE YOTOCO  "/>
    <x v="1"/>
    <x v="1"/>
    <s v="CAC. Solicitud de Información periodos de Comandantes. "/>
    <s v="Andrea Bibiana Castañeda Durán  "/>
    <x v="1"/>
    <s v="FORMULACIÓN, ACTUALIZACIÓN ,ACOMPAÑAMINETO NORMATIVO Y OPERATIVO "/>
    <x v="1"/>
    <n v="30"/>
    <s v="20231140212232  "/>
    <d v="2023-02-09T00:00:00"/>
    <m/>
    <d v="2023-04-11T00:00:00"/>
    <n v="40"/>
    <n v="41"/>
    <x v="2"/>
    <m/>
    <m/>
    <m/>
    <m/>
    <m/>
    <m/>
  </r>
  <r>
    <x v="0"/>
    <x v="0"/>
    <x v="4"/>
    <s v="PRESIDENTE ASOJUNTAS  "/>
    <x v="2"/>
    <x v="3"/>
    <s v="CAC. Denuncia, cuerpo Bomberos Soacha. "/>
    <s v="JUAN JOSE MALVEHY GARCIA  "/>
    <x v="1"/>
    <s v="INSPECCIÓN, VIGILANCIA Y CONTROL "/>
    <x v="3"/>
    <n v="15"/>
    <s v="20231140212302  "/>
    <d v="2023-02-09T00:00:00"/>
    <m/>
    <d v="2023-04-11T00:00:00"/>
    <n v="40"/>
    <n v="41"/>
    <x v="2"/>
    <m/>
    <m/>
    <m/>
    <m/>
    <m/>
    <m/>
  </r>
  <r>
    <x v="0"/>
    <x v="0"/>
    <x v="9"/>
    <s v="CUERPO DE BOMBEROS VOLUNTARIOS SABANAGRANDE  "/>
    <x v="1"/>
    <x v="4"/>
    <s v="CAC. Borrador CONTRATO PSAG CUERPO DE BOMBEROS 2023.  "/>
    <s v="Ronny Estiven Romero Velandia"/>
    <x v="1"/>
    <s v="FORMULACIÓN, ACTUALIZACIÓN ,ACOMPAÑAMINETO NORMATIVO Y OPERATIVO "/>
    <x v="3"/>
    <n v="15"/>
    <s v="20231140212332  "/>
    <d v="2023-02-09T00:00:00"/>
    <n v="20232110078851"/>
    <d v="2023-03-03T00:00:00"/>
    <n v="16"/>
    <n v="17"/>
    <x v="1"/>
    <s v="02-03-2023 14:13 PM_x0009_Archivar_x0009_Ronny Estiven Romero Velandia_x0009_TRAMITADO CON: Radicado DNBC No. *20232110078851* **20232110078851** Bogotá D.C, 02/03/2023"/>
    <s v="N/A"/>
    <s v="Word"/>
    <s v="Si"/>
    <s v="N/A"/>
    <s v="Radicado de salida sin subir imagen con firma"/>
  </r>
  <r>
    <x v="0"/>
    <x v="0"/>
    <x v="0"/>
    <s v="ISELE TOSCANO  "/>
    <x v="4"/>
    <x v="1"/>
    <s v="CAC. Firma contrato sin ser comandante. "/>
    <s v="Ronny Estiven Romero Velandia"/>
    <x v="1"/>
    <s v="FORMULACIÓN, ACTUALIZACIÓN ,ACOMPAÑAMINETO NORMATIVO Y OPERATIVO "/>
    <x v="1"/>
    <n v="30"/>
    <s v="20231140212342  "/>
    <d v="2023-02-09T00:00:00"/>
    <n v="20232110079351"/>
    <d v="2023-03-10T00:00:00"/>
    <n v="21"/>
    <n v="22"/>
    <x v="0"/>
    <s v="02-03-2023 14:11 PM_x0009_Archivar_x0009_Ronny Estiven Romero Velandia_x0009_TRAMITADO CON: Radicado DNBC No. *20232110079351* **20232110079351 Bogotá D.C, 02/03/2023"/>
    <s v="N/A"/>
    <s v="Word"/>
    <s v="Si"/>
    <s v="N/A"/>
    <s v="Radicado de salida sin subir imagen con firma"/>
  </r>
  <r>
    <x v="0"/>
    <x v="0"/>
    <x v="10"/>
    <s v="CUERPO DE BOMBEROS VOLUNTARIOS DE SAN JOSE DEL GUAVIARE  "/>
    <x v="1"/>
    <x v="0"/>
    <s v="CAC. SOLICITUD DE INFORMACION.  "/>
    <s v="Alvaro Perez"/>
    <x v="0"/>
    <s v="GESTIÓN CONTRACTUAL "/>
    <x v="3"/>
    <n v="15"/>
    <s v="20231140212402  "/>
    <d v="2023-02-10T00:00:00"/>
    <m/>
    <d v="2023-04-11T00:00:00"/>
    <n v="39"/>
    <n v="40"/>
    <x v="2"/>
    <m/>
    <m/>
    <m/>
    <m/>
    <m/>
    <m/>
  </r>
  <r>
    <x v="0"/>
    <x v="2"/>
    <x v="4"/>
    <s v="YUDY CARDENAS RODRIGUEZ  "/>
    <x v="4"/>
    <x v="2"/>
    <s v="RD. Denuncia en contra del Bombero FREDY ALEXANDER PACHON CANO. "/>
    <s v="Andrea Bibiana Castañeda Durán  "/>
    <x v="1"/>
    <s v="FORMULACIÓN, ACTUALIZACIÓN ,ACOMPAÑAMINETO NORMATIVO Y OPERATIVO "/>
    <x v="3"/>
    <n v="15"/>
    <s v="20231140212492  "/>
    <d v="2023-02-10T00:00:00"/>
    <s v="20232110079701 -20232110079681 -20232110079671 "/>
    <d v="2023-03-24T00:00:00"/>
    <n v="29"/>
    <n v="30"/>
    <x v="1"/>
    <s v="27-03-2023 09:39 AM_x0009_Archivar_x0009_Andrea Bibiana Castañeda Durán_x0009_SE DIO TRÁMITE CON RAD. 20232110079691 ENVIADO AL ICBF, 20232110079701 A LA PETICIONARIA, 20232110079681 AL TRIBUNAL DISCIPLINARIO Y 20232110079671 AL COMANDANTE DEL CBV DE GACHETÁ"/>
    <s v="N/A"/>
    <s v="Word"/>
    <s v="Si"/>
    <s v="N/A"/>
    <s v="Radicado de salida sin subir imagen con firma"/>
  </r>
  <r>
    <x v="0"/>
    <x v="0"/>
    <x v="11"/>
    <s v="ALCALDIA TAMARA CASANARE "/>
    <x v="3"/>
    <x v="4"/>
    <s v="CAC. Solicitud de concepto. "/>
    <s v="Andrea Bibiana Castañeda Durán  "/>
    <x v="1"/>
    <s v="FORMULACIÓN, ACTUALIZACIÓN ,ACOMPAÑAMINETO NORMATIVO Y OPERATIVO "/>
    <x v="2"/>
    <n v="15"/>
    <s v="20231140212562  "/>
    <d v="2023-02-13T00:00:00"/>
    <n v="20232110080041"/>
    <d v="2023-03-27T00:00:00"/>
    <n v="29"/>
    <n v="30"/>
    <x v="1"/>
    <s v="10-04-2023 10:53 AM_x0009_Archivar_x0009_Andrea Bibiana Castañeda Durán_x0009_SE DIO TRÁMITE CON RAD. ENVIADO EL 31/03/23"/>
    <d v="2023-03-31T00:00:00"/>
    <s v="Pdf"/>
    <s v="Si"/>
    <s v="N/A"/>
    <s v="N/A"/>
  </r>
  <r>
    <x v="0"/>
    <x v="0"/>
    <x v="12"/>
    <s v="DELEGACION DE BOMBEROS DEL CHOCO  "/>
    <x v="1"/>
    <x v="1"/>
    <s v="CAC. Convenios. "/>
    <s v="Andrea Bibiana Castañeda Durán  "/>
    <x v="1"/>
    <s v="FORMULACIÓN, ACTUALIZACIÓN ,ACOMPAÑAMINETO NORMATIVO Y OPERATIVO "/>
    <x v="2"/>
    <n v="15"/>
    <s v="20231140212612  "/>
    <d v="2023-02-13T00:00:00"/>
    <n v="20232110079731"/>
    <d v="2023-03-24T00:00:00"/>
    <n v="28"/>
    <n v="29"/>
    <x v="1"/>
    <s v="27-03-2023 09:40 AM_x0009_Archivar_x0009_Andrea Bibiana Castañeda Durán_x0009_SE DIO TRÁMITE CON EL RAD. 20232110079731 ENVIADO EL 24/03/23"/>
    <s v="N/A"/>
    <s v="Word"/>
    <s v="Si"/>
    <s v="N/A"/>
    <s v="Radicado de salida sin subir imagen con firma"/>
  </r>
  <r>
    <x v="0"/>
    <x v="0"/>
    <x v="4"/>
    <s v="CUERPO DE BOMBEROS VOLUNTARIOS DE ZIPAQUIRA  "/>
    <x v="1"/>
    <x v="2"/>
    <s v="CAC. Equipo Usar-L Zona Andina en formación. "/>
    <s v="VIVIANA ANDRADE TOVAR"/>
    <x v="2"/>
    <s v="PLANEACIÓN ESTRATEGICA"/>
    <x v="3"/>
    <n v="15"/>
    <s v="20231140212622  "/>
    <d v="2023-02-13T00:00:00"/>
    <n v="20231100080521"/>
    <d v="2023-04-03T00:00:00"/>
    <n v="34"/>
    <n v="35"/>
    <x v="1"/>
    <s v="22-03-2023 13:37 PM_x0009_Archivar_x0009_VIVIANA ANDRADE TOVAR_x0009_Se da respuesta a través de radicado No. 20231100080521"/>
    <d v="2023-03-04T00:00:00"/>
    <s v="Pdf"/>
    <s v="Si"/>
    <s v="N/A"/>
    <s v="N/A"/>
  </r>
  <r>
    <x v="0"/>
    <x v="0"/>
    <x v="13"/>
    <s v="CUERPO DE BOMBEROS VOLUNTARIOS DE VILLA DEL ROSARIO  "/>
    <x v="1"/>
    <x v="1"/>
    <s v="CAC. solicitud de información aclaratoria.  "/>
    <s v="Andrea Bibiana Castañeda Durán  "/>
    <x v="1"/>
    <s v="FORMULACIÓN, ACTUALIZACIÓN ,ACOMPAÑAMINETO NORMATIVO Y OPERATIVO "/>
    <x v="1"/>
    <n v="30"/>
    <s v="20231140212652  "/>
    <d v="2023-02-13T00:00:00"/>
    <n v="20232110080671"/>
    <d v="2023-03-31T00:00:00"/>
    <n v="33"/>
    <n v="34"/>
    <x v="1"/>
    <s v="10-04-2023 10:57 AM_x0009_Archivar_x0009_Andrea Bibiana Castañeda Durán_x0009_SE DIO TRÁMITE CON RAD. 20232110080671 ENVIADO EL 31/03/23"/>
    <s v="N/A"/>
    <s v="Word"/>
    <s v="Si"/>
    <s v="N/A"/>
    <s v="Radicado de salida sin subir imagen con firma"/>
  </r>
  <r>
    <x v="0"/>
    <x v="0"/>
    <x v="1"/>
    <s v="MARLENY VARGAS VALENCIA  "/>
    <x v="4"/>
    <x v="2"/>
    <s v="CAC. Inquietud Rifa Bomberos Fresno. "/>
    <s v="Ronny Estiven Romero Velandia"/>
    <x v="1"/>
    <s v="FORMULACIÓN, ACTUALIZACIÓN ,ACOMPAÑAMINETO NORMATIVO Y OPERATIVO "/>
    <x v="3"/>
    <n v="15"/>
    <s v="20231140212732  "/>
    <d v="2023-02-13T00:00:00"/>
    <n v="20232110079361"/>
    <d v="2023-03-10T00:00:00"/>
    <n v="19"/>
    <n v="20"/>
    <x v="1"/>
    <s v="02-03-2023 15:53 PM_x0009_Archivar_x0009_Ronny Estiven Romero Velandia_x0009_TRAMITADO CON: Al contestar cite este número: Radicado DNBC No. *20232110079361* Bogotá D.C, 03-03-2023"/>
    <s v="N/A"/>
    <s v="Word"/>
    <s v="Si"/>
    <s v="N/A"/>
    <s v="Radicado de salida sin subir imagen con firma"/>
  </r>
  <r>
    <x v="0"/>
    <x v="0"/>
    <x v="14"/>
    <s v="ALCALDIA MUNICIPAL DE SALENTO QUINDIO  "/>
    <x v="3"/>
    <x v="1"/>
    <s v="CAC. SOLICITUD APOYO ACLARACION LEY 1575 DE 2012 Y LEY 2187 DE 2022.  "/>
    <s v="Andrea Bibiana Castañeda Durán  "/>
    <x v="1"/>
    <s v="FORMULACIÓN, ACTUALIZACIÓN ,ACOMPAÑAMINETO NORMATIVO Y OPERATIVO "/>
    <x v="1"/>
    <n v="30"/>
    <s v="20231140212752  "/>
    <d v="2023-02-13T00:00:00"/>
    <n v="20232110080251"/>
    <d v="2023-03-31T00:00:00"/>
    <n v="33"/>
    <n v="34"/>
    <x v="1"/>
    <s v="10-04-2023 10:44 AM_x0009_Archivar_x0009_Andrea Bibiana Castañeda Durán_x0009_SE DIO TRÁMITE CON EL RAD. 20232110080251 ENVIADO EL 31/03/23"/>
    <s v="N/A"/>
    <s v="Word"/>
    <s v="Si"/>
    <s v="N/A"/>
    <s v="Radicado de salida sin subir imagen con firma"/>
  </r>
  <r>
    <x v="0"/>
    <x v="0"/>
    <x v="8"/>
    <s v="CUERPO DE BOMBEROS VOLUNTARIOS LA APARTADA  "/>
    <x v="1"/>
    <x v="4"/>
    <s v="CAC. Asesoría sobre el convenio. "/>
    <s v="Ronny Estiven Romero Velandia"/>
    <x v="1"/>
    <s v="FORMULACIÓN, ACTUALIZACIÓN ,ACOMPAÑAMINETO NORMATIVO Y OPERATIVO "/>
    <x v="3"/>
    <n v="15"/>
    <s v="20231140212842  "/>
    <d v="2023-02-14T00:00:00"/>
    <n v="20232110078851"/>
    <d v="2023-03-03T00:00:00"/>
    <n v="13"/>
    <n v="14"/>
    <x v="0"/>
    <s v="13-03-2023 09:43 AM_x0009_Archivar_x0009_Ronny Estiven Romero Velandia_x0009_TRAMITADO CON RADICADO DNBC 20232110078851** Bogotá D.C, 14/02/2023"/>
    <s v="N/A"/>
    <s v="Word"/>
    <s v="Si"/>
    <s v="N/A"/>
    <s v="Radicado de salida sin subir imagen con firma"/>
  </r>
  <r>
    <x v="0"/>
    <x v="0"/>
    <x v="15"/>
    <s v="CUERPO DE BOMBEROS VOLUNTARIOS DE GUAMO  "/>
    <x v="1"/>
    <x v="1"/>
    <s v="CAC. Solicitud Información. "/>
    <s v="Ronny Estiven Romero Velandia"/>
    <x v="1"/>
    <s v="FORMULACIÓN, ACTUALIZACIÓN ,ACOMPAÑAMINETO NORMATIVO Y OPERATIVO "/>
    <x v="1"/>
    <n v="30"/>
    <s v="20231140212852  "/>
    <d v="2023-02-14T00:00:00"/>
    <n v="20232110079181"/>
    <d v="2023-03-09T00:00:00"/>
    <n v="17"/>
    <n v="18"/>
    <x v="0"/>
    <s v="13-03-2023 09:48 AM_x0009_Archivar_x0009_Ronny Estiven Romero Velandia_x0009_TRAMITADO CON: Radicado DNBC No. * 20232110079181* ** 20232110079181** Bogotá D.C, 27-02-2023"/>
    <d v="2023-03-09T00:00:00"/>
    <s v="Pdf"/>
    <s v="Si"/>
    <s v="N/A"/>
    <s v="N/A"/>
  </r>
  <r>
    <x v="0"/>
    <x v="0"/>
    <x v="16"/>
    <s v="CIUDADANO SAN PEDRO  "/>
    <x v="4"/>
    <x v="3"/>
    <s v="CAC. Carro de San pedro. "/>
    <s v="Julio Cesar Garcia Triana "/>
    <x v="1"/>
    <s v="INSPECCIÓN, VIGILANCIA Y CONTROL "/>
    <x v="3"/>
    <n v="15"/>
    <s v="20231140212922  "/>
    <d v="2023-02-14T00:00:00"/>
    <m/>
    <d v="2023-04-12T00:00:00"/>
    <n v="38"/>
    <n v="39"/>
    <x v="2"/>
    <m/>
    <m/>
    <m/>
    <m/>
    <m/>
    <m/>
  </r>
  <r>
    <x v="0"/>
    <x v="0"/>
    <x v="6"/>
    <s v="SINDICATO DISTRITAL DE BOMBEROS VOLUNTARIOS DE BUENAVENTURA  "/>
    <x v="2"/>
    <x v="1"/>
    <s v="CAC. Remisión por Competencia - Solicitud de Información. "/>
    <s v="Andrea Bibiana Castañeda Durán  "/>
    <x v="1"/>
    <s v="FORMULACIÓN, ACTUALIZACIÓN ,ACOMPAÑAMINETO NORMATIVO Y OPERATIVO "/>
    <x v="3"/>
    <n v="15"/>
    <s v="20231140213032  "/>
    <d v="2023-02-14T00:00:00"/>
    <n v="20232110079911"/>
    <d v="2023-03-31T00:00:00"/>
    <n v="32"/>
    <n v="33"/>
    <x v="1"/>
    <s v="10-04-2023 10:59 AM_x0009_Archivar_x0009_Andrea Bibiana Castañeda Durán_x0009_SE DIO TRÁMITE CON RAD.20232110079911 ENVIADO EL 30/3/23"/>
    <d v="2023-03-31T00:00:00"/>
    <s v="Pdf"/>
    <s v="Si"/>
    <s v="N/A"/>
    <s v="N/A"/>
  </r>
  <r>
    <x v="0"/>
    <x v="0"/>
    <x v="4"/>
    <s v="ALCALDÍA SUESCA CUNDINAMARCA CUNDINAMARCA "/>
    <x v="3"/>
    <x v="1"/>
    <s v="CAC. Solicitud de información URGENTE. "/>
    <s v="Julio Cesar Garcia Triana "/>
    <x v="1"/>
    <s v="INSPECCIÓN, VIGILANCIA Y CONTROL "/>
    <x v="3"/>
    <n v="15"/>
    <s v="20231140213042  "/>
    <d v="2023-02-14T00:00:00"/>
    <m/>
    <d v="2023-04-12T00:00:00"/>
    <n v="38"/>
    <n v="39"/>
    <x v="2"/>
    <m/>
    <m/>
    <m/>
    <m/>
    <m/>
    <m/>
  </r>
  <r>
    <x v="0"/>
    <x v="0"/>
    <x v="0"/>
    <s v="ISELE TOSCANA  "/>
    <x v="4"/>
    <x v="1"/>
    <s v="CAC. Derechos de los fundadores. "/>
    <s v="Andrea Bibiana Castañeda Durán  "/>
    <x v="1"/>
    <s v="FORMULACIÓN, ACTUALIZACIÓN ,ACOMPAÑAMINETO NORMATIVO Y OPERATIVO "/>
    <x v="1"/>
    <n v="30"/>
    <s v="20231140213052  "/>
    <d v="2023-02-14T00:00:00"/>
    <n v="20232110080681"/>
    <d v="2023-04-04T00:00:00"/>
    <n v="34"/>
    <n v="35"/>
    <x v="1"/>
    <s v="10-04-2023 11:00 AM_x0009_Archivar_x0009_Andrea Bibiana Castañeda Durán_x0009_SE DIO TRÁMITE CON RAD. 20232110080681 ENVIADO EL 04/04/23"/>
    <s v="N/A"/>
    <s v="Word"/>
    <s v="Si"/>
    <s v="N/A"/>
    <s v="Radicado de salida sin subir imagen con firma"/>
  </r>
  <r>
    <x v="0"/>
    <x v="0"/>
    <x v="0"/>
    <s v="ISELE TOSCANO  "/>
    <x v="4"/>
    <x v="1"/>
    <s v="CAC. Inquietud jurídica. "/>
    <s v="Ronny Estiven Romero Velandia"/>
    <x v="1"/>
    <s v="FORMULACIÓN, ACTUALIZACIÓN ,ACOMPAÑAMINETO NORMATIVO Y OPERATIVO "/>
    <x v="1"/>
    <n v="30"/>
    <s v="20231140213062  "/>
    <d v="2023-02-14T00:00:00"/>
    <n v="20232110079441"/>
    <d v="2023-03-10T00:00:00"/>
    <n v="18"/>
    <n v="19"/>
    <x v="0"/>
    <s v="13-03-2023 10:22 AM_x0009_Archivar_x0009_Ronny Estiven Romero Velandia_x0009_TRAMITADO CON: Radicado DNBC No. *20232110079441* **20232110079441** Bogotá D.C, 03-03-2023"/>
    <s v="N/A"/>
    <s v="Word"/>
    <s v="Si"/>
    <s v="N/A"/>
    <s v="Radicado de salida sin subir imagen con firma"/>
  </r>
  <r>
    <x v="0"/>
    <x v="0"/>
    <x v="1"/>
    <s v="MARLY DAYAN QUESADA ANDRADE  "/>
    <x v="4"/>
    <x v="3"/>
    <s v="CAC. OFICIO MP 0059 REMISIÓN DE QUEJA,  "/>
    <s v="Julio Cesar Garcia Triana "/>
    <x v="1"/>
    <s v="INSPECCIÓN, VIGILANCIA Y CONTROL "/>
    <x v="3"/>
    <n v="15"/>
    <s v="20231140213092  "/>
    <d v="2023-02-14T00:00:00"/>
    <m/>
    <d v="2023-04-12T00:00:00"/>
    <n v="38"/>
    <n v="39"/>
    <x v="2"/>
    <m/>
    <m/>
    <m/>
    <m/>
    <m/>
    <m/>
  </r>
  <r>
    <x v="0"/>
    <x v="0"/>
    <x v="0"/>
    <s v="MARISOL PEñA LUQUE "/>
    <x v="4"/>
    <x v="1"/>
    <s v="CAC. INQUIETUDES JURÍDICAS, SOLICITUD DE AYUDA DE CARACTER PRIORITARIO. "/>
    <s v="Andrea Bibiana Castañeda Durán  "/>
    <x v="1"/>
    <s v="FORMULACIÓN, ACTUALIZACIÓN ,ACOMPAÑAMINETO NORMATIVO Y OPERATIVO "/>
    <x v="1"/>
    <n v="30"/>
    <s v="20231140213112  "/>
    <d v="2023-02-15T00:00:00"/>
    <n v="20232110080701"/>
    <d v="2023-04-04T00:00:00"/>
    <n v="33"/>
    <n v="34"/>
    <x v="1"/>
    <s v="10-04-2023 11:07 AM_x0009_Archivar_x0009_Andrea Bibiana Castañeda Durán_x0009_SE DIO TRÁMITE CON RAD. 20232110080701 ENVIADO EL 04/04/23"/>
    <s v="N/A"/>
    <s v="Word"/>
    <s v="Si"/>
    <s v="N/A"/>
    <s v="Radicado de salida sin subir imagen con firma"/>
  </r>
  <r>
    <x v="0"/>
    <x v="0"/>
    <x v="0"/>
    <s v="FISCALIA SEGUNDA SECCIONAL UNIDAD DE DELITOS CONTRA LA ADMINISTRACION PUBLICA  "/>
    <x v="0"/>
    <x v="2"/>
    <s v="CAC. SOLICITUD DE INFORMACION - IMPORTANTE - NOTICIA CRIMINAL 686796000151202250084. "/>
    <s v="ALEJANDRA MOSQUERA HURTADO  "/>
    <x v="1"/>
    <s v="FORTALECIMIENTO BOMBERIL PARA LA RESPUESTA "/>
    <x v="3"/>
    <n v="15"/>
    <s v="20231140213152  "/>
    <d v="2023-02-15T00:00:00"/>
    <n v="20232130081161"/>
    <d v="2023-04-11T00:00:00"/>
    <n v="36"/>
    <n v="37"/>
    <x v="1"/>
    <s v="11-04-2023 11:04 AM_x0009_Archivar_x0009_ALEJANDRA MOSQUERA HURTADO_x0009_se archiva porque ya se encuentra la respuesta adjunta en el orfeo"/>
    <s v="N/A"/>
    <s v="Word"/>
    <s v="Si"/>
    <s v="N/A"/>
    <s v="Radicado de salida sin subir imagen con firma"/>
  </r>
  <r>
    <x v="0"/>
    <x v="0"/>
    <x v="6"/>
    <s v="AMBULANCIAS AVIS  "/>
    <x v="2"/>
    <x v="3"/>
    <s v="CAC. OFICIO QUEJA FRENTE AL SEÑOR CAPITAN ARBEY HERNAN TRUJILLO MENDEZ (CUERPO DE BOMBERO DE EL CERRITO VALLE). "/>
    <s v="Julio Alejandro Chamorro Cabrera  "/>
    <x v="1"/>
    <s v="SUBDIRECCIÓN ESTRATÉGICA Y DE COORDINACIÓN BOMBERIL "/>
    <x v="3"/>
    <n v="15"/>
    <s v="20231140213162  "/>
    <d v="2023-02-15T00:00:00"/>
    <m/>
    <d v="2023-04-12T00:00:00"/>
    <n v="37"/>
    <n v="38"/>
    <x v="2"/>
    <m/>
    <m/>
    <m/>
    <m/>
    <m/>
    <m/>
  </r>
  <r>
    <x v="0"/>
    <x v="0"/>
    <x v="4"/>
    <s v="CUERPO DE BOMBEROS VOLUNTARIOS DE PANDI  "/>
    <x v="1"/>
    <x v="4"/>
    <s v="CAC. PROPUESTA REALIZADA A LA ALCALDIA DE PANDI. "/>
    <s v="Andrea Bibiana Castañeda Durán  "/>
    <x v="1"/>
    <s v="FORMULACIÓN, ACTUALIZACIÓN ,ACOMPAÑAMINETO NORMATIVO Y OPERATIVO "/>
    <x v="3"/>
    <n v="15"/>
    <s v="20231140213212  "/>
    <d v="2023-02-15T00:00:00"/>
    <n v="20232110080711"/>
    <d v="2023-04-04T00:00:00"/>
    <n v="33"/>
    <n v="34"/>
    <x v="1"/>
    <s v="10-04-2023 11:01 AM_x0009_Archivar_x0009_Andrea Bibiana Castañeda Durán_x0009_SE DIO TRÁMITE CON RAD. 20232110080711 ENVIADO EL 04/04/23"/>
    <s v="N/A"/>
    <s v="Word"/>
    <s v="Si"/>
    <s v="N/A"/>
    <s v="Radicado de salida sin subir imagen con firma"/>
  </r>
  <r>
    <x v="0"/>
    <x v="0"/>
    <x v="17"/>
    <s v="ALCALDIA MUNICIPAL EL PLAYON CONSEJO MUNICIPAL  "/>
    <x v="3"/>
    <x v="3"/>
    <s v="CAC. SOLICITUD INFORMACION. "/>
    <s v="Julio Cesar Garcia Triana "/>
    <x v="1"/>
    <s v="INSPECCIÓN, VIGILANCIA Y CONTROL "/>
    <x v="4"/>
    <n v="10"/>
    <s v="20231140213232  "/>
    <d v="2023-02-15T00:00:00"/>
    <m/>
    <d v="2023-04-12T00:00:00"/>
    <n v="37"/>
    <n v="38"/>
    <x v="2"/>
    <m/>
    <m/>
    <m/>
    <m/>
    <m/>
    <m/>
  </r>
  <r>
    <x v="0"/>
    <x v="0"/>
    <x v="18"/>
    <s v="CUERPO DE BOMBEROS VOLUNTARIOS DE LA PAZ  "/>
    <x v="1"/>
    <x v="2"/>
    <s v="CAC. DOCUMENTOS DE DENUNCIA PUBLICA POR EXTORCION Y AMENAZA. "/>
    <s v="Andrea Bibiana Castañeda Durán  "/>
    <x v="1"/>
    <s v="FORMULACIÓN, ACTUALIZACIÓN ,ACOMPAÑAMINETO NORMATIVO Y OPERATIVO "/>
    <x v="3"/>
    <n v="15"/>
    <s v="20231140213242  "/>
    <d v="2023-02-15T00:00:00"/>
    <n v="20232110080561"/>
    <d v="2023-03-31T00:00:00"/>
    <n v="31"/>
    <n v="32"/>
    <x v="1"/>
    <s v="10-04-2023 10:52 AM_x0009_Archivar_x0009_Andrea Bibiana Castañeda Durán_x0009_SE DIO TRÁMITE CON RAD. 20232110080561 ENVIADO EL 31/03/23"/>
    <s v="N/A"/>
    <s v="Word"/>
    <s v="Si"/>
    <s v="N/A"/>
    <s v="Radicado de salida sin subir imagen con firma"/>
  </r>
  <r>
    <x v="0"/>
    <x v="0"/>
    <x v="16"/>
    <s v="CUERPO DE BOMBEROS VOLUNTARIOS DE SAN PEDRO SUCRE  "/>
    <x v="1"/>
    <x v="1"/>
    <s v="CAC. SOLICITUD DE INFORMACION - INSCRIPCIÓN DE DIGNATARIOS. "/>
    <s v="Melba Vidal "/>
    <x v="1"/>
    <s v="INSPECCIÓN, VIGILANCIA Y CONTROL "/>
    <x v="3"/>
    <n v="15"/>
    <s v="20231140213292  "/>
    <d v="2023-02-16T00:00:00"/>
    <s v="_x0009_20232150080641_x0009_"/>
    <d v="2023-03-31T00:00:00"/>
    <n v="30"/>
    <n v="31"/>
    <x v="1"/>
    <m/>
    <s v="N/A"/>
    <s v="Word"/>
    <s v="Si"/>
    <s v="N/A"/>
    <s v="Radicado de entrada sin cerrar, Radicado de salida sin subir imagen con firma"/>
  </r>
  <r>
    <x v="0"/>
    <x v="0"/>
    <x v="0"/>
    <s v="JOSE OCTAVIO CARDONA LEON "/>
    <x v="0"/>
    <x v="2"/>
    <s v="CAC. TRASLADO POR COMPETENCIA DE SOLICITUD RADICADO 2023010033664. "/>
    <s v="_x0009_Jiud Magnoly Gaviria Narvaez"/>
    <x v="1"/>
    <s v="COORDINACIÓN OPERATIVA "/>
    <x v="5"/>
    <n v="10"/>
    <s v="20231140213312  "/>
    <d v="2023-02-16T00:00:00"/>
    <n v="20232120080231"/>
    <d v="2023-03-17T00:00:00"/>
    <n v="21"/>
    <n v="22"/>
    <x v="1"/>
    <s v="12-04-2023 11:58 AM_x0009_Archivar_x0009_Jiud Magnoly Gaviria Narvaez_x0009_Se brindo respuesta con Radicado DNBC No. *20232120080231*, de REFERENCIA ENTRADA: Radicado DNBC No. 20231140210552. Enviada el 17/03/2023."/>
    <s v="N/A"/>
    <s v="Word"/>
    <s v="Si"/>
    <s v="N/A"/>
    <s v="Radicado de salida sin subir imagen con firma"/>
  </r>
  <r>
    <x v="0"/>
    <x v="0"/>
    <x v="4"/>
    <s v="CUERPO DE BOMBEROS VOLUNTARIOS DE SOPO  "/>
    <x v="1"/>
    <x v="1"/>
    <s v="CAC. DERECHO DE PETICION INFORMACION CERTIFICADOS DE BRIGADA BOMB GACHANCIPA. "/>
    <s v="Edgar Alexander Maya Lopez"/>
    <x v="1"/>
    <s v="EDUCACIÓN NACIONAL PARA BOMBEROS"/>
    <x v="1"/>
    <n v="30"/>
    <s v="20231140213362  "/>
    <d v="2023-02-16T00:00:00"/>
    <n v="20232140079651"/>
    <d v="2023-03-24T00:00:00"/>
    <n v="25"/>
    <n v="26"/>
    <x v="0"/>
    <s v="27-03-2023 08:32 AM_x0009_Archivar_x0009_Edgar Alexander Maya Lopez_x0009_Se da respuesta con radicado DNBC N° 20232140079651, se envia el 24/03/2023"/>
    <s v="N/A"/>
    <s v="Word"/>
    <s v="Si"/>
    <s v="N/A"/>
    <s v="Radicado de salida sin subir imagen con firma"/>
  </r>
  <r>
    <x v="0"/>
    <x v="0"/>
    <x v="4"/>
    <s v="SIHO ALEXANDER LUQUE  "/>
    <x v="4"/>
    <x v="1"/>
    <s v="CAC. PROCESO DE INVESTIGACION COMANDANTE C.B.V. SUESCA.  "/>
    <s v="Julio Cesar Garcia Triana "/>
    <x v="1"/>
    <s v="INSPECCIÓN, VIGILANCIA Y CONTROL "/>
    <x v="3"/>
    <n v="15"/>
    <s v="20231140213382  "/>
    <d v="2023-02-16T00:00:00"/>
    <s v="_x0009_20232150080891_x0009_"/>
    <d v="2023-04-12T00:00:00"/>
    <n v="36"/>
    <n v="37"/>
    <x v="2"/>
    <m/>
    <m/>
    <m/>
    <m/>
    <m/>
    <m/>
  </r>
  <r>
    <x v="0"/>
    <x v="0"/>
    <x v="1"/>
    <s v="GOBERNACIóN DE CALDAS  "/>
    <x v="3"/>
    <x v="1"/>
    <s v="CAC. Consulta sobre inscripción de Comandante. "/>
    <s v="Andrea Bibiana Castañeda Durán  "/>
    <x v="1"/>
    <s v="FORMULACIÓN, ACTUALIZACIÓN ,ACOMPAÑAMINETO NORMATIVO Y OPERATIVO "/>
    <x v="1"/>
    <n v="30"/>
    <s v="20231140213452  "/>
    <d v="2023-02-17T00:00:00"/>
    <n v="20232110080721"/>
    <d v="2023-04-04T00:00:00"/>
    <n v="31"/>
    <n v="32"/>
    <x v="1"/>
    <s v="10-04-2023 11:07 AM_x0009_Archivar_x0009_Andrea Bibiana Castañeda Durán_x0009_SE DIO TRÁMITE CON RAD. 20232110080721 ENVIADO 04/04/2023"/>
    <s v="N/A"/>
    <s v="Word"/>
    <s v="Si"/>
    <s v="N/A"/>
    <s v="Radicado de salida sin subir imagen con firma"/>
  </r>
  <r>
    <x v="0"/>
    <x v="0"/>
    <x v="4"/>
    <s v="ALCALDÍA SUESCA CUNDINAMARCA PERSONERÍA MUNICIPAL CUNDINAMARCA "/>
    <x v="3"/>
    <x v="3"/>
    <s v="CAC. Requerimiento información expedición certificado de cumplimiento.  "/>
    <s v="Julio Cesar Garcia Triana "/>
    <x v="1"/>
    <s v="INSPECCIÓN, VIGILANCIA Y CONTROL "/>
    <x v="3"/>
    <n v="15"/>
    <s v="20231140213472  "/>
    <d v="2023-02-17T00:00:00"/>
    <s v="_x0009_20232150080911_x0009_"/>
    <d v="2023-04-12T00:00:00"/>
    <n v="35"/>
    <n v="36"/>
    <x v="2"/>
    <m/>
    <m/>
    <m/>
    <m/>
    <m/>
    <m/>
  </r>
  <r>
    <x v="0"/>
    <x v="0"/>
    <x v="0"/>
    <s v="EDGAR ALVEIRO JOJOA BERMUDES  "/>
    <x v="4"/>
    <x v="0"/>
    <s v="CAC. DERECHO DE PETICION EDGAR JOJOA. "/>
    <s v="MARYOLY DIAZ "/>
    <x v="0"/>
    <s v="GESTIÓN TALENTO HUMANO "/>
    <x v="3"/>
    <n v="15"/>
    <s v="20231140213492  "/>
    <d v="2023-02-17T00:00:00"/>
    <m/>
    <d v="2023-04-12T00:00:00"/>
    <n v="35"/>
    <n v="36"/>
    <x v="2"/>
    <m/>
    <m/>
    <m/>
    <m/>
    <m/>
    <m/>
  </r>
  <r>
    <x v="0"/>
    <x v="0"/>
    <x v="1"/>
    <s v="CUERPO DE BOMBEROS VOLUNTARIOS DE CHINCHINA  "/>
    <x v="1"/>
    <x v="5"/>
    <s v="CAC. SOLICITUD DE COPIA CERTIFICADO DIGITAL. "/>
    <s v="Edgar Alexander Maya Lopez"/>
    <x v="1"/>
    <s v="EDUCACIÓN NACIONAL PARA BOMBEROS"/>
    <x v="1"/>
    <n v="30"/>
    <s v="20231140213532  "/>
    <d v="2023-02-17T00:00:00"/>
    <s v="N/A"/>
    <d v="2023-03-09T00:00:00"/>
    <n v="14"/>
    <n v="15"/>
    <x v="0"/>
    <s v="09-03-2023 11:53 AM_x0009_Archivar_x0009_Edgar Alexander Maya Lopez_x0009_Se da respuesta por correo electrónico se deja evidencia en digital"/>
    <s v="N/A"/>
    <s v="N/A"/>
    <s v="Si"/>
    <s v="N/A"/>
    <s v="No se genero radicado de salida"/>
  </r>
  <r>
    <x v="0"/>
    <x v="0"/>
    <x v="4"/>
    <s v="CUERPO DE BOMBEROS VOLUNTARIOS DE SIBATE"/>
    <x v="1"/>
    <x v="3"/>
    <s v="CAC: solicitud de información "/>
    <s v="Julio Cesar Garcia Triana "/>
    <x v="1"/>
    <s v="INSPECCIÓN, VIGILANCIA Y CONTROL "/>
    <x v="3"/>
    <n v="15"/>
    <s v="20231140213602  "/>
    <d v="2023-02-20T00:00:00"/>
    <s v="_x0009_20232150081051_x0009_"/>
    <d v="2023-04-12T00:00:00"/>
    <n v="34"/>
    <n v="35"/>
    <x v="2"/>
    <m/>
    <m/>
    <m/>
    <m/>
    <m/>
    <m/>
  </r>
  <r>
    <x v="0"/>
    <x v="0"/>
    <x v="16"/>
    <s v="JOSE LUIS CASTRO FLOREZ  "/>
    <x v="4"/>
    <x v="5"/>
    <s v="CAC: Solicitud de información "/>
    <s v="Edgar Alexander Maya Lopez"/>
    <x v="1"/>
    <s v="EDUCACIÓN NACIONAL PARA BOMBEROS"/>
    <x v="3"/>
    <n v="15"/>
    <s v="20231140213622  "/>
    <d v="2023-02-21T00:00:00"/>
    <s v="N/A"/>
    <d v="2023-02-22T00:00:00"/>
    <n v="1"/>
    <n v="2"/>
    <x v="0"/>
    <s v="22-02-2023 13:54 PM_x0009_Archivar_x0009_Edgar Alexander Maya Lopez_x0009_se responde por correo electrónico, se adjunta imagen."/>
    <s v="N/A"/>
    <s v="N/A"/>
    <s v="Si"/>
    <s v="N/A"/>
    <s v="No se genero radicado de salida"/>
  </r>
  <r>
    <x v="0"/>
    <x v="3"/>
    <x v="0"/>
    <s v="PERSONERIA DE BOGOTA  "/>
    <x v="0"/>
    <x v="1"/>
    <s v="SM: Auto de apertura de investigacion disciplinaria "/>
    <s v="Edgar Alexander Maya Lopez"/>
    <x v="1"/>
    <s v="EDUCACIÓN NACIONAL PARA BOMBEROS  "/>
    <x v="1"/>
    <n v="30"/>
    <s v="20231140213632  "/>
    <d v="2023-02-21T00:00:00"/>
    <m/>
    <d v="2023-04-12T00:00:00"/>
    <n v="33"/>
    <n v="34"/>
    <x v="2"/>
    <m/>
    <m/>
    <m/>
    <m/>
    <m/>
    <m/>
  </r>
  <r>
    <x v="0"/>
    <x v="0"/>
    <x v="0"/>
    <s v="PROCURADURIA DELEGADA DISCIPLINARIA DE INSTRUCCIóN 6: PRIMERA PARA LA CONTRATACION ESTATAL  "/>
    <x v="0"/>
    <x v="0"/>
    <s v="CAC: SEGUNDA REITERACIÓN: OFICIO P1DCE No. 0189 DE 23/01/2023 - REQUERIMIENTO No. 20231140209042 (EXPEDIENTE D-2020-1461345 PROCURADURÍA GENERAL DE LA NACIÓN) "/>
    <s v="Alvaro Perez"/>
    <x v="0"/>
    <s v="GESTIÓN CONTRACTUAL"/>
    <x v="0"/>
    <n v="10"/>
    <s v="20231140213652  "/>
    <d v="2023-02-21T00:00:00"/>
    <s v="N/A"/>
    <d v="2023-03-01T00:00:00"/>
    <n v="6"/>
    <n v="7"/>
    <x v="0"/>
    <s v="21-03-2023 10:58 AM_x0009_Archivar_x0009_Alvaro Perez_x0009_SE DIO RESPUESTA MEDIANTE CORREO ELECTRONICO DEL DIRECTOR ENCARGADO EL DIA 01/03/2023."/>
    <s v="N/A"/>
    <s v="N/A"/>
    <s v="Si"/>
    <s v="N/A"/>
    <s v="No se genero radicado de salida"/>
  </r>
  <r>
    <x v="0"/>
    <x v="0"/>
    <x v="8"/>
    <s v="IDALIA AMPARO GONZALEZ GIRALDO SECRETARIA DE GOBIERNO GOBERNACION DE ANTIOQUIA "/>
    <x v="3"/>
    <x v="1"/>
    <s v="CAC: OLICITUD CONCEPTO APLICACIÓN PARÁGRAFO 5 ARTÍCULO 7 RESOLUCIÓN 1127 DE 2018 "/>
    <s v="Ronny Estiven Romero Velandia"/>
    <x v="1"/>
    <s v="FORMULACIÓN, ACTUALIZACIÓN ,ACOMPAÑAMINETO NORMATIVO Y OPERATIVO "/>
    <x v="1"/>
    <n v="30"/>
    <s v="20231140213752  "/>
    <d v="2023-02-27T00:00:00"/>
    <n v="20232110079171"/>
    <d v="2023-03-02T00:00:00"/>
    <n v="3"/>
    <n v="4"/>
    <x v="0"/>
    <s v="27-02-2023 10:21 AM_x0009_Archivar_x0009_Ronny Estiven Romero Velandia_x0009_TRAMITADDO CON: Radicado DNBC No. * 20232110079171* ** 20232110079171** Bogotá D.C, 27-02-2023"/>
    <s v="N/A"/>
    <s v="N/A"/>
    <s v="Si"/>
    <s v="N/A"/>
    <s v="No se genero radicado de salida"/>
  </r>
  <r>
    <x v="0"/>
    <x v="0"/>
    <x v="0"/>
    <s v="EDGARDO MANDON ARENAS  "/>
    <x v="4"/>
    <x v="0"/>
    <s v="CAC: Solicitud copia de las respuestas de la CNSC a mis solicitudes "/>
    <s v="MARYOLY DIAZ "/>
    <x v="0"/>
    <s v="GESTIÓN TALENTO HUMANO "/>
    <x v="4"/>
    <n v="10"/>
    <s v="20231140213802  "/>
    <d v="2023-02-27T00:00:00"/>
    <m/>
    <d v="2023-04-12T00:00:00"/>
    <n v="29"/>
    <n v="30"/>
    <x v="2"/>
    <m/>
    <m/>
    <m/>
    <m/>
    <m/>
    <m/>
  </r>
  <r>
    <x v="0"/>
    <x v="0"/>
    <x v="15"/>
    <s v="JOHANA MARITZA AGUIRRE  "/>
    <x v="0"/>
    <x v="2"/>
    <s v="CAC: REQUERIMIENTO URGENTE "/>
    <s v="Pedro Andrés Manosalva Rincón "/>
    <x v="1"/>
    <s v="COORDINACIÓN OPERATIVA "/>
    <x v="3"/>
    <n v="15"/>
    <s v="20231140213812  "/>
    <d v="2023-02-27T00:00:00"/>
    <m/>
    <d v="2023-04-12T00:00:00"/>
    <n v="29"/>
    <n v="30"/>
    <x v="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5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86:B88" firstHeaderRow="1" firstDataRow="1" firstDataCol="1"/>
  <pivotFields count="25"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">
    <i>
      <x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8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52:B172" firstHeaderRow="1" firstDataRow="1" firstDataCol="1"/>
  <pivotFields count="25">
    <pivotField showAll="0"/>
    <pivotField showAll="0"/>
    <pivotField axis="axisRow" dataField="1" showAll="0">
      <items count="20">
        <item x="8"/>
        <item x="9"/>
        <item x="0"/>
        <item x="3"/>
        <item x="5"/>
        <item x="1"/>
        <item x="11"/>
        <item x="2"/>
        <item x="18"/>
        <item x="12"/>
        <item x="4"/>
        <item x="10"/>
        <item x="7"/>
        <item x="13"/>
        <item x="14"/>
        <item x="17"/>
        <item x="16"/>
        <item x="1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Cuenta de Departamento" fld="2" subtotal="count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13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0:B24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64" showAll="0"/>
    <pivotField numFmtId="1" showAll="0"/>
    <pivotField numFmtId="1"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Estado" fld="18" subtotal="count" baseField="0" baseItem="0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8" type="button" dataOnly="0" labelOnly="1" outline="0" axis="axisRow" fieldPosition="0"/>
    </format>
    <format dxfId="14">
      <pivotArea dataOnly="0" labelOnly="1" fieldPosition="0">
        <references count="1">
          <reference field="18" count="0"/>
        </references>
      </pivotArea>
    </format>
    <format dxfId="13">
      <pivotArea dataOnly="0" labelOnly="1" grandRow="1" outline="0" fieldPosition="0"/>
    </format>
    <format dxfId="1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1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:B5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0"/>
        <item x="2"/>
        <item m="1" x="3"/>
        <item x="1"/>
        <item t="default"/>
      </items>
    </pivotField>
    <pivotField showAll="0"/>
    <pivotField showAll="0"/>
    <pivotField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4">
    <i>
      <x/>
    </i>
    <i>
      <x v="1"/>
    </i>
    <i>
      <x v="3"/>
    </i>
    <i t="grand">
      <x/>
    </i>
  </rowItems>
  <colItems count="1">
    <i/>
  </colItems>
  <dataFields count="1">
    <dataField name="Cuenta de Área" fld="8" subtotal="count" baseField="0" baseItem="0"/>
  </dataFields>
  <formats count="12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8" type="button" dataOnly="0" labelOnly="1" outline="0" axis="axisRow" fieldPosition="0"/>
    </format>
    <format dxfId="26">
      <pivotArea dataOnly="0" labelOnly="1" fieldPosition="0">
        <references count="1">
          <reference field="8" count="0"/>
        </references>
      </pivotArea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8" type="button" dataOnly="0" labelOnly="1" outline="0" axis="axisRow" fieldPosition="0"/>
    </format>
    <format dxfId="20">
      <pivotArea dataOnly="0" labelOnly="1" fieldPosition="0">
        <references count="1">
          <reference field="8" count="0"/>
        </references>
      </pivotArea>
    </format>
    <format dxfId="19">
      <pivotArea dataOnly="0" labelOnly="1" grandRow="1" outline="0" fieldPosition="0"/>
    </format>
    <format dxfId="1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Dinámica20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14:B221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1"/>
        <item x="4"/>
        <item x="0"/>
        <item x="5"/>
        <item x="2"/>
        <item x="3"/>
        <item t="default"/>
      </items>
    </pivotField>
    <pivotField showAll="0"/>
    <pivotField showAll="0"/>
    <pivotField numFmtId="14" showAll="0"/>
    <pivotField showAll="0"/>
    <pivotField numFmtId="164" showAll="0"/>
    <pivotField dataField="1"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romedio de Días hábiles" fld="16" subtotal="average" baseField="10" baseItem="0" numFmtId="1"/>
  </dataFields>
  <formats count="7">
    <format dxfId="36">
      <pivotArea outline="0" collapsedLevelsAreSubtotals="1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10" type="button" dataOnly="0" labelOnly="1" outline="0" axis="axisRow" fieldPosition="0"/>
    </format>
    <format dxfId="32">
      <pivotArea dataOnly="0" labelOnly="1" fieldPosition="0">
        <references count="1">
          <reference field="10" count="0"/>
        </references>
      </pivotArea>
    </format>
    <format dxfId="31">
      <pivotArea dataOnly="0" labelOnly="1" grandRow="1" outline="0" fieldPosition="0"/>
    </format>
    <format dxfId="3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ablaDinámica19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87:B194" firstHeaderRow="1" firstDataRow="1" firstDataCol="1"/>
  <pivotFields count="25">
    <pivotField showAll="0"/>
    <pivotField showAll="0"/>
    <pivotField showAll="0"/>
    <pivotField showAll="0"/>
    <pivotField showAll="0"/>
    <pivotField axis="axisRow" dataField="1" showAll="0">
      <items count="7">
        <item x="4"/>
        <item x="0"/>
        <item x="5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ema de Consulta" fld="5" subtotal="count" baseField="0" baseItem="0"/>
  </dataFields>
  <formats count="6"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5" type="button" dataOnly="0" labelOnly="1" outline="0" axis="axisRow" fieldPosition="0"/>
    </format>
    <format dxfId="39">
      <pivotArea dataOnly="0" labelOnly="1" fieldPosition="0">
        <references count="1">
          <reference field="5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TablaDinámica17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30:B136" firstHeaderRow="1" firstDataRow="1" firstDataCol="1"/>
  <pivotFields count="25">
    <pivotField showAll="0"/>
    <pivotField showAll="0"/>
    <pivotField showAll="0"/>
    <pivotField showAll="0"/>
    <pivotField axis="axisRow" dataField="1" showAll="0">
      <items count="6">
        <item x="1"/>
        <item x="0"/>
        <item x="3"/>
        <item x="2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12"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4" type="button" dataOnly="0" labelOnly="1" outline="0" axis="axisRow" fieldPosition="0"/>
    </format>
    <format dxfId="51">
      <pivotArea dataOnly="0" labelOnly="1" fieldPosition="0">
        <references count="1">
          <reference field="4" count="0"/>
        </references>
      </pivotArea>
    </format>
    <format dxfId="50">
      <pivotArea dataOnly="0" labelOnly="1" grandRow="1" outline="0" fieldPosition="0"/>
    </format>
    <format dxfId="49">
      <pivotArea dataOnly="0" labelOnly="1" outline="0" axis="axisValues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4" type="button" dataOnly="0" labelOnly="1" outline="0" axis="axisRow" fieldPosition="0"/>
    </format>
    <format dxfId="45">
      <pivotArea dataOnly="0" labelOnly="1" fieldPosition="0">
        <references count="1">
          <reference field="4" count="0"/>
        </references>
      </pivotArea>
    </format>
    <format dxfId="44">
      <pivotArea dataOnly="0" labelOnly="1" grandRow="1" outline="0" fieldPosition="0"/>
    </format>
    <format dxfId="4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TablaDinámica1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5:B62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1"/>
        <item x="4"/>
        <item x="0"/>
        <item x="5"/>
        <item x="2"/>
        <item x="3"/>
        <item t="default"/>
      </items>
    </pivotField>
    <pivotField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ipo de petición" fld="10" subtotal="count" baseField="0" baseItem="0"/>
  </dataFields>
  <formats count="6">
    <format dxfId="60">
      <pivotArea type="all" dataOnly="0" outline="0" fieldPosition="0"/>
    </format>
    <format dxfId="59">
      <pivotArea outline="0" collapsedLevelsAreSubtotals="1" fieldPosition="0"/>
    </format>
    <format dxfId="58">
      <pivotArea field="10" type="button" dataOnly="0" labelOnly="1" outline="0" axis="axisRow" fieldPosition="0"/>
    </format>
    <format dxfId="57">
      <pivotArea dataOnly="0" labelOnly="1" fieldPosition="0">
        <references count="1">
          <reference field="10" count="0"/>
        </references>
      </pivotArea>
    </format>
    <format dxfId="56">
      <pivotArea dataOnly="0" labelOnly="1" grandRow="1" outline="0" fieldPosition="0"/>
    </format>
    <format dxfId="5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name="TablaDinámica16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07:B112" firstHeaderRow="1" firstDataRow="1" firstDataCol="1"/>
  <pivotFields count="25">
    <pivotField showAll="0"/>
    <pivotField axis="axisRow" dataField="1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Servicio de Entrada" fld="1" subtotal="count" baseField="0" baseItem="0"/>
  </dataFields>
  <formats count="6">
    <format dxfId="66">
      <pivotArea type="all" dataOnly="0" outline="0" fieldPosition="0"/>
    </format>
    <format dxfId="65">
      <pivotArea outline="0" collapsedLevelsAreSubtotals="1" fieldPosition="0"/>
    </format>
    <format dxfId="64">
      <pivotArea field="1" type="button" dataOnly="0" labelOnly="1" outline="0" axis="axisRow" fieldPosition="0"/>
    </format>
    <format dxfId="63">
      <pivotArea dataOnly="0" labelOnly="1" fieldPosition="0">
        <references count="1">
          <reference field="1" count="0"/>
        </references>
      </pivotArea>
    </format>
    <format dxfId="62">
      <pivotArea dataOnly="0" labelOnly="1" grandRow="1" outline="0" fieldPosition="0"/>
    </format>
    <format dxfId="6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printerSettings" Target="../printerSettings/printerSettings3.bin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02"/>
  <sheetViews>
    <sheetView workbookViewId="0">
      <selection activeCell="O2" sqref="O2"/>
    </sheetView>
  </sheetViews>
  <sheetFormatPr baseColWidth="10" defaultRowHeight="15" x14ac:dyDescent="0.25"/>
  <cols>
    <col min="1" max="1" width="15.7109375" customWidth="1"/>
    <col min="18" max="18" width="13.5703125" customWidth="1"/>
  </cols>
  <sheetData>
    <row r="1" spans="1:18" ht="21" x14ac:dyDescent="0.25">
      <c r="A1" s="17" t="s">
        <v>0</v>
      </c>
      <c r="B1" s="17" t="s">
        <v>1</v>
      </c>
      <c r="C1" s="14" t="s">
        <v>112</v>
      </c>
      <c r="D1" s="17" t="s">
        <v>2</v>
      </c>
      <c r="E1" s="17" t="s">
        <v>3</v>
      </c>
      <c r="F1" s="14" t="s">
        <v>4</v>
      </c>
      <c r="G1" s="17" t="s">
        <v>113</v>
      </c>
      <c r="H1" s="17" t="s">
        <v>114</v>
      </c>
      <c r="I1" s="17" t="s">
        <v>5</v>
      </c>
      <c r="J1" s="17" t="s">
        <v>6</v>
      </c>
      <c r="K1" s="17" t="s">
        <v>115</v>
      </c>
      <c r="L1" s="17" t="s">
        <v>7</v>
      </c>
      <c r="M1" s="17" t="s">
        <v>116</v>
      </c>
      <c r="N1" s="17" t="s">
        <v>8</v>
      </c>
      <c r="O1" s="14" t="s">
        <v>9</v>
      </c>
      <c r="P1" s="14" t="s">
        <v>10</v>
      </c>
      <c r="Q1" s="17" t="s">
        <v>117</v>
      </c>
      <c r="R1" s="17" t="s">
        <v>118</v>
      </c>
    </row>
    <row r="2" spans="1:18" ht="252" x14ac:dyDescent="0.25">
      <c r="A2" s="21" t="s">
        <v>382</v>
      </c>
      <c r="B2" s="21" t="s">
        <v>383</v>
      </c>
      <c r="C2" s="15"/>
      <c r="D2" s="22" t="s">
        <v>384</v>
      </c>
      <c r="E2" s="22" t="s">
        <v>54</v>
      </c>
      <c r="F2" s="15" t="s">
        <v>12</v>
      </c>
      <c r="G2" s="15"/>
      <c r="H2" s="15" t="s">
        <v>243</v>
      </c>
      <c r="I2" s="15" t="s">
        <v>143</v>
      </c>
      <c r="J2" s="15" t="s">
        <v>270</v>
      </c>
      <c r="K2" s="15"/>
      <c r="L2" s="22" t="s">
        <v>373</v>
      </c>
      <c r="M2" s="15"/>
      <c r="N2" s="22" t="s">
        <v>13</v>
      </c>
      <c r="O2" s="22" t="s">
        <v>14</v>
      </c>
      <c r="P2" s="15" t="s">
        <v>53</v>
      </c>
      <c r="Q2" s="15" t="s">
        <v>119</v>
      </c>
      <c r="R2" s="15" t="s">
        <v>355</v>
      </c>
    </row>
    <row r="3" spans="1:18" ht="94.5" hidden="1" x14ac:dyDescent="0.25">
      <c r="A3" s="17" t="s">
        <v>385</v>
      </c>
      <c r="B3" s="17" t="s">
        <v>386</v>
      </c>
      <c r="C3" s="16"/>
      <c r="D3" s="16" t="s">
        <v>387</v>
      </c>
      <c r="E3" s="16" t="s">
        <v>19</v>
      </c>
      <c r="F3" s="16" t="s">
        <v>12</v>
      </c>
      <c r="G3" s="16"/>
      <c r="H3" s="16" t="s">
        <v>101</v>
      </c>
      <c r="I3" s="16" t="s">
        <v>219</v>
      </c>
      <c r="J3" s="16" t="s">
        <v>220</v>
      </c>
      <c r="K3" s="16"/>
      <c r="L3" s="16" t="s">
        <v>204</v>
      </c>
      <c r="M3" s="16"/>
      <c r="N3" s="16" t="s">
        <v>13</v>
      </c>
      <c r="O3" s="16" t="s">
        <v>14</v>
      </c>
      <c r="P3" s="16" t="s">
        <v>25</v>
      </c>
      <c r="Q3" s="16" t="s">
        <v>119</v>
      </c>
      <c r="R3" s="16" t="s">
        <v>361</v>
      </c>
    </row>
    <row r="4" spans="1:18" ht="178.5" hidden="1" x14ac:dyDescent="0.25">
      <c r="A4" s="17" t="s">
        <v>388</v>
      </c>
      <c r="B4" s="17" t="s">
        <v>389</v>
      </c>
      <c r="C4" s="15"/>
      <c r="D4" s="15" t="s">
        <v>390</v>
      </c>
      <c r="E4" s="15" t="s">
        <v>19</v>
      </c>
      <c r="F4" s="15" t="s">
        <v>12</v>
      </c>
      <c r="G4" s="15"/>
      <c r="H4" s="15" t="s">
        <v>379</v>
      </c>
      <c r="I4" s="15" t="s">
        <v>380</v>
      </c>
      <c r="J4" s="15" t="s">
        <v>381</v>
      </c>
      <c r="K4" s="15"/>
      <c r="L4" s="15" t="s">
        <v>190</v>
      </c>
      <c r="M4" s="15"/>
      <c r="N4" s="15" t="s">
        <v>13</v>
      </c>
      <c r="O4" s="15" t="s">
        <v>14</v>
      </c>
      <c r="P4" s="15" t="s">
        <v>25</v>
      </c>
      <c r="Q4" s="15" t="s">
        <v>119</v>
      </c>
      <c r="R4" s="15" t="s">
        <v>361</v>
      </c>
    </row>
    <row r="5" spans="1:18" ht="168" hidden="1" x14ac:dyDescent="0.25">
      <c r="A5" s="17" t="s">
        <v>391</v>
      </c>
      <c r="B5" s="17" t="s">
        <v>392</v>
      </c>
      <c r="C5" s="16"/>
      <c r="D5" s="16" t="s">
        <v>393</v>
      </c>
      <c r="E5" s="16" t="s">
        <v>19</v>
      </c>
      <c r="F5" s="16" t="s">
        <v>12</v>
      </c>
      <c r="G5" s="16"/>
      <c r="H5" s="16" t="s">
        <v>394</v>
      </c>
      <c r="I5" s="16" t="s">
        <v>395</v>
      </c>
      <c r="J5" s="16" t="s">
        <v>396</v>
      </c>
      <c r="K5" s="16"/>
      <c r="L5" s="16" t="s">
        <v>397</v>
      </c>
      <c r="M5" s="16"/>
      <c r="N5" s="16" t="s">
        <v>13</v>
      </c>
      <c r="O5" s="16" t="s">
        <v>14</v>
      </c>
      <c r="P5" s="16" t="s">
        <v>25</v>
      </c>
      <c r="Q5" s="16" t="s">
        <v>119</v>
      </c>
      <c r="R5" s="16" t="s">
        <v>361</v>
      </c>
    </row>
    <row r="6" spans="1:18" ht="189" hidden="1" x14ac:dyDescent="0.25">
      <c r="A6" s="17" t="s">
        <v>398</v>
      </c>
      <c r="B6" s="17" t="s">
        <v>399</v>
      </c>
      <c r="C6" s="15"/>
      <c r="D6" s="15" t="s">
        <v>400</v>
      </c>
      <c r="E6" s="15" t="s">
        <v>19</v>
      </c>
      <c r="F6" s="15" t="s">
        <v>12</v>
      </c>
      <c r="G6" s="15"/>
      <c r="H6" s="15" t="s">
        <v>379</v>
      </c>
      <c r="I6" s="15" t="s">
        <v>380</v>
      </c>
      <c r="J6" s="15" t="s">
        <v>381</v>
      </c>
      <c r="K6" s="15"/>
      <c r="L6" s="15" t="s">
        <v>190</v>
      </c>
      <c r="M6" s="15"/>
      <c r="N6" s="15" t="s">
        <v>13</v>
      </c>
      <c r="O6" s="15" t="s">
        <v>14</v>
      </c>
      <c r="P6" s="15" t="s">
        <v>25</v>
      </c>
      <c r="Q6" s="15" t="s">
        <v>119</v>
      </c>
      <c r="R6" s="15" t="s">
        <v>361</v>
      </c>
    </row>
    <row r="7" spans="1:18" ht="136.5" hidden="1" x14ac:dyDescent="0.25">
      <c r="A7" s="17" t="s">
        <v>401</v>
      </c>
      <c r="B7" s="17" t="s">
        <v>402</v>
      </c>
      <c r="C7" s="16"/>
      <c r="D7" s="16" t="s">
        <v>403</v>
      </c>
      <c r="E7" s="16" t="s">
        <v>19</v>
      </c>
      <c r="F7" s="16" t="s">
        <v>12</v>
      </c>
      <c r="G7" s="16"/>
      <c r="H7" s="16" t="s">
        <v>404</v>
      </c>
      <c r="I7" s="16"/>
      <c r="J7" s="16" t="s">
        <v>404</v>
      </c>
      <c r="K7" s="16"/>
      <c r="L7" s="16" t="s">
        <v>405</v>
      </c>
      <c r="M7" s="16" t="s">
        <v>406</v>
      </c>
      <c r="N7" s="16" t="s">
        <v>13</v>
      </c>
      <c r="O7" s="16" t="s">
        <v>14</v>
      </c>
      <c r="P7" s="16" t="s">
        <v>25</v>
      </c>
      <c r="Q7" s="16" t="s">
        <v>119</v>
      </c>
      <c r="R7" s="16" t="s">
        <v>361</v>
      </c>
    </row>
    <row r="8" spans="1:18" ht="84" hidden="1" x14ac:dyDescent="0.25">
      <c r="A8" s="17" t="s">
        <v>407</v>
      </c>
      <c r="B8" s="17" t="s">
        <v>408</v>
      </c>
      <c r="C8" s="15"/>
      <c r="D8" s="15" t="s">
        <v>409</v>
      </c>
      <c r="E8" s="15" t="s">
        <v>19</v>
      </c>
      <c r="F8" s="15" t="s">
        <v>12</v>
      </c>
      <c r="G8" s="15"/>
      <c r="H8" s="15" t="s">
        <v>410</v>
      </c>
      <c r="I8" s="15" t="s">
        <v>411</v>
      </c>
      <c r="J8" s="15" t="s">
        <v>412</v>
      </c>
      <c r="K8" s="15"/>
      <c r="L8" s="15" t="s">
        <v>413</v>
      </c>
      <c r="M8" s="15" t="s">
        <v>414</v>
      </c>
      <c r="N8" s="15" t="s">
        <v>13</v>
      </c>
      <c r="O8" s="15" t="s">
        <v>14</v>
      </c>
      <c r="P8" s="15" t="s">
        <v>25</v>
      </c>
      <c r="Q8" s="15" t="s">
        <v>119</v>
      </c>
      <c r="R8" s="15" t="s">
        <v>361</v>
      </c>
    </row>
    <row r="9" spans="1:18" ht="252" hidden="1" x14ac:dyDescent="0.25">
      <c r="A9" s="17" t="s">
        <v>415</v>
      </c>
      <c r="B9" s="17" t="s">
        <v>416</v>
      </c>
      <c r="C9" s="16"/>
      <c r="D9" s="16" t="s">
        <v>417</v>
      </c>
      <c r="E9" s="16" t="s">
        <v>19</v>
      </c>
      <c r="F9" s="16" t="s">
        <v>12</v>
      </c>
      <c r="G9" s="16"/>
      <c r="H9" s="16" t="s">
        <v>327</v>
      </c>
      <c r="I9" s="16" t="s">
        <v>328</v>
      </c>
      <c r="J9" s="16" t="s">
        <v>329</v>
      </c>
      <c r="K9" s="16"/>
      <c r="L9" s="16" t="s">
        <v>330</v>
      </c>
      <c r="M9" s="16"/>
      <c r="N9" s="16" t="s">
        <v>13</v>
      </c>
      <c r="O9" s="16" t="s">
        <v>14</v>
      </c>
      <c r="P9" s="16" t="s">
        <v>25</v>
      </c>
      <c r="Q9" s="16" t="s">
        <v>119</v>
      </c>
      <c r="R9" s="16" t="s">
        <v>361</v>
      </c>
    </row>
    <row r="10" spans="1:18" ht="147" hidden="1" x14ac:dyDescent="0.25">
      <c r="A10" s="17" t="s">
        <v>418</v>
      </c>
      <c r="B10" s="17" t="s">
        <v>419</v>
      </c>
      <c r="C10" s="15"/>
      <c r="D10" s="15" t="s">
        <v>420</v>
      </c>
      <c r="E10" s="15" t="s">
        <v>19</v>
      </c>
      <c r="F10" s="15" t="s">
        <v>12</v>
      </c>
      <c r="G10" s="15"/>
      <c r="H10" s="15" t="s">
        <v>322</v>
      </c>
      <c r="I10" s="15" t="s">
        <v>323</v>
      </c>
      <c r="J10" s="15" t="s">
        <v>324</v>
      </c>
      <c r="K10" s="15"/>
      <c r="L10" s="15" t="s">
        <v>325</v>
      </c>
      <c r="M10" s="15"/>
      <c r="N10" s="15" t="s">
        <v>13</v>
      </c>
      <c r="O10" s="15" t="s">
        <v>14</v>
      </c>
      <c r="P10" s="15" t="s">
        <v>25</v>
      </c>
      <c r="Q10" s="15" t="s">
        <v>119</v>
      </c>
      <c r="R10" s="15" t="s">
        <v>361</v>
      </c>
    </row>
    <row r="11" spans="1:18" ht="136.5" hidden="1" x14ac:dyDescent="0.25">
      <c r="A11" s="17" t="s">
        <v>421</v>
      </c>
      <c r="B11" s="17" t="s">
        <v>422</v>
      </c>
      <c r="C11" s="16"/>
      <c r="D11" s="16" t="s">
        <v>423</v>
      </c>
      <c r="E11" s="16" t="s">
        <v>19</v>
      </c>
      <c r="F11" s="16" t="s">
        <v>12</v>
      </c>
      <c r="G11" s="16"/>
      <c r="H11" s="16" t="s">
        <v>122</v>
      </c>
      <c r="I11" s="16" t="s">
        <v>63</v>
      </c>
      <c r="J11" s="16" t="s">
        <v>348</v>
      </c>
      <c r="K11" s="16"/>
      <c r="L11" s="16" t="s">
        <v>64</v>
      </c>
      <c r="M11" s="16" t="s">
        <v>159</v>
      </c>
      <c r="N11" s="16" t="s">
        <v>13</v>
      </c>
      <c r="O11" s="16" t="s">
        <v>14</v>
      </c>
      <c r="P11" s="16" t="s">
        <v>25</v>
      </c>
      <c r="Q11" s="16" t="s">
        <v>119</v>
      </c>
      <c r="R11" s="16" t="s">
        <v>361</v>
      </c>
    </row>
    <row r="12" spans="1:18" ht="147" hidden="1" x14ac:dyDescent="0.25">
      <c r="A12" s="17" t="s">
        <v>424</v>
      </c>
      <c r="B12" s="17" t="s">
        <v>425</v>
      </c>
      <c r="C12" s="15"/>
      <c r="D12" s="15" t="s">
        <v>426</v>
      </c>
      <c r="E12" s="15" t="s">
        <v>19</v>
      </c>
      <c r="F12" s="15" t="s">
        <v>12</v>
      </c>
      <c r="G12" s="15"/>
      <c r="H12" s="15" t="s">
        <v>427</v>
      </c>
      <c r="I12" s="15" t="s">
        <v>428</v>
      </c>
      <c r="J12" s="15" t="s">
        <v>429</v>
      </c>
      <c r="K12" s="15"/>
      <c r="L12" s="15" t="s">
        <v>430</v>
      </c>
      <c r="M12" s="15" t="s">
        <v>431</v>
      </c>
      <c r="N12" s="15" t="s">
        <v>13</v>
      </c>
      <c r="O12" s="15" t="s">
        <v>14</v>
      </c>
      <c r="P12" s="15" t="s">
        <v>25</v>
      </c>
      <c r="Q12" s="15" t="s">
        <v>119</v>
      </c>
      <c r="R12" s="15" t="s">
        <v>361</v>
      </c>
    </row>
    <row r="13" spans="1:18" ht="115.5" hidden="1" x14ac:dyDescent="0.25">
      <c r="A13" s="17" t="s">
        <v>432</v>
      </c>
      <c r="B13" s="17" t="s">
        <v>433</v>
      </c>
      <c r="C13" s="16"/>
      <c r="D13" s="16" t="s">
        <v>434</v>
      </c>
      <c r="E13" s="16" t="s">
        <v>19</v>
      </c>
      <c r="F13" s="16" t="s">
        <v>12</v>
      </c>
      <c r="G13" s="16"/>
      <c r="H13" s="16" t="s">
        <v>435</v>
      </c>
      <c r="I13" s="16" t="s">
        <v>436</v>
      </c>
      <c r="J13" s="16" t="s">
        <v>437</v>
      </c>
      <c r="K13" s="16"/>
      <c r="L13" s="16" t="s">
        <v>438</v>
      </c>
      <c r="M13" s="16" t="s">
        <v>439</v>
      </c>
      <c r="N13" s="16" t="s">
        <v>13</v>
      </c>
      <c r="O13" s="16" t="s">
        <v>14</v>
      </c>
      <c r="P13" s="16" t="s">
        <v>25</v>
      </c>
      <c r="Q13" s="16" t="s">
        <v>119</v>
      </c>
      <c r="R13" s="16" t="s">
        <v>361</v>
      </c>
    </row>
    <row r="14" spans="1:18" ht="94.5" hidden="1" x14ac:dyDescent="0.25">
      <c r="A14" s="17" t="s">
        <v>440</v>
      </c>
      <c r="B14" s="17" t="s">
        <v>441</v>
      </c>
      <c r="C14" s="15"/>
      <c r="D14" s="15" t="s">
        <v>442</v>
      </c>
      <c r="E14" s="15" t="s">
        <v>19</v>
      </c>
      <c r="F14" s="15" t="s">
        <v>12</v>
      </c>
      <c r="G14" s="15"/>
      <c r="H14" s="15" t="s">
        <v>443</v>
      </c>
      <c r="I14" s="15" t="s">
        <v>444</v>
      </c>
      <c r="J14" s="15" t="s">
        <v>445</v>
      </c>
      <c r="K14" s="15"/>
      <c r="L14" s="15" t="s">
        <v>446</v>
      </c>
      <c r="M14" s="15"/>
      <c r="N14" s="15" t="s">
        <v>13</v>
      </c>
      <c r="O14" s="15" t="s">
        <v>14</v>
      </c>
      <c r="P14" s="15" t="s">
        <v>25</v>
      </c>
      <c r="Q14" s="15" t="s">
        <v>119</v>
      </c>
      <c r="R14" s="15" t="s">
        <v>361</v>
      </c>
    </row>
    <row r="15" spans="1:18" ht="63" hidden="1" x14ac:dyDescent="0.25">
      <c r="A15" s="17" t="s">
        <v>447</v>
      </c>
      <c r="B15" s="17" t="s">
        <v>448</v>
      </c>
      <c r="C15" s="16"/>
      <c r="D15" s="16" t="s">
        <v>449</v>
      </c>
      <c r="E15" s="16" t="s">
        <v>19</v>
      </c>
      <c r="F15" s="16" t="s">
        <v>12</v>
      </c>
      <c r="G15" s="16"/>
      <c r="H15" s="16" t="s">
        <v>450</v>
      </c>
      <c r="I15" s="16" t="s">
        <v>451</v>
      </c>
      <c r="J15" s="16" t="s">
        <v>452</v>
      </c>
      <c r="K15" s="16"/>
      <c r="L15" s="16" t="s">
        <v>453</v>
      </c>
      <c r="M15" s="16" t="s">
        <v>454</v>
      </c>
      <c r="N15" s="16" t="s">
        <v>13</v>
      </c>
      <c r="O15" s="16" t="s">
        <v>14</v>
      </c>
      <c r="P15" s="16" t="s">
        <v>25</v>
      </c>
      <c r="Q15" s="16" t="s">
        <v>119</v>
      </c>
      <c r="R15" s="16" t="s">
        <v>361</v>
      </c>
    </row>
    <row r="16" spans="1:18" ht="157.5" hidden="1" x14ac:dyDescent="0.25">
      <c r="A16" s="17" t="s">
        <v>455</v>
      </c>
      <c r="B16" s="17" t="s">
        <v>456</v>
      </c>
      <c r="C16" s="15"/>
      <c r="D16" s="15" t="s">
        <v>457</v>
      </c>
      <c r="E16" s="15" t="s">
        <v>19</v>
      </c>
      <c r="F16" s="15" t="s">
        <v>12</v>
      </c>
      <c r="G16" s="15"/>
      <c r="H16" s="15" t="s">
        <v>458</v>
      </c>
      <c r="I16" s="15" t="s">
        <v>459</v>
      </c>
      <c r="J16" s="15" t="s">
        <v>460</v>
      </c>
      <c r="K16" s="15"/>
      <c r="L16" s="15" t="s">
        <v>461</v>
      </c>
      <c r="M16" s="15"/>
      <c r="N16" s="15" t="s">
        <v>13</v>
      </c>
      <c r="O16" s="15" t="s">
        <v>14</v>
      </c>
      <c r="P16" s="15" t="s">
        <v>25</v>
      </c>
      <c r="Q16" s="15" t="s">
        <v>119</v>
      </c>
      <c r="R16" s="15" t="s">
        <v>361</v>
      </c>
    </row>
    <row r="17" spans="1:18" ht="126" hidden="1" x14ac:dyDescent="0.25">
      <c r="A17" s="17" t="s">
        <v>462</v>
      </c>
      <c r="B17" s="17" t="s">
        <v>463</v>
      </c>
      <c r="C17" s="16"/>
      <c r="D17" s="16" t="s">
        <v>464</v>
      </c>
      <c r="E17" s="16" t="s">
        <v>19</v>
      </c>
      <c r="F17" s="16" t="s">
        <v>12</v>
      </c>
      <c r="G17" s="16"/>
      <c r="H17" s="16" t="s">
        <v>465</v>
      </c>
      <c r="I17" s="16" t="s">
        <v>466</v>
      </c>
      <c r="J17" s="16" t="s">
        <v>467</v>
      </c>
      <c r="K17" s="16"/>
      <c r="L17" s="16" t="s">
        <v>468</v>
      </c>
      <c r="M17" s="16" t="s">
        <v>469</v>
      </c>
      <c r="N17" s="16" t="s">
        <v>13</v>
      </c>
      <c r="O17" s="16" t="s">
        <v>14</v>
      </c>
      <c r="P17" s="16" t="s">
        <v>25</v>
      </c>
      <c r="Q17" s="16" t="s">
        <v>119</v>
      </c>
      <c r="R17" s="16" t="s">
        <v>361</v>
      </c>
    </row>
    <row r="18" spans="1:18" ht="126" hidden="1" x14ac:dyDescent="0.25">
      <c r="A18" s="17" t="s">
        <v>470</v>
      </c>
      <c r="B18" s="17" t="s">
        <v>471</v>
      </c>
      <c r="C18" s="15"/>
      <c r="D18" s="15" t="s">
        <v>464</v>
      </c>
      <c r="E18" s="15" t="s">
        <v>19</v>
      </c>
      <c r="F18" s="15" t="s">
        <v>12</v>
      </c>
      <c r="G18" s="15"/>
      <c r="H18" s="15" t="s">
        <v>465</v>
      </c>
      <c r="I18" s="15" t="s">
        <v>466</v>
      </c>
      <c r="J18" s="15" t="s">
        <v>472</v>
      </c>
      <c r="K18" s="15"/>
      <c r="L18" s="15" t="s">
        <v>468</v>
      </c>
      <c r="M18" s="15"/>
      <c r="N18" s="15" t="s">
        <v>13</v>
      </c>
      <c r="O18" s="15" t="s">
        <v>14</v>
      </c>
      <c r="P18" s="15" t="s">
        <v>25</v>
      </c>
      <c r="Q18" s="15" t="s">
        <v>119</v>
      </c>
      <c r="R18" s="15" t="s">
        <v>361</v>
      </c>
    </row>
    <row r="19" spans="1:18" ht="73.5" hidden="1" x14ac:dyDescent="0.25">
      <c r="A19" s="17" t="s">
        <v>473</v>
      </c>
      <c r="B19" s="17" t="s">
        <v>474</v>
      </c>
      <c r="C19" s="16"/>
      <c r="D19" s="16" t="s">
        <v>475</v>
      </c>
      <c r="E19" s="16" t="s">
        <v>19</v>
      </c>
      <c r="F19" s="16" t="s">
        <v>12</v>
      </c>
      <c r="G19" s="16"/>
      <c r="H19" s="16" t="s">
        <v>120</v>
      </c>
      <c r="I19" s="16" t="s">
        <v>41</v>
      </c>
      <c r="J19" s="16" t="s">
        <v>120</v>
      </c>
      <c r="K19" s="16"/>
      <c r="L19" s="16" t="s">
        <v>476</v>
      </c>
      <c r="M19" s="16" t="s">
        <v>477</v>
      </c>
      <c r="N19" s="16" t="s">
        <v>13</v>
      </c>
      <c r="O19" s="16" t="s">
        <v>14</v>
      </c>
      <c r="P19" s="16" t="s">
        <v>20</v>
      </c>
      <c r="Q19" s="16" t="s">
        <v>119</v>
      </c>
      <c r="R19" s="16" t="s">
        <v>361</v>
      </c>
    </row>
    <row r="20" spans="1:18" ht="136.5" x14ac:dyDescent="0.25">
      <c r="A20" s="17" t="s">
        <v>478</v>
      </c>
      <c r="B20" s="17" t="s">
        <v>479</v>
      </c>
      <c r="C20" s="15"/>
      <c r="D20" s="15" t="s">
        <v>480</v>
      </c>
      <c r="E20" s="15" t="s">
        <v>24</v>
      </c>
      <c r="F20" s="15" t="s">
        <v>12</v>
      </c>
      <c r="G20" s="15"/>
      <c r="H20" s="15" t="s">
        <v>481</v>
      </c>
      <c r="I20" s="15" t="s">
        <v>482</v>
      </c>
      <c r="J20" s="15" t="s">
        <v>483</v>
      </c>
      <c r="K20" s="15"/>
      <c r="L20" s="15" t="s">
        <v>484</v>
      </c>
      <c r="M20" s="15" t="s">
        <v>485</v>
      </c>
      <c r="N20" s="15" t="s">
        <v>13</v>
      </c>
      <c r="O20" s="15" t="s">
        <v>14</v>
      </c>
      <c r="P20" s="15" t="s">
        <v>20</v>
      </c>
      <c r="Q20" s="15" t="s">
        <v>119</v>
      </c>
      <c r="R20" s="15" t="s">
        <v>486</v>
      </c>
    </row>
    <row r="21" spans="1:18" ht="94.5" hidden="1" x14ac:dyDescent="0.25">
      <c r="A21" s="17" t="s">
        <v>487</v>
      </c>
      <c r="B21" s="17" t="s">
        <v>488</v>
      </c>
      <c r="C21" s="16"/>
      <c r="D21" s="16" t="s">
        <v>489</v>
      </c>
      <c r="E21" s="16" t="s">
        <v>11</v>
      </c>
      <c r="F21" s="16" t="s">
        <v>12</v>
      </c>
      <c r="G21" s="16"/>
      <c r="H21" s="16" t="s">
        <v>193</v>
      </c>
      <c r="I21" s="16" t="s">
        <v>194</v>
      </c>
      <c r="J21" s="16" t="s">
        <v>195</v>
      </c>
      <c r="K21" s="16"/>
      <c r="L21" s="16" t="s">
        <v>196</v>
      </c>
      <c r="M21" s="16" t="s">
        <v>197</v>
      </c>
      <c r="N21" s="16" t="s">
        <v>13</v>
      </c>
      <c r="O21" s="16" t="s">
        <v>14</v>
      </c>
      <c r="P21" s="16" t="s">
        <v>32</v>
      </c>
      <c r="Q21" s="16" t="s">
        <v>119</v>
      </c>
      <c r="R21" s="16" t="s">
        <v>355</v>
      </c>
    </row>
    <row r="22" spans="1:18" ht="52.5" x14ac:dyDescent="0.25">
      <c r="A22" s="17" t="s">
        <v>490</v>
      </c>
      <c r="B22" s="17" t="s">
        <v>491</v>
      </c>
      <c r="C22" s="15"/>
      <c r="D22" s="15" t="s">
        <v>492</v>
      </c>
      <c r="E22" s="15" t="s">
        <v>24</v>
      </c>
      <c r="F22" s="15" t="s">
        <v>12</v>
      </c>
      <c r="G22" s="15"/>
      <c r="H22" s="15" t="s">
        <v>493</v>
      </c>
      <c r="I22" s="15" t="s">
        <v>494</v>
      </c>
      <c r="J22" s="15" t="s">
        <v>495</v>
      </c>
      <c r="K22" s="15"/>
      <c r="L22" s="15" t="s">
        <v>496</v>
      </c>
      <c r="M22" s="15" t="s">
        <v>497</v>
      </c>
      <c r="N22" s="15" t="s">
        <v>13</v>
      </c>
      <c r="O22" s="15" t="s">
        <v>14</v>
      </c>
      <c r="P22" s="15" t="s">
        <v>20</v>
      </c>
      <c r="Q22" s="15" t="s">
        <v>119</v>
      </c>
      <c r="R22" s="15" t="s">
        <v>486</v>
      </c>
    </row>
    <row r="23" spans="1:18" ht="94.5" hidden="1" x14ac:dyDescent="0.25">
      <c r="A23" s="17" t="s">
        <v>498</v>
      </c>
      <c r="B23" s="17" t="s">
        <v>499</v>
      </c>
      <c r="C23" s="16"/>
      <c r="D23" s="16" t="s">
        <v>500</v>
      </c>
      <c r="E23" s="16" t="s">
        <v>19</v>
      </c>
      <c r="F23" s="16" t="s">
        <v>12</v>
      </c>
      <c r="G23" s="16"/>
      <c r="H23" s="16" t="s">
        <v>501</v>
      </c>
      <c r="I23" s="16"/>
      <c r="J23" s="16" t="s">
        <v>501</v>
      </c>
      <c r="K23" s="16"/>
      <c r="L23" s="16" t="s">
        <v>502</v>
      </c>
      <c r="M23" s="16"/>
      <c r="N23" s="16" t="s">
        <v>13</v>
      </c>
      <c r="O23" s="16" t="s">
        <v>14</v>
      </c>
      <c r="P23" s="16" t="s">
        <v>20</v>
      </c>
      <c r="Q23" s="16" t="s">
        <v>119</v>
      </c>
      <c r="R23" s="16" t="s">
        <v>361</v>
      </c>
    </row>
    <row r="24" spans="1:18" ht="63" hidden="1" x14ac:dyDescent="0.25">
      <c r="A24" s="17" t="s">
        <v>503</v>
      </c>
      <c r="B24" s="17" t="s">
        <v>504</v>
      </c>
      <c r="C24" s="15"/>
      <c r="D24" s="15" t="s">
        <v>505</v>
      </c>
      <c r="E24" s="15" t="s">
        <v>11</v>
      </c>
      <c r="F24" s="15" t="s">
        <v>12</v>
      </c>
      <c r="G24" s="15"/>
      <c r="H24" s="15" t="s">
        <v>57</v>
      </c>
      <c r="I24" s="15" t="s">
        <v>58</v>
      </c>
      <c r="J24" s="15" t="s">
        <v>506</v>
      </c>
      <c r="K24" s="15"/>
      <c r="L24" s="15" t="s">
        <v>59</v>
      </c>
      <c r="M24" s="15"/>
      <c r="N24" s="15" t="s">
        <v>13</v>
      </c>
      <c r="O24" s="15" t="s">
        <v>14</v>
      </c>
      <c r="P24" s="15" t="s">
        <v>25</v>
      </c>
      <c r="Q24" s="15" t="s">
        <v>119</v>
      </c>
      <c r="R24" s="15" t="s">
        <v>355</v>
      </c>
    </row>
    <row r="25" spans="1:18" ht="84" hidden="1" x14ac:dyDescent="0.25">
      <c r="A25" s="17" t="s">
        <v>507</v>
      </c>
      <c r="B25" s="17" t="s">
        <v>508</v>
      </c>
      <c r="C25" s="16"/>
      <c r="D25" s="16" t="s">
        <v>509</v>
      </c>
      <c r="E25" s="16" t="s">
        <v>11</v>
      </c>
      <c r="F25" s="16" t="s">
        <v>12</v>
      </c>
      <c r="G25" s="16"/>
      <c r="H25" s="16" t="s">
        <v>510</v>
      </c>
      <c r="I25" s="16" t="s">
        <v>511</v>
      </c>
      <c r="J25" s="16" t="s">
        <v>512</v>
      </c>
      <c r="K25" s="16"/>
      <c r="L25" s="16" t="s">
        <v>513</v>
      </c>
      <c r="M25" s="16"/>
      <c r="N25" s="16" t="s">
        <v>207</v>
      </c>
      <c r="O25" s="16" t="s">
        <v>21</v>
      </c>
      <c r="P25" s="16" t="s">
        <v>154</v>
      </c>
      <c r="Q25" s="16" t="s">
        <v>119</v>
      </c>
      <c r="R25" s="16" t="s">
        <v>355</v>
      </c>
    </row>
    <row r="26" spans="1:18" ht="63" x14ac:dyDescent="0.25">
      <c r="A26" s="17" t="s">
        <v>514</v>
      </c>
      <c r="B26" s="17" t="s">
        <v>515</v>
      </c>
      <c r="C26" s="15"/>
      <c r="D26" s="15" t="s">
        <v>516</v>
      </c>
      <c r="E26" s="15" t="s">
        <v>28</v>
      </c>
      <c r="F26" s="15" t="s">
        <v>12</v>
      </c>
      <c r="G26" s="15"/>
      <c r="H26" s="15" t="s">
        <v>517</v>
      </c>
      <c r="I26" s="15"/>
      <c r="J26" s="15" t="s">
        <v>517</v>
      </c>
      <c r="K26" s="15"/>
      <c r="L26" s="15" t="s">
        <v>518</v>
      </c>
      <c r="M26" s="15"/>
      <c r="N26" s="15" t="s">
        <v>13</v>
      </c>
      <c r="O26" s="15" t="s">
        <v>14</v>
      </c>
      <c r="P26" s="15" t="s">
        <v>25</v>
      </c>
      <c r="Q26" s="15" t="s">
        <v>119</v>
      </c>
      <c r="R26" s="15" t="s">
        <v>519</v>
      </c>
    </row>
    <row r="27" spans="1:18" ht="147" hidden="1" x14ac:dyDescent="0.25">
      <c r="A27" s="17" t="s">
        <v>520</v>
      </c>
      <c r="B27" s="17" t="s">
        <v>521</v>
      </c>
      <c r="C27" s="16"/>
      <c r="D27" s="16" t="s">
        <v>522</v>
      </c>
      <c r="E27" s="16" t="s">
        <v>19</v>
      </c>
      <c r="F27" s="16" t="s">
        <v>12</v>
      </c>
      <c r="G27" s="16"/>
      <c r="H27" s="16" t="s">
        <v>523</v>
      </c>
      <c r="I27" s="16"/>
      <c r="J27" s="16" t="s">
        <v>523</v>
      </c>
      <c r="K27" s="16"/>
      <c r="L27" s="16" t="s">
        <v>524</v>
      </c>
      <c r="M27" s="16"/>
      <c r="N27" s="16" t="s">
        <v>13</v>
      </c>
      <c r="O27" s="16" t="s">
        <v>14</v>
      </c>
      <c r="P27" s="16" t="s">
        <v>42</v>
      </c>
      <c r="Q27" s="16" t="s">
        <v>119</v>
      </c>
      <c r="R27" s="16" t="s">
        <v>361</v>
      </c>
    </row>
    <row r="28" spans="1:18" ht="105" hidden="1" x14ac:dyDescent="0.25">
      <c r="A28" s="17" t="s">
        <v>525</v>
      </c>
      <c r="B28" s="17" t="s">
        <v>526</v>
      </c>
      <c r="C28" s="15"/>
      <c r="D28" s="15" t="s">
        <v>527</v>
      </c>
      <c r="E28" s="15" t="s">
        <v>11</v>
      </c>
      <c r="F28" s="15" t="s">
        <v>12</v>
      </c>
      <c r="G28" s="15"/>
      <c r="H28" s="15" t="s">
        <v>39</v>
      </c>
      <c r="I28" s="15" t="s">
        <v>40</v>
      </c>
      <c r="J28" s="15" t="s">
        <v>271</v>
      </c>
      <c r="K28" s="15"/>
      <c r="L28" s="15" t="s">
        <v>181</v>
      </c>
      <c r="M28" s="15"/>
      <c r="N28" s="15" t="s">
        <v>13</v>
      </c>
      <c r="O28" s="15" t="s">
        <v>14</v>
      </c>
      <c r="P28" s="15" t="s">
        <v>25</v>
      </c>
      <c r="Q28" s="15" t="s">
        <v>119</v>
      </c>
      <c r="R28" s="15" t="s">
        <v>355</v>
      </c>
    </row>
    <row r="29" spans="1:18" ht="94.5" hidden="1" x14ac:dyDescent="0.25">
      <c r="A29" s="17" t="s">
        <v>528</v>
      </c>
      <c r="B29" s="17" t="s">
        <v>529</v>
      </c>
      <c r="C29" s="16"/>
      <c r="D29" s="16" t="s">
        <v>278</v>
      </c>
      <c r="E29" s="16" t="s">
        <v>11</v>
      </c>
      <c r="F29" s="16" t="s">
        <v>12</v>
      </c>
      <c r="G29" s="16"/>
      <c r="H29" s="16" t="s">
        <v>164</v>
      </c>
      <c r="I29" s="16" t="s">
        <v>45</v>
      </c>
      <c r="J29" s="16" t="s">
        <v>60</v>
      </c>
      <c r="K29" s="16"/>
      <c r="L29" s="16" t="s">
        <v>229</v>
      </c>
      <c r="M29" s="16"/>
      <c r="N29" s="16" t="s">
        <v>13</v>
      </c>
      <c r="O29" s="16" t="s">
        <v>14</v>
      </c>
      <c r="P29" s="16" t="s">
        <v>25</v>
      </c>
      <c r="Q29" s="16" t="s">
        <v>119</v>
      </c>
      <c r="R29" s="16" t="s">
        <v>355</v>
      </c>
    </row>
    <row r="30" spans="1:18" ht="273" hidden="1" x14ac:dyDescent="0.25">
      <c r="A30" s="17" t="s">
        <v>530</v>
      </c>
      <c r="B30" s="17" t="s">
        <v>531</v>
      </c>
      <c r="C30" s="15"/>
      <c r="D30" s="15" t="s">
        <v>532</v>
      </c>
      <c r="E30" s="15" t="s">
        <v>11</v>
      </c>
      <c r="F30" s="15" t="s">
        <v>12</v>
      </c>
      <c r="G30" s="15"/>
      <c r="H30" s="15" t="s">
        <v>533</v>
      </c>
      <c r="I30" s="15"/>
      <c r="J30" s="15" t="s">
        <v>533</v>
      </c>
      <c r="K30" s="15"/>
      <c r="L30" s="15" t="s">
        <v>534</v>
      </c>
      <c r="M30" s="15"/>
      <c r="N30" s="15" t="s">
        <v>13</v>
      </c>
      <c r="O30" s="15" t="s">
        <v>14</v>
      </c>
      <c r="P30" s="15" t="s">
        <v>20</v>
      </c>
      <c r="Q30" s="15" t="s">
        <v>119</v>
      </c>
      <c r="R30" s="15" t="s">
        <v>355</v>
      </c>
    </row>
    <row r="31" spans="1:18" ht="73.5" hidden="1" x14ac:dyDescent="0.25">
      <c r="A31" s="17" t="s">
        <v>535</v>
      </c>
      <c r="B31" s="17" t="s">
        <v>536</v>
      </c>
      <c r="C31" s="16"/>
      <c r="D31" s="16" t="s">
        <v>537</v>
      </c>
      <c r="E31" s="16" t="s">
        <v>11</v>
      </c>
      <c r="F31" s="16" t="s">
        <v>12</v>
      </c>
      <c r="G31" s="16"/>
      <c r="H31" s="16" t="s">
        <v>164</v>
      </c>
      <c r="I31" s="16" t="s">
        <v>45</v>
      </c>
      <c r="J31" s="16" t="s">
        <v>60</v>
      </c>
      <c r="K31" s="16"/>
      <c r="L31" s="16" t="s">
        <v>229</v>
      </c>
      <c r="M31" s="16"/>
      <c r="N31" s="16" t="s">
        <v>13</v>
      </c>
      <c r="O31" s="16" t="s">
        <v>14</v>
      </c>
      <c r="P31" s="16" t="s">
        <v>25</v>
      </c>
      <c r="Q31" s="16" t="s">
        <v>119</v>
      </c>
      <c r="R31" s="16" t="s">
        <v>355</v>
      </c>
    </row>
    <row r="32" spans="1:18" ht="84" hidden="1" x14ac:dyDescent="0.25">
      <c r="A32" s="17" t="s">
        <v>538</v>
      </c>
      <c r="B32" s="17" t="s">
        <v>539</v>
      </c>
      <c r="C32" s="15"/>
      <c r="D32" s="15" t="s">
        <v>228</v>
      </c>
      <c r="E32" s="15" t="s">
        <v>11</v>
      </c>
      <c r="F32" s="15" t="s">
        <v>12</v>
      </c>
      <c r="G32" s="15"/>
      <c r="H32" s="15" t="s">
        <v>164</v>
      </c>
      <c r="I32" s="15" t="s">
        <v>45</v>
      </c>
      <c r="J32" s="15" t="s">
        <v>60</v>
      </c>
      <c r="K32" s="15"/>
      <c r="L32" s="15" t="s">
        <v>229</v>
      </c>
      <c r="M32" s="15"/>
      <c r="N32" s="15" t="s">
        <v>13</v>
      </c>
      <c r="O32" s="15" t="s">
        <v>14</v>
      </c>
      <c r="P32" s="15" t="s">
        <v>25</v>
      </c>
      <c r="Q32" s="15" t="s">
        <v>119</v>
      </c>
      <c r="R32" s="15" t="s">
        <v>355</v>
      </c>
    </row>
    <row r="33" spans="1:18" ht="52.5" hidden="1" x14ac:dyDescent="0.25">
      <c r="A33" s="17" t="s">
        <v>540</v>
      </c>
      <c r="B33" s="17" t="s">
        <v>541</v>
      </c>
      <c r="C33" s="16"/>
      <c r="D33" s="16" t="s">
        <v>542</v>
      </c>
      <c r="E33" s="16" t="s">
        <v>11</v>
      </c>
      <c r="F33" s="16" t="s">
        <v>12</v>
      </c>
      <c r="G33" s="16"/>
      <c r="H33" s="16" t="s">
        <v>543</v>
      </c>
      <c r="I33" s="16" t="s">
        <v>544</v>
      </c>
      <c r="J33" s="16" t="s">
        <v>545</v>
      </c>
      <c r="K33" s="16"/>
      <c r="L33" s="16" t="s">
        <v>546</v>
      </c>
      <c r="M33" s="16" t="s">
        <v>547</v>
      </c>
      <c r="N33" s="16" t="s">
        <v>13</v>
      </c>
      <c r="O33" s="16" t="s">
        <v>14</v>
      </c>
      <c r="P33" s="16" t="s">
        <v>53</v>
      </c>
      <c r="Q33" s="16" t="s">
        <v>119</v>
      </c>
      <c r="R33" s="16" t="s">
        <v>355</v>
      </c>
    </row>
    <row r="34" spans="1:18" ht="73.5" hidden="1" x14ac:dyDescent="0.25">
      <c r="A34" s="17" t="s">
        <v>548</v>
      </c>
      <c r="B34" s="17" t="s">
        <v>549</v>
      </c>
      <c r="C34" s="15"/>
      <c r="D34" s="15" t="s">
        <v>550</v>
      </c>
      <c r="E34" s="15" t="s">
        <v>11</v>
      </c>
      <c r="F34" s="15" t="s">
        <v>12</v>
      </c>
      <c r="G34" s="15"/>
      <c r="H34" s="15" t="s">
        <v>551</v>
      </c>
      <c r="I34" s="15"/>
      <c r="J34" s="15" t="s">
        <v>552</v>
      </c>
      <c r="K34" s="15"/>
      <c r="L34" s="15" t="s">
        <v>553</v>
      </c>
      <c r="M34" s="15" t="s">
        <v>554</v>
      </c>
      <c r="N34" s="15" t="s">
        <v>13</v>
      </c>
      <c r="O34" s="15" t="s">
        <v>14</v>
      </c>
      <c r="P34" s="15" t="s">
        <v>53</v>
      </c>
      <c r="Q34" s="15" t="s">
        <v>119</v>
      </c>
      <c r="R34" s="15" t="s">
        <v>355</v>
      </c>
    </row>
    <row r="35" spans="1:18" ht="63" hidden="1" x14ac:dyDescent="0.25">
      <c r="A35" s="17" t="s">
        <v>555</v>
      </c>
      <c r="B35" s="17" t="s">
        <v>556</v>
      </c>
      <c r="C35" s="16"/>
      <c r="D35" s="16" t="s">
        <v>557</v>
      </c>
      <c r="E35" s="16" t="s">
        <v>11</v>
      </c>
      <c r="F35" s="16" t="s">
        <v>12</v>
      </c>
      <c r="G35" s="16"/>
      <c r="H35" s="16" t="s">
        <v>558</v>
      </c>
      <c r="I35" s="16" t="s">
        <v>559</v>
      </c>
      <c r="J35" s="16" t="s">
        <v>560</v>
      </c>
      <c r="K35" s="16"/>
      <c r="L35" s="16" t="s">
        <v>561</v>
      </c>
      <c r="M35" s="16"/>
      <c r="N35" s="16" t="s">
        <v>13</v>
      </c>
      <c r="O35" s="16" t="s">
        <v>14</v>
      </c>
      <c r="P35" s="16" t="s">
        <v>99</v>
      </c>
      <c r="Q35" s="16" t="s">
        <v>119</v>
      </c>
      <c r="R35" s="16" t="s">
        <v>355</v>
      </c>
    </row>
    <row r="36" spans="1:18" ht="42" hidden="1" x14ac:dyDescent="0.25">
      <c r="A36" s="17" t="s">
        <v>562</v>
      </c>
      <c r="B36" s="17" t="s">
        <v>563</v>
      </c>
      <c r="C36" s="15"/>
      <c r="D36" s="15" t="s">
        <v>564</v>
      </c>
      <c r="E36" s="15" t="s">
        <v>11</v>
      </c>
      <c r="F36" s="15" t="s">
        <v>12</v>
      </c>
      <c r="G36" s="15"/>
      <c r="H36" s="15" t="s">
        <v>565</v>
      </c>
      <c r="I36" s="15" t="s">
        <v>566</v>
      </c>
      <c r="J36" s="15" t="s">
        <v>567</v>
      </c>
      <c r="K36" s="15"/>
      <c r="L36" s="15" t="s">
        <v>568</v>
      </c>
      <c r="M36" s="15"/>
      <c r="N36" s="15" t="s">
        <v>13</v>
      </c>
      <c r="O36" s="15" t="s">
        <v>14</v>
      </c>
      <c r="P36" s="15" t="s">
        <v>73</v>
      </c>
      <c r="Q36" s="15" t="s">
        <v>119</v>
      </c>
      <c r="R36" s="15" t="s">
        <v>355</v>
      </c>
    </row>
    <row r="37" spans="1:18" ht="52.5" hidden="1" x14ac:dyDescent="0.25">
      <c r="A37" s="17" t="s">
        <v>569</v>
      </c>
      <c r="B37" s="17" t="s">
        <v>570</v>
      </c>
      <c r="C37" s="16"/>
      <c r="D37" s="16" t="s">
        <v>571</v>
      </c>
      <c r="E37" s="16" t="s">
        <v>11</v>
      </c>
      <c r="F37" s="16" t="s">
        <v>12</v>
      </c>
      <c r="G37" s="16"/>
      <c r="H37" s="16" t="s">
        <v>572</v>
      </c>
      <c r="I37" s="16" t="s">
        <v>573</v>
      </c>
      <c r="J37" s="16" t="s">
        <v>574</v>
      </c>
      <c r="K37" s="16"/>
      <c r="L37" s="16" t="s">
        <v>575</v>
      </c>
      <c r="M37" s="16" t="s">
        <v>576</v>
      </c>
      <c r="N37" s="16" t="s">
        <v>13</v>
      </c>
      <c r="O37" s="16" t="s">
        <v>14</v>
      </c>
      <c r="P37" s="16" t="s">
        <v>73</v>
      </c>
      <c r="Q37" s="16" t="s">
        <v>119</v>
      </c>
      <c r="R37" s="16" t="s">
        <v>355</v>
      </c>
    </row>
    <row r="38" spans="1:18" ht="73.5" hidden="1" x14ac:dyDescent="0.25">
      <c r="A38" s="17" t="s">
        <v>577</v>
      </c>
      <c r="B38" s="17" t="s">
        <v>578</v>
      </c>
      <c r="C38" s="15"/>
      <c r="D38" s="15" t="s">
        <v>579</v>
      </c>
      <c r="E38" s="15" t="s">
        <v>11</v>
      </c>
      <c r="F38" s="15" t="s">
        <v>12</v>
      </c>
      <c r="G38" s="15"/>
      <c r="H38" s="15" t="s">
        <v>125</v>
      </c>
      <c r="I38" s="15" t="s">
        <v>65</v>
      </c>
      <c r="J38" s="15" t="s">
        <v>580</v>
      </c>
      <c r="K38" s="15"/>
      <c r="L38" s="15" t="s">
        <v>146</v>
      </c>
      <c r="M38" s="15" t="s">
        <v>147</v>
      </c>
      <c r="N38" s="15" t="s">
        <v>13</v>
      </c>
      <c r="O38" s="15" t="s">
        <v>14</v>
      </c>
      <c r="P38" s="15" t="s">
        <v>25</v>
      </c>
      <c r="Q38" s="15" t="s">
        <v>119</v>
      </c>
      <c r="R38" s="15" t="s">
        <v>355</v>
      </c>
    </row>
    <row r="39" spans="1:18" ht="94.5" hidden="1" x14ac:dyDescent="0.25">
      <c r="A39" s="17" t="s">
        <v>581</v>
      </c>
      <c r="B39" s="17" t="s">
        <v>582</v>
      </c>
      <c r="C39" s="16"/>
      <c r="D39" s="16" t="s">
        <v>583</v>
      </c>
      <c r="E39" s="16" t="s">
        <v>11</v>
      </c>
      <c r="F39" s="16" t="s">
        <v>12</v>
      </c>
      <c r="G39" s="16"/>
      <c r="H39" s="16" t="s">
        <v>288</v>
      </c>
      <c r="I39" s="16" t="s">
        <v>289</v>
      </c>
      <c r="J39" s="16" t="s">
        <v>290</v>
      </c>
      <c r="K39" s="16"/>
      <c r="L39" s="16" t="s">
        <v>291</v>
      </c>
      <c r="M39" s="16" t="s">
        <v>292</v>
      </c>
      <c r="N39" s="16" t="s">
        <v>13</v>
      </c>
      <c r="O39" s="16" t="s">
        <v>14</v>
      </c>
      <c r="P39" s="16" t="s">
        <v>230</v>
      </c>
      <c r="Q39" s="16" t="s">
        <v>119</v>
      </c>
      <c r="R39" s="16" t="s">
        <v>355</v>
      </c>
    </row>
    <row r="40" spans="1:18" ht="105" hidden="1" x14ac:dyDescent="0.25">
      <c r="A40" s="17" t="s">
        <v>584</v>
      </c>
      <c r="B40" s="17" t="s">
        <v>585</v>
      </c>
      <c r="C40" s="15"/>
      <c r="D40" s="15" t="s">
        <v>586</v>
      </c>
      <c r="E40" s="15" t="s">
        <v>587</v>
      </c>
      <c r="F40" s="15" t="s">
        <v>12</v>
      </c>
      <c r="G40" s="15"/>
      <c r="H40" s="15" t="s">
        <v>588</v>
      </c>
      <c r="I40" s="15" t="s">
        <v>589</v>
      </c>
      <c r="J40" s="15" t="s">
        <v>590</v>
      </c>
      <c r="K40" s="15"/>
      <c r="L40" s="15" t="s">
        <v>591</v>
      </c>
      <c r="M40" s="15"/>
      <c r="N40" s="15" t="s">
        <v>13</v>
      </c>
      <c r="O40" s="15" t="s">
        <v>14</v>
      </c>
      <c r="P40" s="15" t="s">
        <v>25</v>
      </c>
      <c r="Q40" s="15" t="s">
        <v>119</v>
      </c>
      <c r="R40" s="15" t="s">
        <v>363</v>
      </c>
    </row>
    <row r="41" spans="1:18" ht="189" x14ac:dyDescent="0.25">
      <c r="A41" s="17" t="s">
        <v>592</v>
      </c>
      <c r="B41" s="17" t="s">
        <v>593</v>
      </c>
      <c r="C41" s="16"/>
      <c r="D41" s="16" t="s">
        <v>594</v>
      </c>
      <c r="E41" s="16" t="s">
        <v>54</v>
      </c>
      <c r="F41" s="16" t="s">
        <v>12</v>
      </c>
      <c r="G41" s="16"/>
      <c r="H41" s="16" t="s">
        <v>595</v>
      </c>
      <c r="I41" s="16"/>
      <c r="J41" s="16" t="s">
        <v>596</v>
      </c>
      <c r="K41" s="16"/>
      <c r="L41" s="16" t="s">
        <v>597</v>
      </c>
      <c r="M41" s="16"/>
      <c r="N41" s="16" t="s">
        <v>55</v>
      </c>
      <c r="O41" s="16" t="s">
        <v>56</v>
      </c>
      <c r="P41" s="16" t="s">
        <v>22</v>
      </c>
      <c r="Q41" s="16" t="s">
        <v>119</v>
      </c>
      <c r="R41" s="16" t="s">
        <v>363</v>
      </c>
    </row>
    <row r="42" spans="1:18" ht="63" hidden="1" x14ac:dyDescent="0.25">
      <c r="A42" s="17" t="s">
        <v>598</v>
      </c>
      <c r="B42" s="17" t="s">
        <v>599</v>
      </c>
      <c r="C42" s="15"/>
      <c r="D42" s="15" t="s">
        <v>600</v>
      </c>
      <c r="E42" s="15" t="s">
        <v>11</v>
      </c>
      <c r="F42" s="15" t="s">
        <v>12</v>
      </c>
      <c r="G42" s="15"/>
      <c r="H42" s="15" t="s">
        <v>601</v>
      </c>
      <c r="I42" s="15" t="s">
        <v>602</v>
      </c>
      <c r="J42" s="15" t="s">
        <v>603</v>
      </c>
      <c r="K42" s="15"/>
      <c r="L42" s="15" t="s">
        <v>604</v>
      </c>
      <c r="M42" s="15"/>
      <c r="N42" s="15" t="s">
        <v>605</v>
      </c>
      <c r="O42" s="15" t="s">
        <v>49</v>
      </c>
      <c r="P42" s="15" t="s">
        <v>22</v>
      </c>
      <c r="Q42" s="15" t="s">
        <v>119</v>
      </c>
      <c r="R42" s="15" t="s">
        <v>363</v>
      </c>
    </row>
    <row r="43" spans="1:18" ht="94.5" x14ac:dyDescent="0.25">
      <c r="A43" s="17" t="s">
        <v>606</v>
      </c>
      <c r="B43" s="17" t="s">
        <v>607</v>
      </c>
      <c r="C43" s="16"/>
      <c r="D43" s="16" t="s">
        <v>608</v>
      </c>
      <c r="E43" s="16" t="s">
        <v>54</v>
      </c>
      <c r="F43" s="16" t="s">
        <v>12</v>
      </c>
      <c r="G43" s="16"/>
      <c r="H43" s="16" t="s">
        <v>609</v>
      </c>
      <c r="I43" s="16" t="s">
        <v>589</v>
      </c>
      <c r="J43" s="16" t="s">
        <v>610</v>
      </c>
      <c r="K43" s="16"/>
      <c r="L43" s="16" t="s">
        <v>611</v>
      </c>
      <c r="M43" s="16"/>
      <c r="N43" s="16" t="s">
        <v>55</v>
      </c>
      <c r="O43" s="16" t="s">
        <v>56</v>
      </c>
      <c r="P43" s="16" t="s">
        <v>22</v>
      </c>
      <c r="Q43" s="16" t="s">
        <v>119</v>
      </c>
      <c r="R43" s="16" t="s">
        <v>363</v>
      </c>
    </row>
    <row r="44" spans="1:18" ht="136.5" hidden="1" x14ac:dyDescent="0.25">
      <c r="A44" s="17" t="s">
        <v>612</v>
      </c>
      <c r="B44" s="17" t="s">
        <v>613</v>
      </c>
      <c r="C44" s="15"/>
      <c r="D44" s="15" t="s">
        <v>614</v>
      </c>
      <c r="E44" s="15" t="s">
        <v>23</v>
      </c>
      <c r="F44" s="15" t="s">
        <v>12</v>
      </c>
      <c r="G44" s="15"/>
      <c r="H44" s="15" t="s">
        <v>609</v>
      </c>
      <c r="I44" s="15" t="s">
        <v>589</v>
      </c>
      <c r="J44" s="15" t="s">
        <v>615</v>
      </c>
      <c r="K44" s="15"/>
      <c r="L44" s="15" t="s">
        <v>616</v>
      </c>
      <c r="M44" s="15"/>
      <c r="N44" s="15" t="s">
        <v>55</v>
      </c>
      <c r="O44" s="15" t="s">
        <v>56</v>
      </c>
      <c r="P44" s="15" t="s">
        <v>22</v>
      </c>
      <c r="Q44" s="15" t="s">
        <v>119</v>
      </c>
      <c r="R44" s="15" t="s">
        <v>260</v>
      </c>
    </row>
    <row r="45" spans="1:18" ht="115.5" hidden="1" x14ac:dyDescent="0.25">
      <c r="A45" s="17" t="s">
        <v>617</v>
      </c>
      <c r="B45" s="17" t="s">
        <v>618</v>
      </c>
      <c r="C45" s="16"/>
      <c r="D45" s="16" t="s">
        <v>619</v>
      </c>
      <c r="E45" s="16" t="s">
        <v>11</v>
      </c>
      <c r="F45" s="16" t="s">
        <v>12</v>
      </c>
      <c r="G45" s="16"/>
      <c r="H45" s="16" t="s">
        <v>620</v>
      </c>
      <c r="I45" s="16"/>
      <c r="J45" s="16" t="s">
        <v>620</v>
      </c>
      <c r="K45" s="16"/>
      <c r="L45" s="16" t="s">
        <v>621</v>
      </c>
      <c r="M45" s="16"/>
      <c r="N45" s="16" t="s">
        <v>13</v>
      </c>
      <c r="O45" s="16" t="s">
        <v>14</v>
      </c>
      <c r="P45" s="16" t="s">
        <v>20</v>
      </c>
      <c r="Q45" s="16" t="s">
        <v>119</v>
      </c>
      <c r="R45" s="16" t="s">
        <v>266</v>
      </c>
    </row>
    <row r="46" spans="1:18" ht="241.5" hidden="1" x14ac:dyDescent="0.25">
      <c r="A46" s="17" t="s">
        <v>622</v>
      </c>
      <c r="B46" s="17" t="s">
        <v>623</v>
      </c>
      <c r="C46" s="15"/>
      <c r="D46" s="15" t="s">
        <v>624</v>
      </c>
      <c r="E46" s="15" t="s">
        <v>625</v>
      </c>
      <c r="F46" s="15" t="s">
        <v>12</v>
      </c>
      <c r="G46" s="15"/>
      <c r="H46" s="15" t="s">
        <v>626</v>
      </c>
      <c r="I46" s="15" t="s">
        <v>627</v>
      </c>
      <c r="J46" s="15" t="s">
        <v>628</v>
      </c>
      <c r="K46" s="15"/>
      <c r="L46" s="15" t="s">
        <v>629</v>
      </c>
      <c r="M46" s="15"/>
      <c r="N46" s="15" t="s">
        <v>13</v>
      </c>
      <c r="O46" s="15" t="s">
        <v>14</v>
      </c>
      <c r="P46" s="15" t="s">
        <v>100</v>
      </c>
      <c r="Q46" s="15" t="s">
        <v>119</v>
      </c>
      <c r="R46" s="15" t="s">
        <v>630</v>
      </c>
    </row>
    <row r="47" spans="1:18" ht="147" x14ac:dyDescent="0.25">
      <c r="A47" s="17" t="s">
        <v>631</v>
      </c>
      <c r="B47" s="17" t="s">
        <v>632</v>
      </c>
      <c r="C47" s="16"/>
      <c r="D47" s="16" t="s">
        <v>633</v>
      </c>
      <c r="E47" s="16" t="s">
        <v>18</v>
      </c>
      <c r="F47" s="16" t="s">
        <v>12</v>
      </c>
      <c r="G47" s="16"/>
      <c r="H47" s="16" t="s">
        <v>182</v>
      </c>
      <c r="I47" s="16" t="s">
        <v>307</v>
      </c>
      <c r="J47" s="16" t="s">
        <v>634</v>
      </c>
      <c r="K47" s="16"/>
      <c r="L47" s="16" t="s">
        <v>244</v>
      </c>
      <c r="M47" s="16" t="s">
        <v>308</v>
      </c>
      <c r="N47" s="16" t="s">
        <v>13</v>
      </c>
      <c r="O47" s="16" t="s">
        <v>14</v>
      </c>
      <c r="P47" s="16" t="s">
        <v>20</v>
      </c>
      <c r="Q47" s="16" t="s">
        <v>119</v>
      </c>
      <c r="R47" s="16" t="s">
        <v>630</v>
      </c>
    </row>
    <row r="48" spans="1:18" ht="63" hidden="1" x14ac:dyDescent="0.25">
      <c r="A48" s="17" t="s">
        <v>635</v>
      </c>
      <c r="B48" s="17" t="s">
        <v>636</v>
      </c>
      <c r="C48" s="15"/>
      <c r="D48" s="15" t="s">
        <v>637</v>
      </c>
      <c r="E48" s="15" t="s">
        <v>23</v>
      </c>
      <c r="F48" s="15" t="s">
        <v>12</v>
      </c>
      <c r="G48" s="15"/>
      <c r="H48" s="15" t="s">
        <v>638</v>
      </c>
      <c r="I48" s="15" t="s">
        <v>639</v>
      </c>
      <c r="J48" s="15" t="s">
        <v>640</v>
      </c>
      <c r="K48" s="15"/>
      <c r="L48" s="15" t="s">
        <v>641</v>
      </c>
      <c r="M48" s="15"/>
      <c r="N48" s="15" t="s">
        <v>261</v>
      </c>
      <c r="O48" s="15" t="s">
        <v>180</v>
      </c>
      <c r="P48" s="15" t="s">
        <v>154</v>
      </c>
      <c r="Q48" s="15" t="s">
        <v>119</v>
      </c>
      <c r="R48" s="15" t="s">
        <v>262</v>
      </c>
    </row>
    <row r="49" spans="1:18" ht="73.5" hidden="1" x14ac:dyDescent="0.25">
      <c r="A49" s="17" t="s">
        <v>642</v>
      </c>
      <c r="B49" s="17" t="s">
        <v>643</v>
      </c>
      <c r="C49" s="16"/>
      <c r="D49" s="16" t="s">
        <v>644</v>
      </c>
      <c r="E49" s="16" t="s">
        <v>11</v>
      </c>
      <c r="F49" s="16" t="s">
        <v>12</v>
      </c>
      <c r="G49" s="16"/>
      <c r="H49" s="16" t="s">
        <v>645</v>
      </c>
      <c r="I49" s="16" t="s">
        <v>646</v>
      </c>
      <c r="J49" s="16" t="s">
        <v>647</v>
      </c>
      <c r="K49" s="16"/>
      <c r="L49" s="16" t="s">
        <v>648</v>
      </c>
      <c r="M49" s="16"/>
      <c r="N49" s="16" t="s">
        <v>13</v>
      </c>
      <c r="O49" s="16" t="s">
        <v>14</v>
      </c>
      <c r="P49" s="16" t="s">
        <v>25</v>
      </c>
      <c r="Q49" s="16" t="s">
        <v>119</v>
      </c>
      <c r="R49" s="16" t="s">
        <v>266</v>
      </c>
    </row>
    <row r="50" spans="1:18" ht="84" hidden="1" x14ac:dyDescent="0.25">
      <c r="A50" s="17" t="s">
        <v>649</v>
      </c>
      <c r="B50" s="17" t="s">
        <v>650</v>
      </c>
      <c r="C50" s="15"/>
      <c r="D50" s="15" t="s">
        <v>651</v>
      </c>
      <c r="E50" s="15" t="s">
        <v>19</v>
      </c>
      <c r="F50" s="15" t="s">
        <v>12</v>
      </c>
      <c r="G50" s="15"/>
      <c r="H50" s="15" t="s">
        <v>652</v>
      </c>
      <c r="I50" s="15" t="s">
        <v>653</v>
      </c>
      <c r="J50" s="15" t="s">
        <v>654</v>
      </c>
      <c r="K50" s="15"/>
      <c r="L50" s="15" t="s">
        <v>655</v>
      </c>
      <c r="M50" s="15" t="s">
        <v>656</v>
      </c>
      <c r="N50" s="15" t="s">
        <v>13</v>
      </c>
      <c r="O50" s="15" t="s">
        <v>14</v>
      </c>
      <c r="P50" s="15" t="s">
        <v>25</v>
      </c>
      <c r="Q50" s="15" t="s">
        <v>119</v>
      </c>
      <c r="R50" s="15" t="s">
        <v>262</v>
      </c>
    </row>
    <row r="51" spans="1:18" ht="63" hidden="1" x14ac:dyDescent="0.25">
      <c r="A51" s="17" t="s">
        <v>657</v>
      </c>
      <c r="B51" s="17" t="s">
        <v>658</v>
      </c>
      <c r="C51" s="16"/>
      <c r="D51" s="16" t="s">
        <v>659</v>
      </c>
      <c r="E51" s="16" t="s">
        <v>19</v>
      </c>
      <c r="F51" s="16" t="s">
        <v>12</v>
      </c>
      <c r="G51" s="16"/>
      <c r="H51" s="16" t="s">
        <v>231</v>
      </c>
      <c r="I51" s="16" t="s">
        <v>232</v>
      </c>
      <c r="J51" s="16" t="s">
        <v>231</v>
      </c>
      <c r="K51" s="16"/>
      <c r="L51" s="16" t="s">
        <v>233</v>
      </c>
      <c r="M51" s="16" t="s">
        <v>234</v>
      </c>
      <c r="N51" s="16" t="s">
        <v>13</v>
      </c>
      <c r="O51" s="16" t="s">
        <v>14</v>
      </c>
      <c r="P51" s="16" t="s">
        <v>42</v>
      </c>
      <c r="Q51" s="16" t="s">
        <v>119</v>
      </c>
      <c r="R51" s="16">
        <v>-51</v>
      </c>
    </row>
    <row r="52" spans="1:18" ht="42" hidden="1" x14ac:dyDescent="0.25">
      <c r="A52" s="17" t="s">
        <v>660</v>
      </c>
      <c r="B52" s="17" t="s">
        <v>661</v>
      </c>
      <c r="C52" s="15"/>
      <c r="D52" s="15" t="s">
        <v>662</v>
      </c>
      <c r="E52" s="15" t="s">
        <v>11</v>
      </c>
      <c r="F52" s="15" t="s">
        <v>12</v>
      </c>
      <c r="G52" s="15"/>
      <c r="H52" s="15" t="s">
        <v>609</v>
      </c>
      <c r="I52" s="15" t="s">
        <v>663</v>
      </c>
      <c r="J52" s="15" t="s">
        <v>664</v>
      </c>
      <c r="K52" s="15"/>
      <c r="L52" s="15" t="s">
        <v>665</v>
      </c>
      <c r="M52" s="15" t="s">
        <v>666</v>
      </c>
      <c r="N52" s="15" t="s">
        <v>13</v>
      </c>
      <c r="O52" s="15" t="s">
        <v>14</v>
      </c>
      <c r="P52" s="15" t="s">
        <v>73</v>
      </c>
      <c r="Q52" s="15" t="s">
        <v>119</v>
      </c>
      <c r="R52" s="15" t="s">
        <v>266</v>
      </c>
    </row>
    <row r="53" spans="1:18" ht="63" hidden="1" x14ac:dyDescent="0.25">
      <c r="A53" s="17" t="s">
        <v>667</v>
      </c>
      <c r="B53" s="17" t="s">
        <v>668</v>
      </c>
      <c r="C53" s="16"/>
      <c r="D53" s="16" t="s">
        <v>669</v>
      </c>
      <c r="E53" s="16" t="s">
        <v>11</v>
      </c>
      <c r="F53" s="16" t="s">
        <v>12</v>
      </c>
      <c r="G53" s="16"/>
      <c r="H53" s="16" t="s">
        <v>609</v>
      </c>
      <c r="I53" s="16" t="s">
        <v>663</v>
      </c>
      <c r="J53" s="16" t="s">
        <v>664</v>
      </c>
      <c r="K53" s="16"/>
      <c r="L53" s="16" t="s">
        <v>665</v>
      </c>
      <c r="M53" s="16" t="s">
        <v>666</v>
      </c>
      <c r="N53" s="16" t="s">
        <v>13</v>
      </c>
      <c r="O53" s="16" t="s">
        <v>14</v>
      </c>
      <c r="P53" s="16" t="s">
        <v>73</v>
      </c>
      <c r="Q53" s="16" t="s">
        <v>119</v>
      </c>
      <c r="R53" s="16" t="s">
        <v>266</v>
      </c>
    </row>
    <row r="54" spans="1:18" ht="84" x14ac:dyDescent="0.25">
      <c r="A54" s="17" t="s">
        <v>670</v>
      </c>
      <c r="B54" s="17" t="s">
        <v>671</v>
      </c>
      <c r="C54" s="15"/>
      <c r="D54" s="15" t="s">
        <v>672</v>
      </c>
      <c r="E54" s="15" t="s">
        <v>24</v>
      </c>
      <c r="F54" s="15" t="s">
        <v>12</v>
      </c>
      <c r="G54" s="15"/>
      <c r="H54" s="15" t="s">
        <v>673</v>
      </c>
      <c r="I54" s="15" t="s">
        <v>674</v>
      </c>
      <c r="J54" s="15" t="s">
        <v>675</v>
      </c>
      <c r="K54" s="15"/>
      <c r="L54" s="15" t="s">
        <v>676</v>
      </c>
      <c r="M54" s="15"/>
      <c r="N54" s="15" t="s">
        <v>13</v>
      </c>
      <c r="O54" s="15" t="s">
        <v>14</v>
      </c>
      <c r="P54" s="15" t="s">
        <v>20</v>
      </c>
      <c r="Q54" s="15" t="s">
        <v>119</v>
      </c>
      <c r="R54" s="15" t="s">
        <v>677</v>
      </c>
    </row>
    <row r="55" spans="1:18" ht="63" x14ac:dyDescent="0.25">
      <c r="A55" s="17" t="s">
        <v>678</v>
      </c>
      <c r="B55" s="17" t="s">
        <v>679</v>
      </c>
      <c r="C55" s="16"/>
      <c r="D55" s="16" t="s">
        <v>680</v>
      </c>
      <c r="E55" s="16" t="s">
        <v>18</v>
      </c>
      <c r="F55" s="16" t="s">
        <v>12</v>
      </c>
      <c r="G55" s="16"/>
      <c r="H55" s="16" t="s">
        <v>221</v>
      </c>
      <c r="I55" s="16" t="s">
        <v>222</v>
      </c>
      <c r="J55" s="16" t="s">
        <v>223</v>
      </c>
      <c r="K55" s="16"/>
      <c r="L55" s="16" t="s">
        <v>224</v>
      </c>
      <c r="M55" s="16" t="s">
        <v>225</v>
      </c>
      <c r="N55" s="16" t="s">
        <v>13</v>
      </c>
      <c r="O55" s="16" t="s">
        <v>14</v>
      </c>
      <c r="P55" s="16" t="s">
        <v>25</v>
      </c>
      <c r="Q55" s="16" t="s">
        <v>119</v>
      </c>
      <c r="R55" s="16" t="s">
        <v>630</v>
      </c>
    </row>
    <row r="56" spans="1:18" ht="73.5" hidden="1" x14ac:dyDescent="0.25">
      <c r="A56" s="17" t="s">
        <v>681</v>
      </c>
      <c r="B56" s="17" t="s">
        <v>682</v>
      </c>
      <c r="C56" s="15"/>
      <c r="D56" s="15" t="s">
        <v>683</v>
      </c>
      <c r="E56" s="15" t="s">
        <v>19</v>
      </c>
      <c r="F56" s="15" t="s">
        <v>12</v>
      </c>
      <c r="G56" s="15"/>
      <c r="H56" s="15" t="s">
        <v>684</v>
      </c>
      <c r="I56" s="15" t="s">
        <v>685</v>
      </c>
      <c r="J56" s="15" t="s">
        <v>686</v>
      </c>
      <c r="K56" s="15"/>
      <c r="L56" s="15" t="s">
        <v>687</v>
      </c>
      <c r="M56" s="15"/>
      <c r="N56" s="15" t="s">
        <v>13</v>
      </c>
      <c r="O56" s="15" t="s">
        <v>14</v>
      </c>
      <c r="P56" s="15" t="s">
        <v>20</v>
      </c>
      <c r="Q56" s="15" t="s">
        <v>119</v>
      </c>
      <c r="R56" s="15" t="s">
        <v>262</v>
      </c>
    </row>
    <row r="57" spans="1:18" ht="52.5" x14ac:dyDescent="0.25">
      <c r="A57" s="17" t="s">
        <v>688</v>
      </c>
      <c r="B57" s="17" t="s">
        <v>689</v>
      </c>
      <c r="C57" s="16"/>
      <c r="D57" s="16" t="s">
        <v>690</v>
      </c>
      <c r="E57" s="16" t="s">
        <v>18</v>
      </c>
      <c r="F57" s="16" t="s">
        <v>12</v>
      </c>
      <c r="G57" s="16"/>
      <c r="H57" s="16" t="s">
        <v>138</v>
      </c>
      <c r="I57" s="16" t="s">
        <v>139</v>
      </c>
      <c r="J57" s="16" t="s">
        <v>691</v>
      </c>
      <c r="K57" s="16"/>
      <c r="L57" s="16" t="s">
        <v>140</v>
      </c>
      <c r="M57" s="16" t="s">
        <v>141</v>
      </c>
      <c r="N57" s="16" t="s">
        <v>13</v>
      </c>
      <c r="O57" s="16" t="s">
        <v>14</v>
      </c>
      <c r="P57" s="16" t="s">
        <v>20</v>
      </c>
      <c r="Q57" s="16" t="s">
        <v>119</v>
      </c>
      <c r="R57" s="16" t="s">
        <v>630</v>
      </c>
    </row>
    <row r="58" spans="1:18" ht="52.5" x14ac:dyDescent="0.25">
      <c r="A58" s="17" t="s">
        <v>692</v>
      </c>
      <c r="B58" s="17" t="s">
        <v>693</v>
      </c>
      <c r="C58" s="15"/>
      <c r="D58" s="15" t="s">
        <v>694</v>
      </c>
      <c r="E58" s="15" t="s">
        <v>18</v>
      </c>
      <c r="F58" s="15" t="s">
        <v>12</v>
      </c>
      <c r="G58" s="15"/>
      <c r="H58" s="15" t="s">
        <v>51</v>
      </c>
      <c r="I58" s="15" t="s">
        <v>695</v>
      </c>
      <c r="J58" s="15" t="s">
        <v>696</v>
      </c>
      <c r="K58" s="15"/>
      <c r="L58" s="15" t="s">
        <v>697</v>
      </c>
      <c r="M58" s="15"/>
      <c r="N58" s="15" t="s">
        <v>698</v>
      </c>
      <c r="O58" s="15" t="s">
        <v>144</v>
      </c>
      <c r="P58" s="15" t="s">
        <v>198</v>
      </c>
      <c r="Q58" s="15" t="s">
        <v>119</v>
      </c>
      <c r="R58" s="15" t="s">
        <v>630</v>
      </c>
    </row>
    <row r="59" spans="1:18" ht="84" x14ac:dyDescent="0.25">
      <c r="A59" s="17" t="s">
        <v>699</v>
      </c>
      <c r="B59" s="17" t="s">
        <v>700</v>
      </c>
      <c r="C59" s="16"/>
      <c r="D59" s="16" t="s">
        <v>701</v>
      </c>
      <c r="E59" s="16" t="s">
        <v>24</v>
      </c>
      <c r="F59" s="16" t="s">
        <v>12</v>
      </c>
      <c r="G59" s="16"/>
      <c r="H59" s="16" t="s">
        <v>702</v>
      </c>
      <c r="I59" s="16"/>
      <c r="J59" s="16" t="s">
        <v>702</v>
      </c>
      <c r="K59" s="16"/>
      <c r="L59" s="16" t="s">
        <v>703</v>
      </c>
      <c r="M59" s="16"/>
      <c r="N59" s="16" t="s">
        <v>13</v>
      </c>
      <c r="O59" s="16" t="s">
        <v>14</v>
      </c>
      <c r="P59" s="16" t="s">
        <v>20</v>
      </c>
      <c r="Q59" s="16" t="s">
        <v>119</v>
      </c>
      <c r="R59" s="16" t="s">
        <v>677</v>
      </c>
    </row>
    <row r="60" spans="1:18" ht="157.5" hidden="1" x14ac:dyDescent="0.25">
      <c r="A60" s="17" t="s">
        <v>704</v>
      </c>
      <c r="B60" s="17" t="s">
        <v>705</v>
      </c>
      <c r="C60" s="15"/>
      <c r="D60" s="15" t="s">
        <v>706</v>
      </c>
      <c r="E60" s="15" t="s">
        <v>11</v>
      </c>
      <c r="F60" s="15" t="s">
        <v>12</v>
      </c>
      <c r="G60" s="15"/>
      <c r="H60" s="15" t="s">
        <v>126</v>
      </c>
      <c r="I60" s="15" t="s">
        <v>110</v>
      </c>
      <c r="J60" s="15" t="s">
        <v>74</v>
      </c>
      <c r="K60" s="15"/>
      <c r="L60" s="15" t="s">
        <v>111</v>
      </c>
      <c r="M60" s="15"/>
      <c r="N60" s="15" t="s">
        <v>13</v>
      </c>
      <c r="O60" s="15" t="s">
        <v>14</v>
      </c>
      <c r="P60" s="15" t="s">
        <v>25</v>
      </c>
      <c r="Q60" s="15" t="s">
        <v>119</v>
      </c>
      <c r="R60" s="15" t="s">
        <v>266</v>
      </c>
    </row>
    <row r="61" spans="1:18" ht="94.5" hidden="1" x14ac:dyDescent="0.25">
      <c r="A61" s="17" t="s">
        <v>707</v>
      </c>
      <c r="B61" s="17" t="s">
        <v>708</v>
      </c>
      <c r="C61" s="16"/>
      <c r="D61" s="16" t="s">
        <v>709</v>
      </c>
      <c r="E61" s="16" t="s">
        <v>11</v>
      </c>
      <c r="F61" s="16" t="s">
        <v>12</v>
      </c>
      <c r="G61" s="16"/>
      <c r="H61" s="16" t="s">
        <v>106</v>
      </c>
      <c r="I61" s="16" t="s">
        <v>107</v>
      </c>
      <c r="J61" s="16" t="s">
        <v>108</v>
      </c>
      <c r="K61" s="16"/>
      <c r="L61" s="16" t="s">
        <v>109</v>
      </c>
      <c r="M61" s="16" t="s">
        <v>127</v>
      </c>
      <c r="N61" s="16" t="s">
        <v>13</v>
      </c>
      <c r="O61" s="16" t="s">
        <v>14</v>
      </c>
      <c r="P61" s="16" t="s">
        <v>25</v>
      </c>
      <c r="Q61" s="16" t="s">
        <v>119</v>
      </c>
      <c r="R61" s="16" t="s">
        <v>266</v>
      </c>
    </row>
    <row r="62" spans="1:18" ht="84" hidden="1" x14ac:dyDescent="0.25">
      <c r="A62" s="17" t="s">
        <v>710</v>
      </c>
      <c r="B62" s="17" t="s">
        <v>711</v>
      </c>
      <c r="C62" s="15"/>
      <c r="D62" s="15" t="s">
        <v>712</v>
      </c>
      <c r="E62" s="15" t="s">
        <v>11</v>
      </c>
      <c r="F62" s="15" t="s">
        <v>12</v>
      </c>
      <c r="G62" s="15"/>
      <c r="H62" s="15" t="s">
        <v>172</v>
      </c>
      <c r="I62" s="15" t="s">
        <v>173</v>
      </c>
      <c r="J62" s="15" t="s">
        <v>174</v>
      </c>
      <c r="K62" s="15"/>
      <c r="L62" s="15" t="s">
        <v>175</v>
      </c>
      <c r="M62" s="15"/>
      <c r="N62" s="15" t="s">
        <v>13</v>
      </c>
      <c r="O62" s="15" t="s">
        <v>14</v>
      </c>
      <c r="P62" s="15" t="s">
        <v>25</v>
      </c>
      <c r="Q62" s="15" t="s">
        <v>119</v>
      </c>
      <c r="R62" s="15" t="s">
        <v>266</v>
      </c>
    </row>
    <row r="63" spans="1:18" ht="63" hidden="1" x14ac:dyDescent="0.25">
      <c r="A63" s="17" t="s">
        <v>713</v>
      </c>
      <c r="B63" s="17" t="s">
        <v>714</v>
      </c>
      <c r="C63" s="16"/>
      <c r="D63" s="16" t="s">
        <v>715</v>
      </c>
      <c r="E63" s="16" t="s">
        <v>23</v>
      </c>
      <c r="F63" s="16" t="s">
        <v>12</v>
      </c>
      <c r="G63" s="16"/>
      <c r="H63" s="16" t="s">
        <v>133</v>
      </c>
      <c r="I63" s="16" t="s">
        <v>69</v>
      </c>
      <c r="J63" s="16" t="s">
        <v>70</v>
      </c>
      <c r="K63" s="16"/>
      <c r="L63" s="16" t="s">
        <v>71</v>
      </c>
      <c r="M63" s="16" t="s">
        <v>134</v>
      </c>
      <c r="N63" s="16" t="s">
        <v>716</v>
      </c>
      <c r="O63" s="16" t="s">
        <v>72</v>
      </c>
      <c r="P63" s="16" t="s">
        <v>154</v>
      </c>
      <c r="Q63" s="16" t="s">
        <v>119</v>
      </c>
      <c r="R63" s="16" t="s">
        <v>262</v>
      </c>
    </row>
    <row r="64" spans="1:18" ht="94.5" hidden="1" x14ac:dyDescent="0.25">
      <c r="A64" s="17" t="s">
        <v>717</v>
      </c>
      <c r="B64" s="17" t="s">
        <v>718</v>
      </c>
      <c r="C64" s="15"/>
      <c r="D64" s="15" t="s">
        <v>719</v>
      </c>
      <c r="E64" s="15" t="s">
        <v>19</v>
      </c>
      <c r="F64" s="15" t="s">
        <v>12</v>
      </c>
      <c r="G64" s="15"/>
      <c r="H64" s="15" t="s">
        <v>106</v>
      </c>
      <c r="I64" s="15" t="s">
        <v>107</v>
      </c>
      <c r="J64" s="15" t="s">
        <v>108</v>
      </c>
      <c r="K64" s="15"/>
      <c r="L64" s="15" t="s">
        <v>109</v>
      </c>
      <c r="M64" s="15" t="s">
        <v>127</v>
      </c>
      <c r="N64" s="15" t="s">
        <v>13</v>
      </c>
      <c r="O64" s="15" t="s">
        <v>14</v>
      </c>
      <c r="P64" s="15" t="s">
        <v>154</v>
      </c>
      <c r="Q64" s="15" t="s">
        <v>119</v>
      </c>
      <c r="R64" s="15" t="s">
        <v>262</v>
      </c>
    </row>
    <row r="65" spans="1:18" ht="73.5" hidden="1" x14ac:dyDescent="0.25">
      <c r="A65" s="17" t="s">
        <v>720</v>
      </c>
      <c r="B65" s="17" t="s">
        <v>721</v>
      </c>
      <c r="C65" s="16"/>
      <c r="D65" s="16" t="s">
        <v>722</v>
      </c>
      <c r="E65" s="16" t="s">
        <v>11</v>
      </c>
      <c r="F65" s="16" t="s">
        <v>12</v>
      </c>
      <c r="G65" s="16"/>
      <c r="H65" s="16" t="s">
        <v>723</v>
      </c>
      <c r="I65" s="16" t="s">
        <v>724</v>
      </c>
      <c r="J65" s="16" t="s">
        <v>725</v>
      </c>
      <c r="K65" s="16"/>
      <c r="L65" s="16" t="s">
        <v>726</v>
      </c>
      <c r="M65" s="16" t="s">
        <v>727</v>
      </c>
      <c r="N65" s="16" t="s">
        <v>191</v>
      </c>
      <c r="O65" s="16" t="s">
        <v>192</v>
      </c>
      <c r="P65" s="16" t="s">
        <v>142</v>
      </c>
      <c r="Q65" s="16" t="s">
        <v>119</v>
      </c>
      <c r="R65" s="16" t="s">
        <v>266</v>
      </c>
    </row>
    <row r="66" spans="1:18" ht="84" hidden="1" x14ac:dyDescent="0.25">
      <c r="A66" s="17" t="s">
        <v>728</v>
      </c>
      <c r="B66" s="17" t="s">
        <v>729</v>
      </c>
      <c r="C66" s="15"/>
      <c r="D66" s="15" t="s">
        <v>730</v>
      </c>
      <c r="E66" s="15" t="s">
        <v>587</v>
      </c>
      <c r="F66" s="15" t="s">
        <v>12</v>
      </c>
      <c r="G66" s="15"/>
      <c r="H66" s="15" t="s">
        <v>731</v>
      </c>
      <c r="I66" s="15" t="s">
        <v>732</v>
      </c>
      <c r="J66" s="15" t="s">
        <v>733</v>
      </c>
      <c r="K66" s="15"/>
      <c r="L66" s="15" t="s">
        <v>734</v>
      </c>
      <c r="M66" s="15"/>
      <c r="N66" s="15" t="s">
        <v>13</v>
      </c>
      <c r="O66" s="15" t="s">
        <v>14</v>
      </c>
      <c r="P66" s="15" t="s">
        <v>154</v>
      </c>
      <c r="Q66" s="15" t="s">
        <v>119</v>
      </c>
      <c r="R66" s="15" t="s">
        <v>266</v>
      </c>
    </row>
    <row r="67" spans="1:18" ht="94.5" hidden="1" x14ac:dyDescent="0.25">
      <c r="A67" s="17" t="s">
        <v>735</v>
      </c>
      <c r="B67" s="17" t="s">
        <v>736</v>
      </c>
      <c r="C67" s="16"/>
      <c r="D67" s="16" t="s">
        <v>737</v>
      </c>
      <c r="E67" s="16" t="s">
        <v>19</v>
      </c>
      <c r="F67" s="16" t="s">
        <v>12</v>
      </c>
      <c r="G67" s="16"/>
      <c r="H67" s="16" t="s">
        <v>738</v>
      </c>
      <c r="I67" s="16" t="s">
        <v>739</v>
      </c>
      <c r="J67" s="16" t="s">
        <v>738</v>
      </c>
      <c r="K67" s="16"/>
      <c r="L67" s="16" t="s">
        <v>740</v>
      </c>
      <c r="M67" s="16" t="s">
        <v>741</v>
      </c>
      <c r="N67" s="16" t="s">
        <v>13</v>
      </c>
      <c r="O67" s="16" t="s">
        <v>14</v>
      </c>
      <c r="P67" s="16" t="s">
        <v>20</v>
      </c>
      <c r="Q67" s="16" t="s">
        <v>119</v>
      </c>
      <c r="R67" s="16" t="s">
        <v>262</v>
      </c>
    </row>
    <row r="68" spans="1:18" ht="94.5" hidden="1" x14ac:dyDescent="0.25">
      <c r="A68" s="17" t="s">
        <v>742</v>
      </c>
      <c r="B68" s="17" t="s">
        <v>743</v>
      </c>
      <c r="C68" s="15"/>
      <c r="D68" s="15" t="s">
        <v>744</v>
      </c>
      <c r="E68" s="15" t="s">
        <v>11</v>
      </c>
      <c r="F68" s="15" t="s">
        <v>12</v>
      </c>
      <c r="G68" s="15"/>
      <c r="H68" s="15" t="s">
        <v>745</v>
      </c>
      <c r="I68" s="15" t="s">
        <v>746</v>
      </c>
      <c r="J68" s="15" t="s">
        <v>747</v>
      </c>
      <c r="K68" s="15"/>
      <c r="L68" s="15" t="s">
        <v>748</v>
      </c>
      <c r="M68" s="15"/>
      <c r="N68" s="15" t="s">
        <v>191</v>
      </c>
      <c r="O68" s="15" t="s">
        <v>192</v>
      </c>
      <c r="P68" s="15" t="s">
        <v>142</v>
      </c>
      <c r="Q68" s="15" t="s">
        <v>119</v>
      </c>
      <c r="R68" s="15" t="s">
        <v>266</v>
      </c>
    </row>
    <row r="69" spans="1:18" ht="63" hidden="1" x14ac:dyDescent="0.25">
      <c r="A69" s="17" t="s">
        <v>749</v>
      </c>
      <c r="B69" s="17" t="s">
        <v>750</v>
      </c>
      <c r="C69" s="16"/>
      <c r="D69" s="16" t="s">
        <v>751</v>
      </c>
      <c r="E69" s="16" t="s">
        <v>11</v>
      </c>
      <c r="F69" s="16" t="s">
        <v>12</v>
      </c>
      <c r="G69" s="16"/>
      <c r="H69" s="16" t="s">
        <v>752</v>
      </c>
      <c r="I69" s="16" t="s">
        <v>753</v>
      </c>
      <c r="J69" s="16" t="s">
        <v>754</v>
      </c>
      <c r="K69" s="16"/>
      <c r="L69" s="16" t="s">
        <v>755</v>
      </c>
      <c r="M69" s="16"/>
      <c r="N69" s="16" t="s">
        <v>13</v>
      </c>
      <c r="O69" s="16" t="s">
        <v>14</v>
      </c>
      <c r="P69" s="16" t="s">
        <v>25</v>
      </c>
      <c r="Q69" s="16" t="s">
        <v>119</v>
      </c>
      <c r="R69" s="16" t="s">
        <v>266</v>
      </c>
    </row>
    <row r="70" spans="1:18" ht="147" hidden="1" x14ac:dyDescent="0.25">
      <c r="A70" s="17" t="s">
        <v>756</v>
      </c>
      <c r="B70" s="17" t="s">
        <v>757</v>
      </c>
      <c r="C70" s="15"/>
      <c r="D70" s="15" t="s">
        <v>758</v>
      </c>
      <c r="E70" s="15" t="s">
        <v>19</v>
      </c>
      <c r="F70" s="15" t="s">
        <v>12</v>
      </c>
      <c r="G70" s="15"/>
      <c r="H70" s="15" t="s">
        <v>759</v>
      </c>
      <c r="I70" s="15" t="s">
        <v>760</v>
      </c>
      <c r="J70" s="15" t="s">
        <v>761</v>
      </c>
      <c r="K70" s="15"/>
      <c r="L70" s="15" t="s">
        <v>762</v>
      </c>
      <c r="M70" s="15"/>
      <c r="N70" s="15" t="s">
        <v>13</v>
      </c>
      <c r="O70" s="15" t="s">
        <v>14</v>
      </c>
      <c r="P70" s="15" t="s">
        <v>20</v>
      </c>
      <c r="Q70" s="15" t="s">
        <v>119</v>
      </c>
      <c r="R70" s="15" t="s">
        <v>262</v>
      </c>
    </row>
    <row r="71" spans="1:18" ht="136.5" hidden="1" x14ac:dyDescent="0.25">
      <c r="A71" s="17" t="s">
        <v>763</v>
      </c>
      <c r="B71" s="17" t="s">
        <v>764</v>
      </c>
      <c r="C71" s="16"/>
      <c r="D71" s="16" t="s">
        <v>765</v>
      </c>
      <c r="E71" s="16" t="s">
        <v>11</v>
      </c>
      <c r="F71" s="16" t="s">
        <v>12</v>
      </c>
      <c r="G71" s="16"/>
      <c r="H71" s="16" t="s">
        <v>375</v>
      </c>
      <c r="I71" s="16" t="s">
        <v>376</v>
      </c>
      <c r="J71" s="16" t="s">
        <v>377</v>
      </c>
      <c r="K71" s="16"/>
      <c r="L71" s="16" t="s">
        <v>378</v>
      </c>
      <c r="M71" s="16"/>
      <c r="N71" s="16" t="s">
        <v>236</v>
      </c>
      <c r="O71" s="16" t="s">
        <v>27</v>
      </c>
      <c r="P71" s="16" t="s">
        <v>42</v>
      </c>
      <c r="Q71" s="16" t="s">
        <v>119</v>
      </c>
      <c r="R71" s="16" t="s">
        <v>266</v>
      </c>
    </row>
    <row r="72" spans="1:18" ht="94.5" x14ac:dyDescent="0.25">
      <c r="A72" s="17" t="s">
        <v>766</v>
      </c>
      <c r="B72" s="17" t="s">
        <v>767</v>
      </c>
      <c r="C72" s="15"/>
      <c r="D72" s="15" t="s">
        <v>768</v>
      </c>
      <c r="E72" s="15" t="s">
        <v>24</v>
      </c>
      <c r="F72" s="15" t="s">
        <v>12</v>
      </c>
      <c r="G72" s="15"/>
      <c r="H72" s="15" t="s">
        <v>769</v>
      </c>
      <c r="I72" s="15" t="s">
        <v>770</v>
      </c>
      <c r="J72" s="15" t="s">
        <v>771</v>
      </c>
      <c r="K72" s="15"/>
      <c r="L72" s="15" t="s">
        <v>772</v>
      </c>
      <c r="M72" s="15"/>
      <c r="N72" s="15" t="s">
        <v>13</v>
      </c>
      <c r="O72" s="15" t="s">
        <v>14</v>
      </c>
      <c r="P72" s="15" t="s">
        <v>20</v>
      </c>
      <c r="Q72" s="15" t="s">
        <v>119</v>
      </c>
      <c r="R72" s="15" t="s">
        <v>677</v>
      </c>
    </row>
    <row r="73" spans="1:18" ht="199.5" hidden="1" x14ac:dyDescent="0.25">
      <c r="A73" s="17" t="s">
        <v>773</v>
      </c>
      <c r="B73" s="17" t="s">
        <v>774</v>
      </c>
      <c r="C73" s="16"/>
      <c r="D73" s="16" t="s">
        <v>775</v>
      </c>
      <c r="E73" s="16" t="s">
        <v>19</v>
      </c>
      <c r="F73" s="16" t="s">
        <v>12</v>
      </c>
      <c r="G73" s="16"/>
      <c r="H73" s="16" t="s">
        <v>776</v>
      </c>
      <c r="I73" s="16" t="s">
        <v>777</v>
      </c>
      <c r="J73" s="16" t="s">
        <v>778</v>
      </c>
      <c r="K73" s="16"/>
      <c r="L73" s="16" t="s">
        <v>779</v>
      </c>
      <c r="M73" s="16"/>
      <c r="N73" s="16" t="s">
        <v>259</v>
      </c>
      <c r="O73" s="16" t="s">
        <v>49</v>
      </c>
      <c r="P73" s="16" t="s">
        <v>154</v>
      </c>
      <c r="Q73" s="16" t="s">
        <v>119</v>
      </c>
      <c r="R73" s="16" t="s">
        <v>262</v>
      </c>
    </row>
    <row r="74" spans="1:18" ht="157.5" x14ac:dyDescent="0.25">
      <c r="A74" s="17" t="s">
        <v>780</v>
      </c>
      <c r="B74" s="17" t="s">
        <v>781</v>
      </c>
      <c r="C74" s="15"/>
      <c r="D74" s="15" t="s">
        <v>782</v>
      </c>
      <c r="E74" s="15" t="s">
        <v>783</v>
      </c>
      <c r="F74" s="15" t="s">
        <v>12</v>
      </c>
      <c r="G74" s="15"/>
      <c r="H74" s="15" t="s">
        <v>784</v>
      </c>
      <c r="I74" s="15" t="s">
        <v>785</v>
      </c>
      <c r="J74" s="15" t="s">
        <v>784</v>
      </c>
      <c r="K74" s="15"/>
      <c r="L74" s="15" t="s">
        <v>786</v>
      </c>
      <c r="M74" s="15" t="s">
        <v>787</v>
      </c>
      <c r="N74" s="15" t="s">
        <v>26</v>
      </c>
      <c r="O74" s="15" t="s">
        <v>27</v>
      </c>
      <c r="P74" s="15" t="s">
        <v>42</v>
      </c>
      <c r="Q74" s="15" t="s">
        <v>119</v>
      </c>
      <c r="R74" s="15" t="s">
        <v>320</v>
      </c>
    </row>
    <row r="75" spans="1:18" ht="105" x14ac:dyDescent="0.25">
      <c r="A75" s="17" t="s">
        <v>788</v>
      </c>
      <c r="B75" s="17" t="s">
        <v>789</v>
      </c>
      <c r="C75" s="16"/>
      <c r="D75" s="16" t="s">
        <v>267</v>
      </c>
      <c r="E75" s="16" t="s">
        <v>18</v>
      </c>
      <c r="F75" s="16" t="s">
        <v>12</v>
      </c>
      <c r="G75" s="16"/>
      <c r="H75" s="16" t="s">
        <v>257</v>
      </c>
      <c r="I75" s="16" t="s">
        <v>258</v>
      </c>
      <c r="J75" s="16" t="s">
        <v>279</v>
      </c>
      <c r="K75" s="16"/>
      <c r="L75" s="16" t="s">
        <v>31</v>
      </c>
      <c r="M75" s="16" t="s">
        <v>128</v>
      </c>
      <c r="N75" s="16" t="s">
        <v>43</v>
      </c>
      <c r="O75" s="16" t="s">
        <v>44</v>
      </c>
      <c r="P75" s="16" t="s">
        <v>790</v>
      </c>
      <c r="Q75" s="16" t="s">
        <v>119</v>
      </c>
      <c r="R75" s="16" t="s">
        <v>630</v>
      </c>
    </row>
    <row r="76" spans="1:18" ht="84" hidden="1" x14ac:dyDescent="0.25">
      <c r="A76" s="17" t="s">
        <v>791</v>
      </c>
      <c r="B76" s="17" t="s">
        <v>792</v>
      </c>
      <c r="C76" s="15"/>
      <c r="D76" s="15" t="s">
        <v>228</v>
      </c>
      <c r="E76" s="15" t="s">
        <v>11</v>
      </c>
      <c r="F76" s="15" t="s">
        <v>12</v>
      </c>
      <c r="G76" s="15"/>
      <c r="H76" s="15" t="s">
        <v>164</v>
      </c>
      <c r="I76" s="15" t="s">
        <v>45</v>
      </c>
      <c r="J76" s="15" t="s">
        <v>60</v>
      </c>
      <c r="K76" s="15"/>
      <c r="L76" s="15" t="s">
        <v>229</v>
      </c>
      <c r="M76" s="15"/>
      <c r="N76" s="15" t="s">
        <v>13</v>
      </c>
      <c r="O76" s="15" t="s">
        <v>14</v>
      </c>
      <c r="P76" s="15" t="s">
        <v>25</v>
      </c>
      <c r="Q76" s="15" t="s">
        <v>119</v>
      </c>
      <c r="R76" s="15" t="s">
        <v>266</v>
      </c>
    </row>
    <row r="77" spans="1:18" ht="262.5" hidden="1" x14ac:dyDescent="0.25">
      <c r="A77" s="17" t="s">
        <v>793</v>
      </c>
      <c r="B77" s="17" t="s">
        <v>794</v>
      </c>
      <c r="C77" s="16"/>
      <c r="D77" s="16" t="s">
        <v>795</v>
      </c>
      <c r="E77" s="16" t="s">
        <v>19</v>
      </c>
      <c r="F77" s="16" t="s">
        <v>12</v>
      </c>
      <c r="G77" s="16"/>
      <c r="H77" s="16" t="s">
        <v>796</v>
      </c>
      <c r="I77" s="16" t="s">
        <v>797</v>
      </c>
      <c r="J77" s="16" t="s">
        <v>798</v>
      </c>
      <c r="K77" s="16"/>
      <c r="L77" s="16" t="s">
        <v>799</v>
      </c>
      <c r="M77" s="16"/>
      <c r="N77" s="16" t="s">
        <v>13</v>
      </c>
      <c r="O77" s="16" t="s">
        <v>14</v>
      </c>
      <c r="P77" s="16" t="s">
        <v>154</v>
      </c>
      <c r="Q77" s="16" t="s">
        <v>119</v>
      </c>
      <c r="R77" s="16" t="s">
        <v>262</v>
      </c>
    </row>
    <row r="78" spans="1:18" ht="189" hidden="1" x14ac:dyDescent="0.25">
      <c r="A78" s="17" t="s">
        <v>800</v>
      </c>
      <c r="B78" s="17" t="s">
        <v>801</v>
      </c>
      <c r="C78" s="15"/>
      <c r="D78" s="15" t="s">
        <v>802</v>
      </c>
      <c r="E78" s="15" t="s">
        <v>19</v>
      </c>
      <c r="F78" s="15" t="s">
        <v>12</v>
      </c>
      <c r="G78" s="15"/>
      <c r="H78" s="15" t="s">
        <v>803</v>
      </c>
      <c r="I78" s="15"/>
      <c r="J78" s="15" t="s">
        <v>803</v>
      </c>
      <c r="K78" s="15"/>
      <c r="L78" s="15" t="s">
        <v>804</v>
      </c>
      <c r="M78" s="15"/>
      <c r="N78" s="15" t="s">
        <v>13</v>
      </c>
      <c r="O78" s="15" t="s">
        <v>14</v>
      </c>
      <c r="P78" s="15" t="s">
        <v>20</v>
      </c>
      <c r="Q78" s="15" t="s">
        <v>119</v>
      </c>
      <c r="R78" s="15" t="s">
        <v>262</v>
      </c>
    </row>
    <row r="79" spans="1:18" ht="52.5" x14ac:dyDescent="0.25">
      <c r="A79" s="17" t="s">
        <v>805</v>
      </c>
      <c r="B79" s="17" t="s">
        <v>806</v>
      </c>
      <c r="C79" s="16"/>
      <c r="D79" s="16" t="s">
        <v>807</v>
      </c>
      <c r="E79" s="16" t="s">
        <v>18</v>
      </c>
      <c r="F79" s="16" t="s">
        <v>12</v>
      </c>
      <c r="G79" s="16"/>
      <c r="H79" s="16" t="s">
        <v>493</v>
      </c>
      <c r="I79" s="16" t="s">
        <v>494</v>
      </c>
      <c r="J79" s="16" t="s">
        <v>808</v>
      </c>
      <c r="K79" s="16"/>
      <c r="L79" s="16" t="s">
        <v>496</v>
      </c>
      <c r="M79" s="16" t="s">
        <v>497</v>
      </c>
      <c r="N79" s="16" t="s">
        <v>13</v>
      </c>
      <c r="O79" s="16" t="s">
        <v>14</v>
      </c>
      <c r="P79" s="16" t="s">
        <v>20</v>
      </c>
      <c r="Q79" s="16" t="s">
        <v>119</v>
      </c>
      <c r="R79" s="16" t="s">
        <v>630</v>
      </c>
    </row>
    <row r="80" spans="1:18" ht="73.5" x14ac:dyDescent="0.25">
      <c r="A80" s="17" t="s">
        <v>809</v>
      </c>
      <c r="B80" s="17" t="s">
        <v>810</v>
      </c>
      <c r="C80" s="15"/>
      <c r="D80" s="15" t="s">
        <v>811</v>
      </c>
      <c r="E80" s="15" t="s">
        <v>18</v>
      </c>
      <c r="F80" s="15" t="s">
        <v>12</v>
      </c>
      <c r="G80" s="15"/>
      <c r="H80" s="15" t="s">
        <v>812</v>
      </c>
      <c r="I80" s="15" t="s">
        <v>695</v>
      </c>
      <c r="J80" s="15" t="s">
        <v>51</v>
      </c>
      <c r="K80" s="15"/>
      <c r="L80" s="15" t="s">
        <v>813</v>
      </c>
      <c r="M80" s="15"/>
      <c r="N80" s="15" t="s">
        <v>13</v>
      </c>
      <c r="O80" s="15" t="s">
        <v>14</v>
      </c>
      <c r="P80" s="15" t="s">
        <v>347</v>
      </c>
      <c r="Q80" s="15" t="s">
        <v>119</v>
      </c>
      <c r="R80" s="15" t="s">
        <v>814</v>
      </c>
    </row>
    <row r="81" spans="1:18" ht="199.5" x14ac:dyDescent="0.25">
      <c r="A81" s="17" t="s">
        <v>815</v>
      </c>
      <c r="B81" s="17" t="s">
        <v>816</v>
      </c>
      <c r="C81" s="16"/>
      <c r="D81" s="16" t="s">
        <v>817</v>
      </c>
      <c r="E81" s="16" t="s">
        <v>54</v>
      </c>
      <c r="F81" s="16" t="s">
        <v>12</v>
      </c>
      <c r="G81" s="16"/>
      <c r="H81" s="16" t="s">
        <v>294</v>
      </c>
      <c r="I81" s="16" t="s">
        <v>295</v>
      </c>
      <c r="J81" s="16" t="s">
        <v>296</v>
      </c>
      <c r="K81" s="16"/>
      <c r="L81" s="16" t="s">
        <v>297</v>
      </c>
      <c r="M81" s="16"/>
      <c r="N81" s="16" t="s">
        <v>13</v>
      </c>
      <c r="O81" s="16" t="s">
        <v>14</v>
      </c>
      <c r="P81" s="16" t="s">
        <v>53</v>
      </c>
      <c r="Q81" s="16" t="s">
        <v>119</v>
      </c>
      <c r="R81" s="16" t="s">
        <v>818</v>
      </c>
    </row>
    <row r="82" spans="1:18" ht="52.5" x14ac:dyDescent="0.25">
      <c r="A82" s="17" t="s">
        <v>819</v>
      </c>
      <c r="B82" s="17" t="s">
        <v>820</v>
      </c>
      <c r="C82" s="15"/>
      <c r="D82" s="15" t="s">
        <v>821</v>
      </c>
      <c r="E82" s="15" t="s">
        <v>18</v>
      </c>
      <c r="F82" s="15" t="s">
        <v>12</v>
      </c>
      <c r="G82" s="15"/>
      <c r="H82" s="15" t="s">
        <v>103</v>
      </c>
      <c r="I82" s="15" t="s">
        <v>822</v>
      </c>
      <c r="J82" s="15" t="s">
        <v>104</v>
      </c>
      <c r="K82" s="15"/>
      <c r="L82" s="15" t="s">
        <v>105</v>
      </c>
      <c r="M82" s="15"/>
      <c r="N82" s="15" t="s">
        <v>13</v>
      </c>
      <c r="O82" s="15" t="s">
        <v>14</v>
      </c>
      <c r="P82" s="15" t="s">
        <v>20</v>
      </c>
      <c r="Q82" s="15" t="s">
        <v>119</v>
      </c>
      <c r="R82" s="15" t="s">
        <v>823</v>
      </c>
    </row>
    <row r="83" spans="1:18" ht="63" hidden="1" x14ac:dyDescent="0.25">
      <c r="A83" s="17" t="s">
        <v>824</v>
      </c>
      <c r="B83" s="17" t="s">
        <v>825</v>
      </c>
      <c r="C83" s="16"/>
      <c r="D83" s="16" t="s">
        <v>826</v>
      </c>
      <c r="E83" s="16" t="s">
        <v>19</v>
      </c>
      <c r="F83" s="16" t="s">
        <v>12</v>
      </c>
      <c r="G83" s="16"/>
      <c r="H83" s="16" t="s">
        <v>827</v>
      </c>
      <c r="I83" s="16"/>
      <c r="J83" s="16" t="s">
        <v>827</v>
      </c>
      <c r="K83" s="16"/>
      <c r="L83" s="16" t="s">
        <v>828</v>
      </c>
      <c r="M83" s="16" t="s">
        <v>829</v>
      </c>
      <c r="N83" s="16" t="s">
        <v>13</v>
      </c>
      <c r="O83" s="16" t="s">
        <v>14</v>
      </c>
      <c r="P83" s="16" t="s">
        <v>20</v>
      </c>
      <c r="Q83" s="16" t="s">
        <v>119</v>
      </c>
      <c r="R83" s="16" t="s">
        <v>830</v>
      </c>
    </row>
    <row r="84" spans="1:18" ht="136.5" hidden="1" x14ac:dyDescent="0.25">
      <c r="A84" s="17" t="s">
        <v>831</v>
      </c>
      <c r="B84" s="17" t="s">
        <v>832</v>
      </c>
      <c r="C84" s="15"/>
      <c r="D84" s="15" t="s">
        <v>833</v>
      </c>
      <c r="E84" s="15" t="s">
        <v>19</v>
      </c>
      <c r="F84" s="15" t="s">
        <v>12</v>
      </c>
      <c r="G84" s="15"/>
      <c r="H84" s="15" t="s">
        <v>313</v>
      </c>
      <c r="I84" s="15" t="s">
        <v>314</v>
      </c>
      <c r="J84" s="15" t="s">
        <v>834</v>
      </c>
      <c r="K84" s="15"/>
      <c r="L84" s="15" t="s">
        <v>315</v>
      </c>
      <c r="M84" s="15"/>
      <c r="N84" s="15" t="s">
        <v>13</v>
      </c>
      <c r="O84" s="15" t="s">
        <v>14</v>
      </c>
      <c r="P84" s="15" t="s">
        <v>20</v>
      </c>
      <c r="Q84" s="15" t="s">
        <v>119</v>
      </c>
      <c r="R84" s="15" t="s">
        <v>830</v>
      </c>
    </row>
    <row r="85" spans="1:18" ht="73.5" hidden="1" x14ac:dyDescent="0.25">
      <c r="A85" s="17" t="s">
        <v>835</v>
      </c>
      <c r="B85" s="17" t="s">
        <v>836</v>
      </c>
      <c r="C85" s="16"/>
      <c r="D85" s="16" t="s">
        <v>837</v>
      </c>
      <c r="E85" s="16" t="s">
        <v>11</v>
      </c>
      <c r="F85" s="16" t="s">
        <v>12</v>
      </c>
      <c r="G85" s="16"/>
      <c r="H85" s="16" t="s">
        <v>285</v>
      </c>
      <c r="I85" s="16" t="s">
        <v>286</v>
      </c>
      <c r="J85" s="16" t="s">
        <v>754</v>
      </c>
      <c r="K85" s="16"/>
      <c r="L85" s="16" t="s">
        <v>287</v>
      </c>
      <c r="M85" s="16"/>
      <c r="N85" s="16" t="s">
        <v>13</v>
      </c>
      <c r="O85" s="16" t="s">
        <v>14</v>
      </c>
      <c r="P85" s="16" t="s">
        <v>25</v>
      </c>
      <c r="Q85" s="16" t="s">
        <v>119</v>
      </c>
      <c r="R85" s="16" t="s">
        <v>838</v>
      </c>
    </row>
    <row r="86" spans="1:18" ht="220.5" hidden="1" x14ac:dyDescent="0.25">
      <c r="A86" s="17" t="s">
        <v>839</v>
      </c>
      <c r="B86" s="17" t="s">
        <v>840</v>
      </c>
      <c r="C86" s="15"/>
      <c r="D86" s="15" t="s">
        <v>841</v>
      </c>
      <c r="E86" s="15" t="s">
        <v>19</v>
      </c>
      <c r="F86" s="15" t="s">
        <v>12</v>
      </c>
      <c r="G86" s="15"/>
      <c r="H86" s="15" t="s">
        <v>842</v>
      </c>
      <c r="I86" s="15"/>
      <c r="J86" s="15" t="s">
        <v>843</v>
      </c>
      <c r="K86" s="15"/>
      <c r="L86" s="15" t="s">
        <v>844</v>
      </c>
      <c r="M86" s="15"/>
      <c r="N86" s="15" t="s">
        <v>13</v>
      </c>
      <c r="O86" s="15" t="s">
        <v>14</v>
      </c>
      <c r="P86" s="15" t="s">
        <v>20</v>
      </c>
      <c r="Q86" s="15" t="s">
        <v>119</v>
      </c>
      <c r="R86" s="15" t="s">
        <v>830</v>
      </c>
    </row>
    <row r="87" spans="1:18" ht="42" hidden="1" x14ac:dyDescent="0.25">
      <c r="A87" s="17" t="s">
        <v>845</v>
      </c>
      <c r="B87" s="17" t="s">
        <v>846</v>
      </c>
      <c r="C87" s="16"/>
      <c r="D87" s="16" t="s">
        <v>847</v>
      </c>
      <c r="E87" s="16" t="s">
        <v>19</v>
      </c>
      <c r="F87" s="16" t="s">
        <v>12</v>
      </c>
      <c r="G87" s="16"/>
      <c r="H87" s="16" t="s">
        <v>848</v>
      </c>
      <c r="I87" s="16" t="s">
        <v>589</v>
      </c>
      <c r="J87" s="16" t="s">
        <v>849</v>
      </c>
      <c r="K87" s="16"/>
      <c r="L87" s="16" t="s">
        <v>850</v>
      </c>
      <c r="M87" s="16"/>
      <c r="N87" s="16" t="s">
        <v>13</v>
      </c>
      <c r="O87" s="16" t="s">
        <v>14</v>
      </c>
      <c r="P87" s="16" t="s">
        <v>154</v>
      </c>
      <c r="Q87" s="16" t="s">
        <v>119</v>
      </c>
      <c r="R87" s="16" t="s">
        <v>830</v>
      </c>
    </row>
    <row r="88" spans="1:18" ht="84" hidden="1" x14ac:dyDescent="0.25">
      <c r="A88" s="17" t="s">
        <v>851</v>
      </c>
      <c r="B88" s="17" t="s">
        <v>852</v>
      </c>
      <c r="C88" s="15"/>
      <c r="D88" s="15" t="s">
        <v>853</v>
      </c>
      <c r="E88" s="15" t="s">
        <v>11</v>
      </c>
      <c r="F88" s="15" t="s">
        <v>12</v>
      </c>
      <c r="G88" s="15"/>
      <c r="H88" s="15" t="s">
        <v>854</v>
      </c>
      <c r="I88" s="15" t="s">
        <v>102</v>
      </c>
      <c r="J88" s="15" t="s">
        <v>220</v>
      </c>
      <c r="K88" s="15"/>
      <c r="L88" s="15" t="s">
        <v>855</v>
      </c>
      <c r="M88" s="15"/>
      <c r="N88" s="15" t="s">
        <v>13</v>
      </c>
      <c r="O88" s="15" t="s">
        <v>14</v>
      </c>
      <c r="P88" s="15" t="s">
        <v>25</v>
      </c>
      <c r="Q88" s="15" t="s">
        <v>119</v>
      </c>
      <c r="R88" s="15" t="s">
        <v>838</v>
      </c>
    </row>
    <row r="89" spans="1:18" ht="94.5" hidden="1" x14ac:dyDescent="0.25">
      <c r="A89" s="17" t="s">
        <v>856</v>
      </c>
      <c r="B89" s="17" t="s">
        <v>857</v>
      </c>
      <c r="C89" s="16"/>
      <c r="D89" s="16" t="s">
        <v>858</v>
      </c>
      <c r="E89" s="16" t="s">
        <v>11</v>
      </c>
      <c r="F89" s="16" t="s">
        <v>12</v>
      </c>
      <c r="G89" s="16"/>
      <c r="H89" s="16" t="s">
        <v>859</v>
      </c>
      <c r="I89" s="16" t="s">
        <v>860</v>
      </c>
      <c r="J89" s="16" t="s">
        <v>859</v>
      </c>
      <c r="K89" s="16"/>
      <c r="L89" s="16" t="s">
        <v>861</v>
      </c>
      <c r="M89" s="16"/>
      <c r="N89" s="16" t="s">
        <v>13</v>
      </c>
      <c r="O89" s="16" t="s">
        <v>14</v>
      </c>
      <c r="P89" s="16" t="s">
        <v>99</v>
      </c>
      <c r="Q89" s="16" t="s">
        <v>119</v>
      </c>
      <c r="R89" s="16" t="s">
        <v>838</v>
      </c>
    </row>
    <row r="90" spans="1:18" ht="115.5" hidden="1" x14ac:dyDescent="0.25">
      <c r="A90" s="17" t="s">
        <v>862</v>
      </c>
      <c r="B90" s="17" t="s">
        <v>863</v>
      </c>
      <c r="C90" s="15"/>
      <c r="D90" s="15" t="s">
        <v>864</v>
      </c>
      <c r="E90" s="15" t="s">
        <v>19</v>
      </c>
      <c r="F90" s="15" t="s">
        <v>12</v>
      </c>
      <c r="G90" s="15"/>
      <c r="H90" s="15" t="s">
        <v>865</v>
      </c>
      <c r="I90" s="15" t="s">
        <v>866</v>
      </c>
      <c r="J90" s="15" t="s">
        <v>226</v>
      </c>
      <c r="K90" s="15"/>
      <c r="L90" s="15" t="s">
        <v>867</v>
      </c>
      <c r="M90" s="15" t="s">
        <v>868</v>
      </c>
      <c r="N90" s="15" t="s">
        <v>13</v>
      </c>
      <c r="O90" s="15" t="s">
        <v>14</v>
      </c>
      <c r="P90" s="15" t="s">
        <v>20</v>
      </c>
      <c r="Q90" s="15" t="s">
        <v>119</v>
      </c>
      <c r="R90" s="15" t="s">
        <v>830</v>
      </c>
    </row>
    <row r="91" spans="1:18" ht="115.5" x14ac:dyDescent="0.25">
      <c r="A91" s="17" t="s">
        <v>869</v>
      </c>
      <c r="B91" s="17" t="s">
        <v>870</v>
      </c>
      <c r="C91" s="16"/>
      <c r="D91" s="16" t="s">
        <v>871</v>
      </c>
      <c r="E91" s="16" t="s">
        <v>54</v>
      </c>
      <c r="F91" s="16" t="s">
        <v>12</v>
      </c>
      <c r="G91" s="16"/>
      <c r="H91" s="16" t="s">
        <v>872</v>
      </c>
      <c r="I91" s="16" t="s">
        <v>873</v>
      </c>
      <c r="J91" s="16" t="s">
        <v>874</v>
      </c>
      <c r="K91" s="16"/>
      <c r="L91" s="16" t="s">
        <v>875</v>
      </c>
      <c r="M91" s="16"/>
      <c r="N91" s="16" t="s">
        <v>55</v>
      </c>
      <c r="O91" s="16" t="s">
        <v>56</v>
      </c>
      <c r="P91" s="16"/>
      <c r="Q91" s="16" t="s">
        <v>119</v>
      </c>
      <c r="R91" s="16" t="s">
        <v>838</v>
      </c>
    </row>
    <row r="92" spans="1:18" ht="63" x14ac:dyDescent="0.25">
      <c r="A92" s="17" t="s">
        <v>876</v>
      </c>
      <c r="B92" s="17" t="s">
        <v>877</v>
      </c>
      <c r="C92" s="15"/>
      <c r="D92" s="15" t="s">
        <v>878</v>
      </c>
      <c r="E92" s="15" t="s">
        <v>18</v>
      </c>
      <c r="F92" s="15" t="s">
        <v>12</v>
      </c>
      <c r="G92" s="15"/>
      <c r="H92" s="15" t="s">
        <v>879</v>
      </c>
      <c r="I92" s="15" t="s">
        <v>880</v>
      </c>
      <c r="J92" s="15" t="s">
        <v>881</v>
      </c>
      <c r="K92" s="15"/>
      <c r="L92" s="15" t="s">
        <v>882</v>
      </c>
      <c r="M92" s="15"/>
      <c r="N92" s="15" t="s">
        <v>43</v>
      </c>
      <c r="O92" s="15" t="s">
        <v>44</v>
      </c>
      <c r="P92" s="15" t="s">
        <v>20</v>
      </c>
      <c r="Q92" s="15" t="s">
        <v>119</v>
      </c>
      <c r="R92" s="15" t="s">
        <v>823</v>
      </c>
    </row>
    <row r="93" spans="1:18" ht="84" hidden="1" x14ac:dyDescent="0.25">
      <c r="A93" s="17" t="s">
        <v>883</v>
      </c>
      <c r="B93" s="17" t="s">
        <v>884</v>
      </c>
      <c r="C93" s="16"/>
      <c r="D93" s="16" t="s">
        <v>885</v>
      </c>
      <c r="E93" s="16" t="s">
        <v>23</v>
      </c>
      <c r="F93" s="16" t="s">
        <v>12</v>
      </c>
      <c r="G93" s="16"/>
      <c r="H93" s="16" t="s">
        <v>609</v>
      </c>
      <c r="I93" s="16" t="s">
        <v>589</v>
      </c>
      <c r="J93" s="16" t="s">
        <v>886</v>
      </c>
      <c r="K93" s="16"/>
      <c r="L93" s="16" t="s">
        <v>887</v>
      </c>
      <c r="M93" s="16"/>
      <c r="N93" s="16" t="s">
        <v>55</v>
      </c>
      <c r="O93" s="16" t="s">
        <v>56</v>
      </c>
      <c r="P93" s="16"/>
      <c r="Q93" s="16" t="s">
        <v>119</v>
      </c>
      <c r="R93" s="16" t="s">
        <v>830</v>
      </c>
    </row>
    <row r="94" spans="1:18" ht="73.5" x14ac:dyDescent="0.25">
      <c r="A94" s="17" t="s">
        <v>888</v>
      </c>
      <c r="B94" s="17" t="s">
        <v>889</v>
      </c>
      <c r="C94" s="15"/>
      <c r="D94" s="15" t="s">
        <v>890</v>
      </c>
      <c r="E94" s="15" t="s">
        <v>28</v>
      </c>
      <c r="F94" s="15" t="s">
        <v>12</v>
      </c>
      <c r="G94" s="15"/>
      <c r="H94" s="15" t="s">
        <v>891</v>
      </c>
      <c r="I94" s="15"/>
      <c r="J94" s="15" t="s">
        <v>892</v>
      </c>
      <c r="K94" s="15"/>
      <c r="L94" s="15" t="s">
        <v>893</v>
      </c>
      <c r="M94" s="15"/>
      <c r="N94" s="15" t="s">
        <v>13</v>
      </c>
      <c r="O94" s="15" t="s">
        <v>14</v>
      </c>
      <c r="P94" s="15" t="s">
        <v>20</v>
      </c>
      <c r="Q94" s="15" t="s">
        <v>119</v>
      </c>
      <c r="R94" s="15" t="s">
        <v>823</v>
      </c>
    </row>
    <row r="95" spans="1:18" ht="63" x14ac:dyDescent="0.25">
      <c r="A95" s="17" t="s">
        <v>894</v>
      </c>
      <c r="B95" s="17" t="s">
        <v>895</v>
      </c>
      <c r="C95" s="16"/>
      <c r="D95" s="16" t="s">
        <v>878</v>
      </c>
      <c r="E95" s="16" t="s">
        <v>24</v>
      </c>
      <c r="F95" s="16" t="s">
        <v>12</v>
      </c>
      <c r="G95" s="16"/>
      <c r="H95" s="16" t="s">
        <v>896</v>
      </c>
      <c r="I95" s="16" t="s">
        <v>897</v>
      </c>
      <c r="J95" s="16" t="s">
        <v>898</v>
      </c>
      <c r="K95" s="16"/>
      <c r="L95" s="16" t="s">
        <v>899</v>
      </c>
      <c r="M95" s="16"/>
      <c r="N95" s="16" t="s">
        <v>43</v>
      </c>
      <c r="O95" s="16" t="s">
        <v>44</v>
      </c>
      <c r="P95" s="16" t="s">
        <v>20</v>
      </c>
      <c r="Q95" s="16" t="s">
        <v>119</v>
      </c>
      <c r="R95" s="16" t="s">
        <v>900</v>
      </c>
    </row>
    <row r="96" spans="1:18" ht="42" x14ac:dyDescent="0.25">
      <c r="A96" s="17" t="s">
        <v>901</v>
      </c>
      <c r="B96" s="17" t="s">
        <v>902</v>
      </c>
      <c r="C96" s="15"/>
      <c r="D96" s="15" t="s">
        <v>903</v>
      </c>
      <c r="E96" s="15" t="s">
        <v>28</v>
      </c>
      <c r="F96" s="15" t="s">
        <v>12</v>
      </c>
      <c r="G96" s="15"/>
      <c r="H96" s="15" t="s">
        <v>904</v>
      </c>
      <c r="I96" s="15"/>
      <c r="J96" s="15" t="s">
        <v>904</v>
      </c>
      <c r="K96" s="15"/>
      <c r="L96" s="15" t="s">
        <v>905</v>
      </c>
      <c r="M96" s="15"/>
      <c r="N96" s="15" t="s">
        <v>13</v>
      </c>
      <c r="O96" s="15" t="s">
        <v>14</v>
      </c>
      <c r="P96" s="15" t="s">
        <v>47</v>
      </c>
      <c r="Q96" s="15" t="s">
        <v>119</v>
      </c>
      <c r="R96" s="15" t="s">
        <v>823</v>
      </c>
    </row>
    <row r="97" spans="1:18" ht="157.5" x14ac:dyDescent="0.25">
      <c r="A97" s="17" t="s">
        <v>906</v>
      </c>
      <c r="B97" s="17" t="s">
        <v>907</v>
      </c>
      <c r="C97" s="16"/>
      <c r="D97" s="16" t="s">
        <v>908</v>
      </c>
      <c r="E97" s="16" t="s">
        <v>24</v>
      </c>
      <c r="F97" s="16" t="s">
        <v>12</v>
      </c>
      <c r="G97" s="16"/>
      <c r="H97" s="16" t="s">
        <v>909</v>
      </c>
      <c r="I97" s="16" t="s">
        <v>910</v>
      </c>
      <c r="J97" s="16" t="s">
        <v>189</v>
      </c>
      <c r="K97" s="16"/>
      <c r="L97" s="16" t="s">
        <v>911</v>
      </c>
      <c r="M97" s="16"/>
      <c r="N97" s="16" t="s">
        <v>13</v>
      </c>
      <c r="O97" s="16" t="s">
        <v>14</v>
      </c>
      <c r="P97" s="16" t="s">
        <v>20</v>
      </c>
      <c r="Q97" s="16" t="s">
        <v>119</v>
      </c>
      <c r="R97" s="16" t="s">
        <v>900</v>
      </c>
    </row>
    <row r="98" spans="1:18" ht="105" hidden="1" x14ac:dyDescent="0.25">
      <c r="A98" s="17" t="s">
        <v>912</v>
      </c>
      <c r="B98" s="17" t="s">
        <v>913</v>
      </c>
      <c r="C98" s="15"/>
      <c r="D98" s="15" t="s">
        <v>914</v>
      </c>
      <c r="E98" s="15" t="s">
        <v>23</v>
      </c>
      <c r="F98" s="15" t="s">
        <v>12</v>
      </c>
      <c r="G98" s="15"/>
      <c r="H98" s="15" t="s">
        <v>609</v>
      </c>
      <c r="I98" s="15" t="s">
        <v>589</v>
      </c>
      <c r="J98" s="15" t="s">
        <v>886</v>
      </c>
      <c r="K98" s="15"/>
      <c r="L98" s="15" t="s">
        <v>887</v>
      </c>
      <c r="M98" s="15"/>
      <c r="N98" s="15" t="s">
        <v>55</v>
      </c>
      <c r="O98" s="15" t="s">
        <v>56</v>
      </c>
      <c r="P98" s="15" t="s">
        <v>22</v>
      </c>
      <c r="Q98" s="15" t="s">
        <v>119</v>
      </c>
      <c r="R98" s="15" t="s">
        <v>293</v>
      </c>
    </row>
    <row r="99" spans="1:18" ht="63" hidden="1" x14ac:dyDescent="0.25">
      <c r="A99" s="17" t="s">
        <v>915</v>
      </c>
      <c r="B99" s="17" t="s">
        <v>916</v>
      </c>
      <c r="C99" s="16"/>
      <c r="D99" s="16" t="s">
        <v>319</v>
      </c>
      <c r="E99" s="16" t="s">
        <v>11</v>
      </c>
      <c r="F99" s="16" t="s">
        <v>12</v>
      </c>
      <c r="G99" s="16"/>
      <c r="H99" s="16" t="s">
        <v>917</v>
      </c>
      <c r="I99" s="16" t="s">
        <v>918</v>
      </c>
      <c r="J99" s="16" t="s">
        <v>919</v>
      </c>
      <c r="K99" s="16"/>
      <c r="L99" s="16" t="s">
        <v>920</v>
      </c>
      <c r="M99" s="16" t="s">
        <v>921</v>
      </c>
      <c r="N99" s="16" t="s">
        <v>13</v>
      </c>
      <c r="O99" s="16" t="s">
        <v>14</v>
      </c>
      <c r="P99" s="16" t="s">
        <v>73</v>
      </c>
      <c r="Q99" s="16" t="s">
        <v>119</v>
      </c>
      <c r="R99" s="16" t="s">
        <v>922</v>
      </c>
    </row>
    <row r="100" spans="1:18" ht="52.5" hidden="1" x14ac:dyDescent="0.25">
      <c r="A100" s="17" t="s">
        <v>923</v>
      </c>
      <c r="B100" s="17" t="s">
        <v>924</v>
      </c>
      <c r="C100" s="15"/>
      <c r="D100" s="15" t="s">
        <v>326</v>
      </c>
      <c r="E100" s="15" t="s">
        <v>11</v>
      </c>
      <c r="F100" s="15" t="s">
        <v>12</v>
      </c>
      <c r="G100" s="15"/>
      <c r="H100" s="15" t="s">
        <v>925</v>
      </c>
      <c r="I100" s="15" t="s">
        <v>926</v>
      </c>
      <c r="J100" s="15" t="s">
        <v>927</v>
      </c>
      <c r="K100" s="15"/>
      <c r="L100" s="15" t="s">
        <v>928</v>
      </c>
      <c r="M100" s="15" t="s">
        <v>929</v>
      </c>
      <c r="N100" s="15" t="s">
        <v>13</v>
      </c>
      <c r="O100" s="15" t="s">
        <v>14</v>
      </c>
      <c r="P100" s="15" t="s">
        <v>73</v>
      </c>
      <c r="Q100" s="15" t="s">
        <v>119</v>
      </c>
      <c r="R100" s="15" t="s">
        <v>922</v>
      </c>
    </row>
    <row r="101" spans="1:18" ht="52.5" hidden="1" x14ac:dyDescent="0.25">
      <c r="A101" s="17" t="s">
        <v>930</v>
      </c>
      <c r="B101" s="17" t="s">
        <v>931</v>
      </c>
      <c r="C101" s="16"/>
      <c r="D101" s="16" t="s">
        <v>932</v>
      </c>
      <c r="E101" s="16" t="s">
        <v>11</v>
      </c>
      <c r="F101" s="16" t="s">
        <v>12</v>
      </c>
      <c r="G101" s="16"/>
      <c r="H101" s="16" t="s">
        <v>933</v>
      </c>
      <c r="I101" s="16" t="s">
        <v>934</v>
      </c>
      <c r="J101" s="16" t="s">
        <v>935</v>
      </c>
      <c r="K101" s="16"/>
      <c r="L101" s="16" t="s">
        <v>936</v>
      </c>
      <c r="M101" s="16" t="s">
        <v>937</v>
      </c>
      <c r="N101" s="16" t="s">
        <v>13</v>
      </c>
      <c r="O101" s="16" t="s">
        <v>14</v>
      </c>
      <c r="P101" s="16" t="s">
        <v>73</v>
      </c>
      <c r="Q101" s="16" t="s">
        <v>119</v>
      </c>
      <c r="R101" s="16">
        <v>-32</v>
      </c>
    </row>
    <row r="102" spans="1:18" ht="52.5" hidden="1" x14ac:dyDescent="0.25">
      <c r="A102" s="17" t="s">
        <v>938</v>
      </c>
      <c r="B102" s="17" t="s">
        <v>939</v>
      </c>
      <c r="C102" s="15"/>
      <c r="D102" s="15" t="s">
        <v>319</v>
      </c>
      <c r="E102" s="15" t="s">
        <v>11</v>
      </c>
      <c r="F102" s="15" t="s">
        <v>12</v>
      </c>
      <c r="G102" s="15"/>
      <c r="H102" s="15" t="s">
        <v>940</v>
      </c>
      <c r="I102" s="15" t="s">
        <v>941</v>
      </c>
      <c r="J102" s="15" t="s">
        <v>942</v>
      </c>
      <c r="K102" s="15"/>
      <c r="L102" s="15" t="s">
        <v>943</v>
      </c>
      <c r="M102" s="15" t="s">
        <v>944</v>
      </c>
      <c r="N102" s="15" t="s">
        <v>13</v>
      </c>
      <c r="O102" s="15" t="s">
        <v>14</v>
      </c>
      <c r="P102" s="15" t="s">
        <v>73</v>
      </c>
      <c r="Q102" s="15" t="s">
        <v>119</v>
      </c>
      <c r="R102" s="15" t="s">
        <v>922</v>
      </c>
    </row>
    <row r="103" spans="1:18" ht="52.5" hidden="1" x14ac:dyDescent="0.25">
      <c r="A103" s="17" t="s">
        <v>945</v>
      </c>
      <c r="B103" s="17" t="s">
        <v>946</v>
      </c>
      <c r="C103" s="16"/>
      <c r="D103" s="16" t="s">
        <v>947</v>
      </c>
      <c r="E103" s="16" t="s">
        <v>11</v>
      </c>
      <c r="F103" s="16" t="s">
        <v>12</v>
      </c>
      <c r="G103" s="16"/>
      <c r="H103" s="16" t="s">
        <v>948</v>
      </c>
      <c r="I103" s="16" t="s">
        <v>949</v>
      </c>
      <c r="J103" s="16" t="s">
        <v>950</v>
      </c>
      <c r="K103" s="16"/>
      <c r="L103" s="16" t="s">
        <v>951</v>
      </c>
      <c r="M103" s="16" t="s">
        <v>952</v>
      </c>
      <c r="N103" s="16" t="s">
        <v>13</v>
      </c>
      <c r="O103" s="16" t="s">
        <v>14</v>
      </c>
      <c r="P103" s="16" t="s">
        <v>73</v>
      </c>
      <c r="Q103" s="16" t="s">
        <v>119</v>
      </c>
      <c r="R103" s="16" t="s">
        <v>922</v>
      </c>
    </row>
    <row r="104" spans="1:18" ht="84" hidden="1" x14ac:dyDescent="0.25">
      <c r="A104" s="17" t="s">
        <v>953</v>
      </c>
      <c r="B104" s="17" t="s">
        <v>954</v>
      </c>
      <c r="C104" s="15"/>
      <c r="D104" s="15" t="s">
        <v>319</v>
      </c>
      <c r="E104" s="15" t="s">
        <v>11</v>
      </c>
      <c r="F104" s="15" t="s">
        <v>12</v>
      </c>
      <c r="G104" s="15"/>
      <c r="H104" s="15" t="s">
        <v>955</v>
      </c>
      <c r="I104" s="15" t="s">
        <v>956</v>
      </c>
      <c r="J104" s="15" t="s">
        <v>957</v>
      </c>
      <c r="K104" s="15"/>
      <c r="L104" s="15" t="s">
        <v>958</v>
      </c>
      <c r="M104" s="15" t="s">
        <v>959</v>
      </c>
      <c r="N104" s="15" t="s">
        <v>13</v>
      </c>
      <c r="O104" s="15" t="s">
        <v>14</v>
      </c>
      <c r="P104" s="15" t="s">
        <v>73</v>
      </c>
      <c r="Q104" s="15" t="s">
        <v>119</v>
      </c>
      <c r="R104" s="15" t="s">
        <v>922</v>
      </c>
    </row>
    <row r="105" spans="1:18" ht="42" hidden="1" x14ac:dyDescent="0.25">
      <c r="A105" s="17" t="s">
        <v>960</v>
      </c>
      <c r="B105" s="17" t="s">
        <v>961</v>
      </c>
      <c r="C105" s="16"/>
      <c r="D105" s="16" t="s">
        <v>319</v>
      </c>
      <c r="E105" s="16" t="s">
        <v>11</v>
      </c>
      <c r="F105" s="16" t="s">
        <v>12</v>
      </c>
      <c r="G105" s="16"/>
      <c r="H105" s="16" t="s">
        <v>962</v>
      </c>
      <c r="I105" s="16" t="s">
        <v>963</v>
      </c>
      <c r="J105" s="16" t="s">
        <v>964</v>
      </c>
      <c r="K105" s="16"/>
      <c r="L105" s="16" t="s">
        <v>965</v>
      </c>
      <c r="M105" s="16" t="s">
        <v>966</v>
      </c>
      <c r="N105" s="16" t="s">
        <v>13</v>
      </c>
      <c r="O105" s="16" t="s">
        <v>14</v>
      </c>
      <c r="P105" s="16" t="s">
        <v>73</v>
      </c>
      <c r="Q105" s="16" t="s">
        <v>119</v>
      </c>
      <c r="R105" s="16" t="s">
        <v>922</v>
      </c>
    </row>
    <row r="106" spans="1:18" ht="63" hidden="1" x14ac:dyDescent="0.25">
      <c r="A106" s="17" t="s">
        <v>967</v>
      </c>
      <c r="B106" s="17" t="s">
        <v>968</v>
      </c>
      <c r="C106" s="15"/>
      <c r="D106" s="15" t="s">
        <v>969</v>
      </c>
      <c r="E106" s="15" t="s">
        <v>11</v>
      </c>
      <c r="F106" s="15" t="s">
        <v>12</v>
      </c>
      <c r="G106" s="15"/>
      <c r="H106" s="15" t="s">
        <v>970</v>
      </c>
      <c r="I106" s="15" t="s">
        <v>971</v>
      </c>
      <c r="J106" s="15" t="s">
        <v>972</v>
      </c>
      <c r="K106" s="15"/>
      <c r="L106" s="15" t="s">
        <v>973</v>
      </c>
      <c r="M106" s="15" t="s">
        <v>974</v>
      </c>
      <c r="N106" s="15" t="s">
        <v>13</v>
      </c>
      <c r="O106" s="15" t="s">
        <v>14</v>
      </c>
      <c r="P106" s="15" t="s">
        <v>73</v>
      </c>
      <c r="Q106" s="15" t="s">
        <v>119</v>
      </c>
      <c r="R106" s="15" t="s">
        <v>922</v>
      </c>
    </row>
    <row r="107" spans="1:18" ht="73.5" hidden="1" x14ac:dyDescent="0.25">
      <c r="A107" s="17" t="s">
        <v>975</v>
      </c>
      <c r="B107" s="17" t="s">
        <v>976</v>
      </c>
      <c r="C107" s="16"/>
      <c r="D107" s="16" t="s">
        <v>977</v>
      </c>
      <c r="E107" s="16" t="s">
        <v>19</v>
      </c>
      <c r="F107" s="16" t="s">
        <v>12</v>
      </c>
      <c r="G107" s="16"/>
      <c r="H107" s="16" t="s">
        <v>350</v>
      </c>
      <c r="I107" s="16" t="s">
        <v>351</v>
      </c>
      <c r="J107" s="16" t="s">
        <v>352</v>
      </c>
      <c r="K107" s="16"/>
      <c r="L107" s="16" t="s">
        <v>353</v>
      </c>
      <c r="M107" s="16"/>
      <c r="N107" s="16" t="s">
        <v>13</v>
      </c>
      <c r="O107" s="16" t="s">
        <v>14</v>
      </c>
      <c r="P107" s="16" t="s">
        <v>20</v>
      </c>
      <c r="Q107" s="16" t="s">
        <v>119</v>
      </c>
      <c r="R107" s="16" t="s">
        <v>293</v>
      </c>
    </row>
    <row r="108" spans="1:18" ht="147" x14ac:dyDescent="0.25">
      <c r="A108" s="17" t="s">
        <v>978</v>
      </c>
      <c r="B108" s="17" t="s">
        <v>979</v>
      </c>
      <c r="C108" s="15"/>
      <c r="D108" s="15" t="s">
        <v>980</v>
      </c>
      <c r="E108" s="15" t="s">
        <v>24</v>
      </c>
      <c r="F108" s="15" t="s">
        <v>12</v>
      </c>
      <c r="G108" s="15"/>
      <c r="H108" s="15" t="s">
        <v>981</v>
      </c>
      <c r="I108" s="15"/>
      <c r="J108" s="15" t="s">
        <v>981</v>
      </c>
      <c r="K108" s="15"/>
      <c r="L108" s="15" t="s">
        <v>982</v>
      </c>
      <c r="M108" s="15" t="s">
        <v>983</v>
      </c>
      <c r="N108" s="15" t="s">
        <v>43</v>
      </c>
      <c r="O108" s="15" t="s">
        <v>44</v>
      </c>
      <c r="P108" s="15" t="s">
        <v>20</v>
      </c>
      <c r="Q108" s="15" t="s">
        <v>119</v>
      </c>
      <c r="R108" s="15" t="s">
        <v>984</v>
      </c>
    </row>
    <row r="109" spans="1:18" ht="42" x14ac:dyDescent="0.25">
      <c r="A109" s="17" t="s">
        <v>985</v>
      </c>
      <c r="B109" s="17" t="s">
        <v>986</v>
      </c>
      <c r="C109" s="16"/>
      <c r="D109" s="16" t="s">
        <v>987</v>
      </c>
      <c r="E109" s="16" t="s">
        <v>18</v>
      </c>
      <c r="F109" s="16" t="s">
        <v>12</v>
      </c>
      <c r="G109" s="16"/>
      <c r="H109" s="16" t="s">
        <v>988</v>
      </c>
      <c r="I109" s="16"/>
      <c r="J109" s="16" t="s">
        <v>988</v>
      </c>
      <c r="K109" s="16"/>
      <c r="L109" s="16" t="s">
        <v>989</v>
      </c>
      <c r="M109" s="16"/>
      <c r="N109" s="16" t="s">
        <v>13</v>
      </c>
      <c r="O109" s="16" t="s">
        <v>14</v>
      </c>
      <c r="P109" s="16" t="s">
        <v>20</v>
      </c>
      <c r="Q109" s="16" t="s">
        <v>119</v>
      </c>
      <c r="R109" s="16" t="s">
        <v>486</v>
      </c>
    </row>
    <row r="110" spans="1:18" ht="84" hidden="1" x14ac:dyDescent="0.25">
      <c r="A110" s="17" t="s">
        <v>990</v>
      </c>
      <c r="B110" s="17" t="s">
        <v>991</v>
      </c>
      <c r="C110" s="15"/>
      <c r="D110" s="15" t="s">
        <v>992</v>
      </c>
      <c r="E110" s="15" t="s">
        <v>19</v>
      </c>
      <c r="F110" s="15" t="s">
        <v>12</v>
      </c>
      <c r="G110" s="15"/>
      <c r="H110" s="15" t="s">
        <v>356</v>
      </c>
      <c r="I110" s="15" t="s">
        <v>357</v>
      </c>
      <c r="J110" s="15" t="s">
        <v>358</v>
      </c>
      <c r="K110" s="15"/>
      <c r="L110" s="15" t="s">
        <v>359</v>
      </c>
      <c r="M110" s="15" t="s">
        <v>360</v>
      </c>
      <c r="N110" s="15" t="s">
        <v>13</v>
      </c>
      <c r="O110" s="15" t="s">
        <v>14</v>
      </c>
      <c r="P110" s="15" t="s">
        <v>20</v>
      </c>
      <c r="Q110" s="15" t="s">
        <v>119</v>
      </c>
      <c r="R110" s="15" t="s">
        <v>293</v>
      </c>
    </row>
    <row r="111" spans="1:18" ht="115.5" hidden="1" x14ac:dyDescent="0.25">
      <c r="A111" s="17" t="s">
        <v>993</v>
      </c>
      <c r="B111" s="17" t="s">
        <v>994</v>
      </c>
      <c r="C111" s="16"/>
      <c r="D111" s="16" t="s">
        <v>995</v>
      </c>
      <c r="E111" s="16" t="s">
        <v>11</v>
      </c>
      <c r="F111" s="16" t="s">
        <v>12</v>
      </c>
      <c r="G111" s="16"/>
      <c r="H111" s="16" t="s">
        <v>996</v>
      </c>
      <c r="I111" s="16" t="s">
        <v>997</v>
      </c>
      <c r="J111" s="16" t="s">
        <v>998</v>
      </c>
      <c r="K111" s="16"/>
      <c r="L111" s="16" t="s">
        <v>999</v>
      </c>
      <c r="M111" s="16" t="s">
        <v>1000</v>
      </c>
      <c r="N111" s="16" t="s">
        <v>13</v>
      </c>
      <c r="O111" s="16" t="s">
        <v>14</v>
      </c>
      <c r="P111" s="16" t="s">
        <v>154</v>
      </c>
      <c r="Q111" s="16" t="s">
        <v>119</v>
      </c>
      <c r="R111" s="16" t="s">
        <v>922</v>
      </c>
    </row>
    <row r="112" spans="1:18" ht="94.5" hidden="1" x14ac:dyDescent="0.25">
      <c r="A112" s="17" t="s">
        <v>1001</v>
      </c>
      <c r="B112" s="17" t="s">
        <v>1002</v>
      </c>
      <c r="C112" s="15"/>
      <c r="D112" s="15" t="s">
        <v>1003</v>
      </c>
      <c r="E112" s="15" t="s">
        <v>19</v>
      </c>
      <c r="F112" s="15" t="s">
        <v>12</v>
      </c>
      <c r="G112" s="15"/>
      <c r="H112" s="15" t="s">
        <v>1004</v>
      </c>
      <c r="I112" s="15" t="s">
        <v>1005</v>
      </c>
      <c r="J112" s="15" t="s">
        <v>1006</v>
      </c>
      <c r="K112" s="15"/>
      <c r="L112" s="15" t="s">
        <v>1007</v>
      </c>
      <c r="M112" s="15"/>
      <c r="N112" s="15" t="s">
        <v>13</v>
      </c>
      <c r="O112" s="15" t="s">
        <v>14</v>
      </c>
      <c r="P112" s="15" t="s">
        <v>20</v>
      </c>
      <c r="Q112" s="15" t="s">
        <v>119</v>
      </c>
      <c r="R112" s="15" t="s">
        <v>293</v>
      </c>
    </row>
    <row r="113" spans="1:18" ht="63" x14ac:dyDescent="0.25">
      <c r="A113" s="17" t="s">
        <v>1008</v>
      </c>
      <c r="B113" s="17" t="s">
        <v>1009</v>
      </c>
      <c r="C113" s="16"/>
      <c r="D113" s="16" t="s">
        <v>1010</v>
      </c>
      <c r="E113" s="16" t="s">
        <v>24</v>
      </c>
      <c r="F113" s="16" t="s">
        <v>12</v>
      </c>
      <c r="G113" s="16"/>
      <c r="H113" s="16" t="s">
        <v>1011</v>
      </c>
      <c r="I113" s="16" t="s">
        <v>1012</v>
      </c>
      <c r="J113" s="16" t="s">
        <v>1013</v>
      </c>
      <c r="K113" s="16"/>
      <c r="L113" s="16" t="s">
        <v>1014</v>
      </c>
      <c r="M113" s="16" t="s">
        <v>1015</v>
      </c>
      <c r="N113" s="16" t="s">
        <v>13</v>
      </c>
      <c r="O113" s="16" t="s">
        <v>14</v>
      </c>
      <c r="P113" s="16" t="s">
        <v>20</v>
      </c>
      <c r="Q113" s="16" t="s">
        <v>119</v>
      </c>
      <c r="R113" s="16" t="s">
        <v>984</v>
      </c>
    </row>
    <row r="114" spans="1:18" ht="84" x14ac:dyDescent="0.25">
      <c r="A114" s="17" t="s">
        <v>1016</v>
      </c>
      <c r="B114" s="17" t="s">
        <v>1017</v>
      </c>
      <c r="C114" s="15"/>
      <c r="D114" s="15" t="s">
        <v>1018</v>
      </c>
      <c r="E114" s="15" t="s">
        <v>18</v>
      </c>
      <c r="F114" s="15" t="s">
        <v>12</v>
      </c>
      <c r="G114" s="15"/>
      <c r="H114" s="15" t="s">
        <v>364</v>
      </c>
      <c r="I114" s="15" t="s">
        <v>365</v>
      </c>
      <c r="J114" s="15" t="s">
        <v>366</v>
      </c>
      <c r="K114" s="15"/>
      <c r="L114" s="15" t="s">
        <v>367</v>
      </c>
      <c r="M114" s="15" t="s">
        <v>368</v>
      </c>
      <c r="N114" s="15" t="s">
        <v>43</v>
      </c>
      <c r="O114" s="15" t="s">
        <v>44</v>
      </c>
      <c r="P114" s="15" t="s">
        <v>20</v>
      </c>
      <c r="Q114" s="15" t="s">
        <v>119</v>
      </c>
      <c r="R114" s="15" t="s">
        <v>486</v>
      </c>
    </row>
    <row r="115" spans="1:18" ht="105" hidden="1" x14ac:dyDescent="0.25">
      <c r="A115" s="17" t="s">
        <v>1019</v>
      </c>
      <c r="B115" s="17" t="s">
        <v>1020</v>
      </c>
      <c r="C115" s="16"/>
      <c r="D115" s="16" t="s">
        <v>1021</v>
      </c>
      <c r="E115" s="16" t="s">
        <v>11</v>
      </c>
      <c r="F115" s="16" t="s">
        <v>12</v>
      </c>
      <c r="G115" s="16"/>
      <c r="H115" s="16" t="s">
        <v>273</v>
      </c>
      <c r="I115" s="16"/>
      <c r="J115" s="16" t="s">
        <v>274</v>
      </c>
      <c r="K115" s="16"/>
      <c r="L115" s="16" t="s">
        <v>275</v>
      </c>
      <c r="M115" s="16" t="s">
        <v>276</v>
      </c>
      <c r="N115" s="16" t="s">
        <v>13</v>
      </c>
      <c r="O115" s="16" t="s">
        <v>14</v>
      </c>
      <c r="P115" s="16" t="s">
        <v>32</v>
      </c>
      <c r="Q115" s="16" t="s">
        <v>119</v>
      </c>
      <c r="R115" s="16" t="s">
        <v>922</v>
      </c>
    </row>
    <row r="116" spans="1:18" ht="94.5" x14ac:dyDescent="0.25">
      <c r="A116" s="17" t="s">
        <v>1022</v>
      </c>
      <c r="B116" s="17" t="s">
        <v>1023</v>
      </c>
      <c r="C116" s="15"/>
      <c r="D116" s="15" t="s">
        <v>1024</v>
      </c>
      <c r="E116" s="15" t="s">
        <v>28</v>
      </c>
      <c r="F116" s="15" t="s">
        <v>12</v>
      </c>
      <c r="G116" s="15"/>
      <c r="H116" s="15" t="s">
        <v>1025</v>
      </c>
      <c r="I116" s="15" t="s">
        <v>1026</v>
      </c>
      <c r="J116" s="15" t="s">
        <v>1027</v>
      </c>
      <c r="K116" s="15"/>
      <c r="L116" s="15" t="s">
        <v>1028</v>
      </c>
      <c r="M116" s="15" t="s">
        <v>1029</v>
      </c>
      <c r="N116" s="15" t="s">
        <v>43</v>
      </c>
      <c r="O116" s="15" t="s">
        <v>44</v>
      </c>
      <c r="P116" s="15" t="s">
        <v>20</v>
      </c>
      <c r="Q116" s="15" t="s">
        <v>119</v>
      </c>
      <c r="R116" s="15" t="s">
        <v>486</v>
      </c>
    </row>
    <row r="117" spans="1:18" ht="115.5" hidden="1" x14ac:dyDescent="0.25">
      <c r="A117" s="17" t="s">
        <v>1030</v>
      </c>
      <c r="B117" s="17" t="s">
        <v>1031</v>
      </c>
      <c r="C117" s="16"/>
      <c r="D117" s="16" t="s">
        <v>1032</v>
      </c>
      <c r="E117" s="16" t="s">
        <v>11</v>
      </c>
      <c r="F117" s="16" t="s">
        <v>12</v>
      </c>
      <c r="G117" s="16"/>
      <c r="H117" s="16" t="s">
        <v>1033</v>
      </c>
      <c r="I117" s="16" t="s">
        <v>1034</v>
      </c>
      <c r="J117" s="16" t="s">
        <v>1035</v>
      </c>
      <c r="K117" s="16"/>
      <c r="L117" s="16" t="s">
        <v>1036</v>
      </c>
      <c r="M117" s="16"/>
      <c r="N117" s="16" t="s">
        <v>13</v>
      </c>
      <c r="O117" s="16" t="s">
        <v>14</v>
      </c>
      <c r="P117" s="16" t="s">
        <v>25</v>
      </c>
      <c r="Q117" s="16" t="s">
        <v>119</v>
      </c>
      <c r="R117" s="16" t="s">
        <v>922</v>
      </c>
    </row>
    <row r="118" spans="1:18" ht="115.5" hidden="1" x14ac:dyDescent="0.25">
      <c r="A118" s="17" t="s">
        <v>1037</v>
      </c>
      <c r="B118" s="17" t="s">
        <v>1038</v>
      </c>
      <c r="C118" s="15"/>
      <c r="D118" s="15" t="s">
        <v>1039</v>
      </c>
      <c r="E118" s="15" t="s">
        <v>11</v>
      </c>
      <c r="F118" s="15" t="s">
        <v>12</v>
      </c>
      <c r="G118" s="15"/>
      <c r="H118" s="15" t="s">
        <v>257</v>
      </c>
      <c r="I118" s="15" t="s">
        <v>258</v>
      </c>
      <c r="J118" s="15" t="s">
        <v>279</v>
      </c>
      <c r="K118" s="15"/>
      <c r="L118" s="15" t="s">
        <v>31</v>
      </c>
      <c r="M118" s="15" t="s">
        <v>128</v>
      </c>
      <c r="N118" s="15" t="s">
        <v>13</v>
      </c>
      <c r="O118" s="15" t="s">
        <v>14</v>
      </c>
      <c r="P118" s="15" t="s">
        <v>25</v>
      </c>
      <c r="Q118" s="15" t="s">
        <v>119</v>
      </c>
      <c r="R118" s="15" t="s">
        <v>922</v>
      </c>
    </row>
    <row r="119" spans="1:18" ht="94.5" hidden="1" x14ac:dyDescent="0.25">
      <c r="A119" s="17" t="s">
        <v>1040</v>
      </c>
      <c r="B119" s="17" t="s">
        <v>1041</v>
      </c>
      <c r="C119" s="16"/>
      <c r="D119" s="16" t="s">
        <v>1042</v>
      </c>
      <c r="E119" s="16" t="s">
        <v>23</v>
      </c>
      <c r="F119" s="16" t="s">
        <v>12</v>
      </c>
      <c r="G119" s="16"/>
      <c r="H119" s="16" t="s">
        <v>1043</v>
      </c>
      <c r="I119" s="16" t="s">
        <v>1044</v>
      </c>
      <c r="J119" s="16" t="s">
        <v>1043</v>
      </c>
      <c r="K119" s="16"/>
      <c r="L119" s="16" t="s">
        <v>1045</v>
      </c>
      <c r="M119" s="16"/>
      <c r="N119" s="16" t="s">
        <v>191</v>
      </c>
      <c r="O119" s="16" t="s">
        <v>192</v>
      </c>
      <c r="P119" s="16" t="s">
        <v>142</v>
      </c>
      <c r="Q119" s="16" t="s">
        <v>119</v>
      </c>
      <c r="R119" s="16" t="s">
        <v>293</v>
      </c>
    </row>
    <row r="120" spans="1:18" ht="73.5" hidden="1" x14ac:dyDescent="0.25">
      <c r="A120" s="17" t="s">
        <v>1046</v>
      </c>
      <c r="B120" s="17" t="s">
        <v>1047</v>
      </c>
      <c r="C120" s="15"/>
      <c r="D120" s="15" t="s">
        <v>1048</v>
      </c>
      <c r="E120" s="15" t="s">
        <v>11</v>
      </c>
      <c r="F120" s="15" t="s">
        <v>12</v>
      </c>
      <c r="G120" s="15"/>
      <c r="H120" s="15" t="s">
        <v>309</v>
      </c>
      <c r="I120" s="15" t="s">
        <v>310</v>
      </c>
      <c r="J120" s="15" t="s">
        <v>311</v>
      </c>
      <c r="K120" s="15"/>
      <c r="L120" s="15" t="s">
        <v>312</v>
      </c>
      <c r="M120" s="15"/>
      <c r="N120" s="15" t="s">
        <v>13</v>
      </c>
      <c r="O120" s="15" t="s">
        <v>14</v>
      </c>
      <c r="P120" s="15" t="s">
        <v>47</v>
      </c>
      <c r="Q120" s="15" t="s">
        <v>119</v>
      </c>
      <c r="R120" s="15" t="s">
        <v>922</v>
      </c>
    </row>
    <row r="121" spans="1:18" ht="42" x14ac:dyDescent="0.25">
      <c r="A121" s="17" t="s">
        <v>1049</v>
      </c>
      <c r="B121" s="17" t="s">
        <v>1050</v>
      </c>
      <c r="C121" s="16"/>
      <c r="D121" s="16" t="s">
        <v>1051</v>
      </c>
      <c r="E121" s="16" t="s">
        <v>24</v>
      </c>
      <c r="F121" s="16" t="s">
        <v>12</v>
      </c>
      <c r="G121" s="16"/>
      <c r="H121" s="16" t="s">
        <v>246</v>
      </c>
      <c r="I121" s="16" t="s">
        <v>247</v>
      </c>
      <c r="J121" s="16" t="s">
        <v>246</v>
      </c>
      <c r="K121" s="16"/>
      <c r="L121" s="16" t="s">
        <v>248</v>
      </c>
      <c r="M121" s="16"/>
      <c r="N121" s="16" t="s">
        <v>13</v>
      </c>
      <c r="O121" s="16" t="s">
        <v>14</v>
      </c>
      <c r="P121" s="16" t="s">
        <v>20</v>
      </c>
      <c r="Q121" s="16" t="s">
        <v>119</v>
      </c>
      <c r="R121" s="16" t="s">
        <v>984</v>
      </c>
    </row>
    <row r="122" spans="1:18" ht="115.5" hidden="1" x14ac:dyDescent="0.25">
      <c r="A122" s="17" t="s">
        <v>1052</v>
      </c>
      <c r="B122" s="17" t="s">
        <v>1053</v>
      </c>
      <c r="C122" s="15"/>
      <c r="D122" s="15" t="s">
        <v>1054</v>
      </c>
      <c r="E122" s="15" t="s">
        <v>11</v>
      </c>
      <c r="F122" s="15" t="s">
        <v>12</v>
      </c>
      <c r="G122" s="15"/>
      <c r="H122" s="15" t="s">
        <v>257</v>
      </c>
      <c r="I122" s="15" t="s">
        <v>258</v>
      </c>
      <c r="J122" s="15" t="s">
        <v>279</v>
      </c>
      <c r="K122" s="15"/>
      <c r="L122" s="15" t="s">
        <v>31</v>
      </c>
      <c r="M122" s="15" t="s">
        <v>128</v>
      </c>
      <c r="N122" s="15" t="s">
        <v>13</v>
      </c>
      <c r="O122" s="15" t="s">
        <v>14</v>
      </c>
      <c r="P122" s="15" t="s">
        <v>25</v>
      </c>
      <c r="Q122" s="15" t="s">
        <v>119</v>
      </c>
      <c r="R122" s="15" t="s">
        <v>922</v>
      </c>
    </row>
    <row r="123" spans="1:18" ht="115.5" x14ac:dyDescent="0.25">
      <c r="A123" s="17" t="s">
        <v>1055</v>
      </c>
      <c r="B123" s="17" t="s">
        <v>1056</v>
      </c>
      <c r="C123" s="16"/>
      <c r="D123" s="16" t="s">
        <v>1057</v>
      </c>
      <c r="E123" s="16" t="s">
        <v>18</v>
      </c>
      <c r="F123" s="16" t="s">
        <v>12</v>
      </c>
      <c r="G123" s="16"/>
      <c r="H123" s="16" t="s">
        <v>182</v>
      </c>
      <c r="I123" s="16" t="s">
        <v>307</v>
      </c>
      <c r="J123" s="16" t="s">
        <v>634</v>
      </c>
      <c r="K123" s="16"/>
      <c r="L123" s="16" t="s">
        <v>244</v>
      </c>
      <c r="M123" s="16" t="s">
        <v>308</v>
      </c>
      <c r="N123" s="16" t="s">
        <v>13</v>
      </c>
      <c r="O123" s="16" t="s">
        <v>14</v>
      </c>
      <c r="P123" s="16" t="s">
        <v>20</v>
      </c>
      <c r="Q123" s="16" t="s">
        <v>119</v>
      </c>
      <c r="R123" s="16" t="s">
        <v>486</v>
      </c>
    </row>
    <row r="124" spans="1:18" ht="105" hidden="1" x14ac:dyDescent="0.25">
      <c r="A124" s="17" t="s">
        <v>1058</v>
      </c>
      <c r="B124" s="17" t="s">
        <v>1059</v>
      </c>
      <c r="C124" s="15"/>
      <c r="D124" s="15" t="s">
        <v>1060</v>
      </c>
      <c r="E124" s="15" t="s">
        <v>11</v>
      </c>
      <c r="F124" s="15" t="s">
        <v>12</v>
      </c>
      <c r="G124" s="15"/>
      <c r="H124" s="15" t="s">
        <v>1061</v>
      </c>
      <c r="I124" s="15"/>
      <c r="J124" s="15" t="s">
        <v>1062</v>
      </c>
      <c r="K124" s="15"/>
      <c r="L124" s="15" t="s">
        <v>1063</v>
      </c>
      <c r="M124" s="15"/>
      <c r="N124" s="15" t="s">
        <v>13</v>
      </c>
      <c r="O124" s="15" t="s">
        <v>14</v>
      </c>
      <c r="P124" s="15" t="s">
        <v>99</v>
      </c>
      <c r="Q124" s="15" t="s">
        <v>119</v>
      </c>
      <c r="R124" s="15" t="s">
        <v>922</v>
      </c>
    </row>
    <row r="125" spans="1:18" ht="126" hidden="1" x14ac:dyDescent="0.25">
      <c r="A125" s="17" t="s">
        <v>1064</v>
      </c>
      <c r="B125" s="17" t="s">
        <v>1065</v>
      </c>
      <c r="C125" s="16"/>
      <c r="D125" s="16" t="s">
        <v>1066</v>
      </c>
      <c r="E125" s="16" t="s">
        <v>23</v>
      </c>
      <c r="F125" s="16" t="s">
        <v>12</v>
      </c>
      <c r="G125" s="16"/>
      <c r="H125" s="16" t="s">
        <v>1067</v>
      </c>
      <c r="I125" s="16" t="s">
        <v>1068</v>
      </c>
      <c r="J125" s="16" t="s">
        <v>1069</v>
      </c>
      <c r="K125" s="16"/>
      <c r="L125" s="16" t="s">
        <v>1070</v>
      </c>
      <c r="M125" s="16"/>
      <c r="N125" s="16" t="s">
        <v>207</v>
      </c>
      <c r="O125" s="16" t="s">
        <v>21</v>
      </c>
      <c r="P125" s="16" t="s">
        <v>22</v>
      </c>
      <c r="Q125" s="16" t="s">
        <v>119</v>
      </c>
      <c r="R125" s="16" t="s">
        <v>293</v>
      </c>
    </row>
    <row r="126" spans="1:18" ht="115.5" hidden="1" x14ac:dyDescent="0.25">
      <c r="A126" s="17" t="s">
        <v>1071</v>
      </c>
      <c r="B126" s="17" t="s">
        <v>1072</v>
      </c>
      <c r="C126" s="15"/>
      <c r="D126" s="15" t="s">
        <v>1073</v>
      </c>
      <c r="E126" s="15" t="s">
        <v>11</v>
      </c>
      <c r="F126" s="15" t="s">
        <v>12</v>
      </c>
      <c r="G126" s="15"/>
      <c r="H126" s="15" t="s">
        <v>168</v>
      </c>
      <c r="I126" s="15" t="s">
        <v>169</v>
      </c>
      <c r="J126" s="15" t="s">
        <v>170</v>
      </c>
      <c r="K126" s="15"/>
      <c r="L126" s="15" t="s">
        <v>171</v>
      </c>
      <c r="M126" s="15"/>
      <c r="N126" s="15" t="s">
        <v>46</v>
      </c>
      <c r="O126" s="15" t="s">
        <v>44</v>
      </c>
      <c r="P126" s="15" t="s">
        <v>25</v>
      </c>
      <c r="Q126" s="15" t="s">
        <v>119</v>
      </c>
      <c r="R126" s="15" t="s">
        <v>922</v>
      </c>
    </row>
    <row r="127" spans="1:18" ht="42" hidden="1" x14ac:dyDescent="0.25">
      <c r="A127" s="17" t="s">
        <v>1074</v>
      </c>
      <c r="B127" s="17" t="s">
        <v>1075</v>
      </c>
      <c r="C127" s="16"/>
      <c r="D127" s="16" t="s">
        <v>1076</v>
      </c>
      <c r="E127" s="16" t="s">
        <v>1077</v>
      </c>
      <c r="F127" s="16" t="s">
        <v>12</v>
      </c>
      <c r="G127" s="16"/>
      <c r="H127" s="16" t="s">
        <v>340</v>
      </c>
      <c r="I127" s="16" t="s">
        <v>341</v>
      </c>
      <c r="J127" s="16" t="s">
        <v>342</v>
      </c>
      <c r="K127" s="16"/>
      <c r="L127" s="16" t="s">
        <v>343</v>
      </c>
      <c r="M127" s="16" t="s">
        <v>344</v>
      </c>
      <c r="N127" s="16" t="s">
        <v>13</v>
      </c>
      <c r="O127" s="16" t="s">
        <v>14</v>
      </c>
      <c r="P127" s="16" t="s">
        <v>347</v>
      </c>
      <c r="Q127" s="16" t="s">
        <v>119</v>
      </c>
      <c r="R127" s="16" t="s">
        <v>922</v>
      </c>
    </row>
    <row r="128" spans="1:18" ht="178.5" hidden="1" x14ac:dyDescent="0.25">
      <c r="A128" s="17" t="s">
        <v>1078</v>
      </c>
      <c r="B128" s="17" t="s">
        <v>1079</v>
      </c>
      <c r="C128" s="15"/>
      <c r="D128" s="15" t="s">
        <v>1080</v>
      </c>
      <c r="E128" s="15" t="s">
        <v>11</v>
      </c>
      <c r="F128" s="15" t="s">
        <v>12</v>
      </c>
      <c r="G128" s="15"/>
      <c r="H128" s="15" t="s">
        <v>1081</v>
      </c>
      <c r="I128" s="15" t="s">
        <v>1082</v>
      </c>
      <c r="J128" s="15" t="s">
        <v>1083</v>
      </c>
      <c r="K128" s="15"/>
      <c r="L128" s="15" t="s">
        <v>1084</v>
      </c>
      <c r="M128" s="15"/>
      <c r="N128" s="15" t="s">
        <v>43</v>
      </c>
      <c r="O128" s="15" t="s">
        <v>44</v>
      </c>
      <c r="P128" s="15" t="s">
        <v>22</v>
      </c>
      <c r="Q128" s="15" t="s">
        <v>119</v>
      </c>
      <c r="R128" s="15" t="s">
        <v>922</v>
      </c>
    </row>
    <row r="129" spans="1:18" ht="73.5" hidden="1" x14ac:dyDescent="0.25">
      <c r="A129" s="17" t="s">
        <v>1085</v>
      </c>
      <c r="B129" s="17" t="s">
        <v>1086</v>
      </c>
      <c r="C129" s="16"/>
      <c r="D129" s="16" t="s">
        <v>1087</v>
      </c>
      <c r="E129" s="16" t="s">
        <v>11</v>
      </c>
      <c r="F129" s="16" t="s">
        <v>12</v>
      </c>
      <c r="G129" s="16"/>
      <c r="H129" s="16" t="s">
        <v>1088</v>
      </c>
      <c r="I129" s="16" t="s">
        <v>1089</v>
      </c>
      <c r="J129" s="16" t="s">
        <v>1090</v>
      </c>
      <c r="K129" s="16"/>
      <c r="L129" s="16" t="s">
        <v>1091</v>
      </c>
      <c r="M129" s="16"/>
      <c r="N129" s="16" t="s">
        <v>13</v>
      </c>
      <c r="O129" s="16" t="s">
        <v>14</v>
      </c>
      <c r="P129" s="16" t="s">
        <v>142</v>
      </c>
      <c r="Q129" s="16" t="s">
        <v>119</v>
      </c>
      <c r="R129" s="16" t="s">
        <v>922</v>
      </c>
    </row>
    <row r="130" spans="1:18" ht="42" x14ac:dyDescent="0.25">
      <c r="A130" s="17" t="s">
        <v>1092</v>
      </c>
      <c r="B130" s="17" t="s">
        <v>1093</v>
      </c>
      <c r="C130" s="15"/>
      <c r="D130" s="15" t="s">
        <v>277</v>
      </c>
      <c r="E130" s="15" t="s">
        <v>28</v>
      </c>
      <c r="F130" s="15" t="s">
        <v>12</v>
      </c>
      <c r="G130" s="15"/>
      <c r="H130" s="15" t="s">
        <v>1094</v>
      </c>
      <c r="I130" s="15" t="s">
        <v>1095</v>
      </c>
      <c r="J130" s="15" t="s">
        <v>1094</v>
      </c>
      <c r="K130" s="15"/>
      <c r="L130" s="15" t="s">
        <v>1096</v>
      </c>
      <c r="M130" s="15"/>
      <c r="N130" s="15" t="s">
        <v>207</v>
      </c>
      <c r="O130" s="15" t="s">
        <v>21</v>
      </c>
      <c r="P130" s="15" t="s">
        <v>20</v>
      </c>
      <c r="Q130" s="15" t="s">
        <v>119</v>
      </c>
      <c r="R130" s="15" t="s">
        <v>1097</v>
      </c>
    </row>
    <row r="131" spans="1:18" ht="63" hidden="1" x14ac:dyDescent="0.25">
      <c r="A131" s="17" t="s">
        <v>1098</v>
      </c>
      <c r="B131" s="17" t="s">
        <v>1099</v>
      </c>
      <c r="C131" s="16"/>
      <c r="D131" s="16" t="s">
        <v>1100</v>
      </c>
      <c r="E131" s="16" t="s">
        <v>23</v>
      </c>
      <c r="F131" s="16" t="s">
        <v>12</v>
      </c>
      <c r="G131" s="16"/>
      <c r="H131" s="16" t="s">
        <v>1101</v>
      </c>
      <c r="I131" s="16"/>
      <c r="J131" s="16" t="s">
        <v>1101</v>
      </c>
      <c r="K131" s="16"/>
      <c r="L131" s="16" t="s">
        <v>1102</v>
      </c>
      <c r="M131" s="16"/>
      <c r="N131" s="16" t="s">
        <v>605</v>
      </c>
      <c r="O131" s="16" t="s">
        <v>49</v>
      </c>
      <c r="P131" s="16" t="s">
        <v>154</v>
      </c>
      <c r="Q131" s="16" t="s">
        <v>119</v>
      </c>
      <c r="R131" s="16" t="s">
        <v>298</v>
      </c>
    </row>
    <row r="132" spans="1:18" ht="189" hidden="1" x14ac:dyDescent="0.25">
      <c r="A132" s="17" t="s">
        <v>1103</v>
      </c>
      <c r="B132" s="17" t="s">
        <v>1104</v>
      </c>
      <c r="C132" s="15"/>
      <c r="D132" s="15" t="s">
        <v>1105</v>
      </c>
      <c r="E132" s="15" t="s">
        <v>19</v>
      </c>
      <c r="F132" s="15" t="s">
        <v>12</v>
      </c>
      <c r="G132" s="15"/>
      <c r="H132" s="15" t="s">
        <v>1106</v>
      </c>
      <c r="I132" s="15" t="s">
        <v>1107</v>
      </c>
      <c r="J132" s="15" t="s">
        <v>1108</v>
      </c>
      <c r="K132" s="15"/>
      <c r="L132" s="15" t="s">
        <v>1109</v>
      </c>
      <c r="M132" s="15"/>
      <c r="N132" s="15" t="s">
        <v>13</v>
      </c>
      <c r="O132" s="15" t="s">
        <v>14</v>
      </c>
      <c r="P132" s="15" t="s">
        <v>53</v>
      </c>
      <c r="Q132" s="15" t="s">
        <v>119</v>
      </c>
      <c r="R132" s="15" t="s">
        <v>298</v>
      </c>
    </row>
    <row r="133" spans="1:18" ht="94.5" hidden="1" x14ac:dyDescent="0.25">
      <c r="A133" s="17" t="s">
        <v>1110</v>
      </c>
      <c r="B133" s="17" t="s">
        <v>1111</v>
      </c>
      <c r="C133" s="16"/>
      <c r="D133" s="16" t="s">
        <v>1112</v>
      </c>
      <c r="E133" s="16" t="s">
        <v>19</v>
      </c>
      <c r="F133" s="16" t="s">
        <v>12</v>
      </c>
      <c r="G133" s="16"/>
      <c r="H133" s="16" t="s">
        <v>1113</v>
      </c>
      <c r="I133" s="16" t="s">
        <v>1114</v>
      </c>
      <c r="J133" s="16" t="s">
        <v>1115</v>
      </c>
      <c r="K133" s="16"/>
      <c r="L133" s="16" t="s">
        <v>1116</v>
      </c>
      <c r="M133" s="16" t="s">
        <v>1117</v>
      </c>
      <c r="N133" s="16" t="s">
        <v>13</v>
      </c>
      <c r="O133" s="16" t="s">
        <v>14</v>
      </c>
      <c r="P133" s="16" t="s">
        <v>42</v>
      </c>
      <c r="Q133" s="16" t="s">
        <v>119</v>
      </c>
      <c r="R133" s="16" t="s">
        <v>298</v>
      </c>
    </row>
    <row r="134" spans="1:18" ht="84" hidden="1" x14ac:dyDescent="0.25">
      <c r="A134" s="17" t="s">
        <v>1118</v>
      </c>
      <c r="B134" s="17" t="s">
        <v>1119</v>
      </c>
      <c r="C134" s="15"/>
      <c r="D134" s="15" t="s">
        <v>1120</v>
      </c>
      <c r="E134" s="15" t="s">
        <v>23</v>
      </c>
      <c r="F134" s="15" t="s">
        <v>12</v>
      </c>
      <c r="G134" s="15"/>
      <c r="H134" s="15" t="s">
        <v>1121</v>
      </c>
      <c r="I134" s="15" t="s">
        <v>1122</v>
      </c>
      <c r="J134" s="15" t="s">
        <v>1123</v>
      </c>
      <c r="K134" s="15"/>
      <c r="L134" s="15" t="s">
        <v>1124</v>
      </c>
      <c r="M134" s="15" t="s">
        <v>1125</v>
      </c>
      <c r="N134" s="15" t="s">
        <v>207</v>
      </c>
      <c r="O134" s="15" t="s">
        <v>21</v>
      </c>
      <c r="P134" s="15" t="s">
        <v>22</v>
      </c>
      <c r="Q134" s="15" t="s">
        <v>119</v>
      </c>
      <c r="R134" s="15" t="s">
        <v>298</v>
      </c>
    </row>
    <row r="135" spans="1:18" ht="84" hidden="1" x14ac:dyDescent="0.25">
      <c r="A135" s="17" t="s">
        <v>1126</v>
      </c>
      <c r="B135" s="17" t="s">
        <v>1127</v>
      </c>
      <c r="C135" s="16"/>
      <c r="D135" s="16" t="s">
        <v>1128</v>
      </c>
      <c r="E135" s="16" t="s">
        <v>11</v>
      </c>
      <c r="F135" s="16" t="s">
        <v>12</v>
      </c>
      <c r="G135" s="16"/>
      <c r="H135" s="16" t="s">
        <v>1129</v>
      </c>
      <c r="I135" s="16" t="s">
        <v>1130</v>
      </c>
      <c r="J135" s="16" t="s">
        <v>1131</v>
      </c>
      <c r="K135" s="16"/>
      <c r="L135" s="16" t="s">
        <v>1132</v>
      </c>
      <c r="M135" s="16" t="s">
        <v>1133</v>
      </c>
      <c r="N135" s="16" t="s">
        <v>13</v>
      </c>
      <c r="O135" s="16" t="s">
        <v>14</v>
      </c>
      <c r="P135" s="16" t="s">
        <v>99</v>
      </c>
      <c r="Q135" s="16" t="s">
        <v>119</v>
      </c>
      <c r="R135" s="16" t="s">
        <v>153</v>
      </c>
    </row>
    <row r="136" spans="1:18" ht="105" x14ac:dyDescent="0.25">
      <c r="A136" s="17" t="s">
        <v>1134</v>
      </c>
      <c r="B136" s="17" t="s">
        <v>1135</v>
      </c>
      <c r="C136" s="15"/>
      <c r="D136" s="15" t="s">
        <v>1136</v>
      </c>
      <c r="E136" s="15" t="s">
        <v>24</v>
      </c>
      <c r="F136" s="15" t="s">
        <v>12</v>
      </c>
      <c r="G136" s="15"/>
      <c r="H136" s="15" t="s">
        <v>1137</v>
      </c>
      <c r="I136" s="15" t="s">
        <v>1138</v>
      </c>
      <c r="J136" s="15" t="s">
        <v>1139</v>
      </c>
      <c r="K136" s="15"/>
      <c r="L136" s="15" t="s">
        <v>1140</v>
      </c>
      <c r="M136" s="15" t="s">
        <v>1141</v>
      </c>
      <c r="N136" s="15" t="s">
        <v>29</v>
      </c>
      <c r="O136" s="15" t="s">
        <v>30</v>
      </c>
      <c r="P136" s="15" t="s">
        <v>20</v>
      </c>
      <c r="Q136" s="15" t="s">
        <v>119</v>
      </c>
      <c r="R136" s="15" t="s">
        <v>1142</v>
      </c>
    </row>
    <row r="137" spans="1:18" ht="115.5" hidden="1" x14ac:dyDescent="0.25">
      <c r="A137" s="17" t="s">
        <v>1143</v>
      </c>
      <c r="B137" s="17" t="s">
        <v>1144</v>
      </c>
      <c r="C137" s="16"/>
      <c r="D137" s="16" t="s">
        <v>1145</v>
      </c>
      <c r="E137" s="16" t="s">
        <v>19</v>
      </c>
      <c r="F137" s="16" t="s">
        <v>12</v>
      </c>
      <c r="G137" s="16"/>
      <c r="H137" s="16" t="s">
        <v>1146</v>
      </c>
      <c r="I137" s="16" t="s">
        <v>1147</v>
      </c>
      <c r="J137" s="16" t="s">
        <v>1148</v>
      </c>
      <c r="K137" s="16"/>
      <c r="L137" s="16" t="s">
        <v>1149</v>
      </c>
      <c r="M137" s="16"/>
      <c r="N137" s="16" t="s">
        <v>13</v>
      </c>
      <c r="O137" s="16" t="s">
        <v>14</v>
      </c>
      <c r="P137" s="16" t="s">
        <v>20</v>
      </c>
      <c r="Q137" s="16" t="s">
        <v>119</v>
      </c>
      <c r="R137" s="16" t="s">
        <v>298</v>
      </c>
    </row>
    <row r="138" spans="1:18" ht="73.5" x14ac:dyDescent="0.25">
      <c r="A138" s="17" t="s">
        <v>1150</v>
      </c>
      <c r="B138" s="17" t="s">
        <v>1151</v>
      </c>
      <c r="C138" s="15"/>
      <c r="D138" s="15" t="s">
        <v>1152</v>
      </c>
      <c r="E138" s="15" t="s">
        <v>18</v>
      </c>
      <c r="F138" s="15" t="s">
        <v>12</v>
      </c>
      <c r="G138" s="15"/>
      <c r="H138" s="15" t="s">
        <v>1153</v>
      </c>
      <c r="I138" s="15" t="s">
        <v>1154</v>
      </c>
      <c r="J138" s="15" t="s">
        <v>1155</v>
      </c>
      <c r="K138" s="15"/>
      <c r="L138" s="15" t="s">
        <v>1156</v>
      </c>
      <c r="M138" s="15"/>
      <c r="N138" s="15" t="s">
        <v>13</v>
      </c>
      <c r="O138" s="15" t="s">
        <v>14</v>
      </c>
      <c r="P138" s="15" t="s">
        <v>20</v>
      </c>
      <c r="Q138" s="15" t="s">
        <v>119</v>
      </c>
      <c r="R138" s="15" t="s">
        <v>1097</v>
      </c>
    </row>
    <row r="139" spans="1:18" ht="42" hidden="1" x14ac:dyDescent="0.25">
      <c r="A139" s="17" t="s">
        <v>1157</v>
      </c>
      <c r="B139" s="17" t="s">
        <v>1158</v>
      </c>
      <c r="C139" s="16"/>
      <c r="D139" s="16" t="s">
        <v>1159</v>
      </c>
      <c r="E139" s="16" t="s">
        <v>1077</v>
      </c>
      <c r="F139" s="16" t="s">
        <v>12</v>
      </c>
      <c r="G139" s="16"/>
      <c r="H139" s="16" t="s">
        <v>812</v>
      </c>
      <c r="I139" s="16" t="s">
        <v>695</v>
      </c>
      <c r="J139" s="16" t="s">
        <v>1160</v>
      </c>
      <c r="K139" s="16"/>
      <c r="L139" s="16" t="s">
        <v>1161</v>
      </c>
      <c r="M139" s="16"/>
      <c r="N139" s="16" t="s">
        <v>13</v>
      </c>
      <c r="O139" s="16" t="s">
        <v>14</v>
      </c>
      <c r="P139" s="16" t="s">
        <v>347</v>
      </c>
      <c r="Q139" s="16" t="s">
        <v>119</v>
      </c>
      <c r="R139" s="16" t="s">
        <v>153</v>
      </c>
    </row>
    <row r="140" spans="1:18" ht="42" hidden="1" x14ac:dyDescent="0.25">
      <c r="A140" s="17" t="s">
        <v>1162</v>
      </c>
      <c r="B140" s="17" t="s">
        <v>1163</v>
      </c>
      <c r="C140" s="15"/>
      <c r="D140" s="15" t="s">
        <v>1164</v>
      </c>
      <c r="E140" s="15" t="s">
        <v>1077</v>
      </c>
      <c r="F140" s="15" t="s">
        <v>12</v>
      </c>
      <c r="G140" s="15"/>
      <c r="H140" s="15" t="s">
        <v>1165</v>
      </c>
      <c r="I140" s="15" t="s">
        <v>1166</v>
      </c>
      <c r="J140" s="15" t="s">
        <v>1167</v>
      </c>
      <c r="K140" s="15"/>
      <c r="L140" s="15" t="s">
        <v>1168</v>
      </c>
      <c r="M140" s="15" t="s">
        <v>1169</v>
      </c>
      <c r="N140" s="15" t="s">
        <v>13</v>
      </c>
      <c r="O140" s="15" t="s">
        <v>14</v>
      </c>
      <c r="P140" s="15" t="s">
        <v>347</v>
      </c>
      <c r="Q140" s="15" t="s">
        <v>119</v>
      </c>
      <c r="R140" s="15" t="s">
        <v>153</v>
      </c>
    </row>
    <row r="141" spans="1:18" ht="42" hidden="1" x14ac:dyDescent="0.25">
      <c r="A141" s="16" t="s">
        <v>1170</v>
      </c>
      <c r="B141" s="17" t="s">
        <v>1171</v>
      </c>
      <c r="C141" s="16"/>
      <c r="D141" s="16" t="s">
        <v>1159</v>
      </c>
      <c r="E141" s="16" t="s">
        <v>1077</v>
      </c>
      <c r="F141" s="16" t="s">
        <v>12</v>
      </c>
      <c r="G141" s="16"/>
      <c r="H141" s="16" t="s">
        <v>812</v>
      </c>
      <c r="I141" s="16" t="s">
        <v>695</v>
      </c>
      <c r="J141" s="16" t="s">
        <v>51</v>
      </c>
      <c r="K141" s="16"/>
      <c r="L141" s="16" t="s">
        <v>813</v>
      </c>
      <c r="M141" s="16"/>
      <c r="N141" s="16" t="s">
        <v>13</v>
      </c>
      <c r="O141" s="16" t="s">
        <v>14</v>
      </c>
      <c r="P141" s="16" t="s">
        <v>347</v>
      </c>
      <c r="Q141" s="16" t="s">
        <v>119</v>
      </c>
      <c r="R141" s="16" t="s">
        <v>153</v>
      </c>
    </row>
    <row r="142" spans="1:18" ht="42" hidden="1" x14ac:dyDescent="0.25">
      <c r="A142" s="17" t="s">
        <v>1172</v>
      </c>
      <c r="B142" s="17" t="s">
        <v>1173</v>
      </c>
      <c r="C142" s="15"/>
      <c r="D142" s="15" t="s">
        <v>1174</v>
      </c>
      <c r="E142" s="15" t="s">
        <v>1077</v>
      </c>
      <c r="F142" s="15" t="s">
        <v>12</v>
      </c>
      <c r="G142" s="15"/>
      <c r="H142" s="15" t="s">
        <v>1175</v>
      </c>
      <c r="I142" s="15" t="s">
        <v>50</v>
      </c>
      <c r="J142" s="15" t="s">
        <v>1176</v>
      </c>
      <c r="K142" s="15"/>
      <c r="L142" s="15" t="s">
        <v>1177</v>
      </c>
      <c r="M142" s="15"/>
      <c r="N142" s="15" t="s">
        <v>13</v>
      </c>
      <c r="O142" s="15" t="s">
        <v>14</v>
      </c>
      <c r="P142" s="15" t="s">
        <v>347</v>
      </c>
      <c r="Q142" s="15" t="s">
        <v>119</v>
      </c>
      <c r="R142" s="15" t="s">
        <v>153</v>
      </c>
    </row>
    <row r="143" spans="1:18" ht="52.5" x14ac:dyDescent="0.25">
      <c r="A143" s="17" t="s">
        <v>1178</v>
      </c>
      <c r="B143" s="17" t="s">
        <v>1179</v>
      </c>
      <c r="C143" s="16"/>
      <c r="D143" s="16" t="s">
        <v>1180</v>
      </c>
      <c r="E143" s="16" t="s">
        <v>18</v>
      </c>
      <c r="F143" s="16" t="s">
        <v>12</v>
      </c>
      <c r="G143" s="16"/>
      <c r="H143" s="16" t="s">
        <v>1181</v>
      </c>
      <c r="I143" s="16" t="s">
        <v>1182</v>
      </c>
      <c r="J143" s="16" t="s">
        <v>1183</v>
      </c>
      <c r="K143" s="16"/>
      <c r="L143" s="16" t="s">
        <v>1184</v>
      </c>
      <c r="M143" s="16"/>
      <c r="N143" s="16" t="s">
        <v>236</v>
      </c>
      <c r="O143" s="16" t="s">
        <v>27</v>
      </c>
      <c r="P143" s="16" t="s">
        <v>42</v>
      </c>
      <c r="Q143" s="16" t="s">
        <v>119</v>
      </c>
      <c r="R143" s="16" t="s">
        <v>1097</v>
      </c>
    </row>
    <row r="144" spans="1:18" ht="147" hidden="1" x14ac:dyDescent="0.25">
      <c r="A144" s="17" t="s">
        <v>1185</v>
      </c>
      <c r="B144" s="17" t="s">
        <v>1186</v>
      </c>
      <c r="C144" s="15"/>
      <c r="D144" s="15" t="s">
        <v>1187</v>
      </c>
      <c r="E144" s="15" t="s">
        <v>19</v>
      </c>
      <c r="F144" s="15" t="s">
        <v>12</v>
      </c>
      <c r="G144" s="15"/>
      <c r="H144" s="15" t="s">
        <v>1188</v>
      </c>
      <c r="I144" s="15" t="s">
        <v>1189</v>
      </c>
      <c r="J144" s="15" t="s">
        <v>1190</v>
      </c>
      <c r="K144" s="15"/>
      <c r="L144" s="15" t="s">
        <v>1191</v>
      </c>
      <c r="M144" s="15" t="s">
        <v>1192</v>
      </c>
      <c r="N144" s="15" t="s">
        <v>13</v>
      </c>
      <c r="O144" s="15" t="s">
        <v>14</v>
      </c>
      <c r="P144" s="15" t="s">
        <v>154</v>
      </c>
      <c r="Q144" s="15" t="s">
        <v>119</v>
      </c>
      <c r="R144" s="15" t="s">
        <v>298</v>
      </c>
    </row>
    <row r="145" spans="1:18" ht="84" hidden="1" x14ac:dyDescent="0.25">
      <c r="A145" s="17" t="s">
        <v>1193</v>
      </c>
      <c r="B145" s="17" t="s">
        <v>1194</v>
      </c>
      <c r="C145" s="16"/>
      <c r="D145" s="16" t="s">
        <v>374</v>
      </c>
      <c r="E145" s="16" t="s">
        <v>19</v>
      </c>
      <c r="F145" s="16" t="s">
        <v>12</v>
      </c>
      <c r="G145" s="16"/>
      <c r="H145" s="16" t="s">
        <v>212</v>
      </c>
      <c r="I145" s="16" t="s">
        <v>213</v>
      </c>
      <c r="J145" s="16" t="s">
        <v>214</v>
      </c>
      <c r="K145" s="16"/>
      <c r="L145" s="16" t="s">
        <v>215</v>
      </c>
      <c r="M145" s="16"/>
      <c r="N145" s="16" t="s">
        <v>13</v>
      </c>
      <c r="O145" s="16" t="s">
        <v>14</v>
      </c>
      <c r="P145" s="16" t="s">
        <v>25</v>
      </c>
      <c r="Q145" s="16" t="s">
        <v>119</v>
      </c>
      <c r="R145" s="16" t="s">
        <v>298</v>
      </c>
    </row>
    <row r="146" spans="1:18" ht="73.5" x14ac:dyDescent="0.25">
      <c r="A146" s="17" t="s">
        <v>1195</v>
      </c>
      <c r="B146" s="17" t="s">
        <v>1196</v>
      </c>
      <c r="C146" s="15"/>
      <c r="D146" s="15" t="s">
        <v>1197</v>
      </c>
      <c r="E146" s="15" t="s">
        <v>18</v>
      </c>
      <c r="F146" s="15" t="s">
        <v>12</v>
      </c>
      <c r="G146" s="15"/>
      <c r="H146" s="15" t="s">
        <v>155</v>
      </c>
      <c r="I146" s="15" t="s">
        <v>156</v>
      </c>
      <c r="J146" s="15" t="s">
        <v>1198</v>
      </c>
      <c r="K146" s="15"/>
      <c r="L146" s="15" t="s">
        <v>157</v>
      </c>
      <c r="M146" s="15" t="s">
        <v>158</v>
      </c>
      <c r="N146" s="15" t="s">
        <v>13</v>
      </c>
      <c r="O146" s="15" t="s">
        <v>14</v>
      </c>
      <c r="P146" s="15" t="s">
        <v>20</v>
      </c>
      <c r="Q146" s="15" t="s">
        <v>119</v>
      </c>
      <c r="R146" s="15" t="s">
        <v>1097</v>
      </c>
    </row>
    <row r="147" spans="1:18" ht="52.5" x14ac:dyDescent="0.25">
      <c r="A147" s="17" t="s">
        <v>1199</v>
      </c>
      <c r="B147" s="17" t="s">
        <v>1200</v>
      </c>
      <c r="C147" s="16"/>
      <c r="D147" s="16" t="s">
        <v>1201</v>
      </c>
      <c r="E147" s="16" t="s">
        <v>24</v>
      </c>
      <c r="F147" s="16" t="s">
        <v>12</v>
      </c>
      <c r="G147" s="16"/>
      <c r="H147" s="16" t="s">
        <v>904</v>
      </c>
      <c r="I147" s="16"/>
      <c r="J147" s="16" t="s">
        <v>904</v>
      </c>
      <c r="K147" s="16"/>
      <c r="L147" s="16" t="s">
        <v>905</v>
      </c>
      <c r="M147" s="16"/>
      <c r="N147" s="16" t="s">
        <v>13</v>
      </c>
      <c r="O147" s="16" t="s">
        <v>14</v>
      </c>
      <c r="P147" s="16" t="s">
        <v>20</v>
      </c>
      <c r="Q147" s="16" t="s">
        <v>119</v>
      </c>
      <c r="R147" s="16" t="s">
        <v>1142</v>
      </c>
    </row>
    <row r="148" spans="1:18" ht="84" hidden="1" x14ac:dyDescent="0.25">
      <c r="A148" s="17" t="s">
        <v>1202</v>
      </c>
      <c r="B148" s="17" t="s">
        <v>1203</v>
      </c>
      <c r="C148" s="15"/>
      <c r="D148" s="15" t="s">
        <v>1204</v>
      </c>
      <c r="E148" s="15" t="s">
        <v>11</v>
      </c>
      <c r="F148" s="15" t="s">
        <v>12</v>
      </c>
      <c r="G148" s="15"/>
      <c r="H148" s="15" t="s">
        <v>336</v>
      </c>
      <c r="I148" s="15" t="s">
        <v>337</v>
      </c>
      <c r="J148" s="15" t="s">
        <v>338</v>
      </c>
      <c r="K148" s="15"/>
      <c r="L148" s="15" t="s">
        <v>339</v>
      </c>
      <c r="M148" s="15"/>
      <c r="N148" s="15" t="s">
        <v>13</v>
      </c>
      <c r="O148" s="15" t="s">
        <v>14</v>
      </c>
      <c r="P148" s="15" t="s">
        <v>99</v>
      </c>
      <c r="Q148" s="15" t="s">
        <v>119</v>
      </c>
      <c r="R148" s="15" t="s">
        <v>153</v>
      </c>
    </row>
    <row r="149" spans="1:18" ht="84" hidden="1" x14ac:dyDescent="0.25">
      <c r="A149" s="17" t="s">
        <v>1205</v>
      </c>
      <c r="B149" s="17" t="s">
        <v>1206</v>
      </c>
      <c r="C149" s="16"/>
      <c r="D149" s="16" t="s">
        <v>1207</v>
      </c>
      <c r="E149" s="16" t="s">
        <v>23</v>
      </c>
      <c r="F149" s="16" t="s">
        <v>12</v>
      </c>
      <c r="G149" s="16"/>
      <c r="H149" s="16" t="s">
        <v>1208</v>
      </c>
      <c r="I149" s="16"/>
      <c r="J149" s="16" t="s">
        <v>1209</v>
      </c>
      <c r="K149" s="16"/>
      <c r="L149" s="16" t="s">
        <v>1210</v>
      </c>
      <c r="M149" s="16"/>
      <c r="N149" s="16" t="s">
        <v>55</v>
      </c>
      <c r="O149" s="16" t="s">
        <v>56</v>
      </c>
      <c r="P149" s="16" t="s">
        <v>22</v>
      </c>
      <c r="Q149" s="16" t="s">
        <v>119</v>
      </c>
      <c r="R149" s="16" t="s">
        <v>298</v>
      </c>
    </row>
    <row r="150" spans="1:18" ht="94.5" hidden="1" x14ac:dyDescent="0.25">
      <c r="A150" s="17" t="s">
        <v>1211</v>
      </c>
      <c r="B150" s="17" t="s">
        <v>1212</v>
      </c>
      <c r="C150" s="15"/>
      <c r="D150" s="15" t="s">
        <v>1213</v>
      </c>
      <c r="E150" s="15" t="s">
        <v>587</v>
      </c>
      <c r="F150" s="15" t="s">
        <v>12</v>
      </c>
      <c r="G150" s="15"/>
      <c r="H150" s="15" t="s">
        <v>1208</v>
      </c>
      <c r="I150" s="15"/>
      <c r="J150" s="15" t="s">
        <v>1209</v>
      </c>
      <c r="K150" s="15"/>
      <c r="L150" s="15" t="s">
        <v>1210</v>
      </c>
      <c r="M150" s="15"/>
      <c r="N150" s="15" t="s">
        <v>13</v>
      </c>
      <c r="O150" s="15" t="s">
        <v>14</v>
      </c>
      <c r="P150" s="15" t="s">
        <v>242</v>
      </c>
      <c r="Q150" s="15" t="s">
        <v>119</v>
      </c>
      <c r="R150" s="15" t="s">
        <v>153</v>
      </c>
    </row>
    <row r="151" spans="1:18" ht="84" hidden="1" x14ac:dyDescent="0.25">
      <c r="A151" s="17" t="s">
        <v>1214</v>
      </c>
      <c r="B151" s="17" t="s">
        <v>1215</v>
      </c>
      <c r="C151" s="16"/>
      <c r="D151" s="16" t="s">
        <v>1216</v>
      </c>
      <c r="E151" s="16" t="s">
        <v>11</v>
      </c>
      <c r="F151" s="16" t="s">
        <v>12</v>
      </c>
      <c r="G151" s="16"/>
      <c r="H151" s="16" t="s">
        <v>176</v>
      </c>
      <c r="I151" s="16" t="s">
        <v>177</v>
      </c>
      <c r="J151" s="16" t="s">
        <v>178</v>
      </c>
      <c r="K151" s="16"/>
      <c r="L151" s="16" t="s">
        <v>179</v>
      </c>
      <c r="M151" s="16"/>
      <c r="N151" s="16" t="s">
        <v>13</v>
      </c>
      <c r="O151" s="16" t="s">
        <v>14</v>
      </c>
      <c r="P151" s="16" t="s">
        <v>32</v>
      </c>
      <c r="Q151" s="16" t="s">
        <v>119</v>
      </c>
      <c r="R151" s="16">
        <v>-31</v>
      </c>
    </row>
    <row r="152" spans="1:18" ht="94.5" hidden="1" x14ac:dyDescent="0.25">
      <c r="A152" s="17" t="s">
        <v>1217</v>
      </c>
      <c r="B152" s="17" t="s">
        <v>1218</v>
      </c>
      <c r="C152" s="15"/>
      <c r="D152" s="15" t="s">
        <v>1219</v>
      </c>
      <c r="E152" s="15" t="s">
        <v>23</v>
      </c>
      <c r="F152" s="15" t="s">
        <v>12</v>
      </c>
      <c r="G152" s="15"/>
      <c r="H152" s="15" t="s">
        <v>1220</v>
      </c>
      <c r="I152" s="15" t="s">
        <v>1221</v>
      </c>
      <c r="J152" s="15" t="s">
        <v>1222</v>
      </c>
      <c r="K152" s="15"/>
      <c r="L152" s="15" t="s">
        <v>1223</v>
      </c>
      <c r="M152" s="15" t="s">
        <v>1224</v>
      </c>
      <c r="N152" s="15" t="s">
        <v>1225</v>
      </c>
      <c r="O152" s="15" t="s">
        <v>49</v>
      </c>
      <c r="P152" s="15" t="s">
        <v>154</v>
      </c>
      <c r="Q152" s="15" t="s">
        <v>119</v>
      </c>
      <c r="R152" s="15" t="s">
        <v>320</v>
      </c>
    </row>
    <row r="153" spans="1:18" ht="73.5" x14ac:dyDescent="0.25">
      <c r="A153" s="17" t="s">
        <v>1226</v>
      </c>
      <c r="B153" s="17" t="s">
        <v>1227</v>
      </c>
      <c r="C153" s="16"/>
      <c r="D153" s="16" t="s">
        <v>1228</v>
      </c>
      <c r="E153" s="16" t="s">
        <v>18</v>
      </c>
      <c r="F153" s="16" t="s">
        <v>12</v>
      </c>
      <c r="G153" s="16"/>
      <c r="H153" s="16" t="s">
        <v>1229</v>
      </c>
      <c r="I153" s="16" t="s">
        <v>1230</v>
      </c>
      <c r="J153" s="16" t="s">
        <v>1231</v>
      </c>
      <c r="K153" s="16"/>
      <c r="L153" s="16" t="s">
        <v>1232</v>
      </c>
      <c r="M153" s="16" t="s">
        <v>1233</v>
      </c>
      <c r="N153" s="16" t="s">
        <v>67</v>
      </c>
      <c r="O153" s="16" t="s">
        <v>68</v>
      </c>
      <c r="P153" s="16" t="s">
        <v>253</v>
      </c>
      <c r="Q153" s="16" t="s">
        <v>119</v>
      </c>
      <c r="R153" s="16" t="s">
        <v>677</v>
      </c>
    </row>
    <row r="154" spans="1:18" ht="126" hidden="1" x14ac:dyDescent="0.25">
      <c r="A154" s="17" t="s">
        <v>1234</v>
      </c>
      <c r="B154" s="17" t="s">
        <v>1235</v>
      </c>
      <c r="C154" s="15"/>
      <c r="D154" s="15" t="s">
        <v>1236</v>
      </c>
      <c r="E154" s="15" t="s">
        <v>11</v>
      </c>
      <c r="F154" s="15" t="s">
        <v>12</v>
      </c>
      <c r="G154" s="15"/>
      <c r="H154" s="15" t="s">
        <v>1237</v>
      </c>
      <c r="I154" s="15" t="s">
        <v>1238</v>
      </c>
      <c r="J154" s="15" t="s">
        <v>1237</v>
      </c>
      <c r="K154" s="15"/>
      <c r="L154" s="15" t="s">
        <v>1239</v>
      </c>
      <c r="M154" s="15"/>
      <c r="N154" s="15" t="s">
        <v>13</v>
      </c>
      <c r="O154" s="15" t="s">
        <v>14</v>
      </c>
      <c r="P154" s="15" t="s">
        <v>25</v>
      </c>
      <c r="Q154" s="15" t="s">
        <v>119</v>
      </c>
      <c r="R154" s="15" t="s">
        <v>1240</v>
      </c>
    </row>
    <row r="155" spans="1:18" ht="178.5" hidden="1" x14ac:dyDescent="0.25">
      <c r="A155" s="17" t="s">
        <v>1241</v>
      </c>
      <c r="B155" s="17" t="s">
        <v>1242</v>
      </c>
      <c r="C155" s="16"/>
      <c r="D155" s="16" t="s">
        <v>1243</v>
      </c>
      <c r="E155" s="16" t="s">
        <v>19</v>
      </c>
      <c r="F155" s="16" t="s">
        <v>12</v>
      </c>
      <c r="G155" s="16"/>
      <c r="H155" s="16" t="s">
        <v>200</v>
      </c>
      <c r="I155" s="16" t="s">
        <v>201</v>
      </c>
      <c r="J155" s="16" t="s">
        <v>202</v>
      </c>
      <c r="K155" s="16"/>
      <c r="L155" s="16" t="s">
        <v>203</v>
      </c>
      <c r="M155" s="16" t="s">
        <v>1244</v>
      </c>
      <c r="N155" s="16" t="s">
        <v>13</v>
      </c>
      <c r="O155" s="16" t="s">
        <v>14</v>
      </c>
      <c r="P155" s="16" t="s">
        <v>20</v>
      </c>
      <c r="Q155" s="16" t="s">
        <v>119</v>
      </c>
      <c r="R155" s="16" t="s">
        <v>320</v>
      </c>
    </row>
    <row r="156" spans="1:18" ht="115.5" hidden="1" x14ac:dyDescent="0.25">
      <c r="A156" s="17" t="s">
        <v>1245</v>
      </c>
      <c r="B156" s="17" t="s">
        <v>1246</v>
      </c>
      <c r="C156" s="15"/>
      <c r="D156" s="15" t="s">
        <v>1247</v>
      </c>
      <c r="E156" s="15" t="s">
        <v>19</v>
      </c>
      <c r="F156" s="15" t="s">
        <v>12</v>
      </c>
      <c r="G156" s="15"/>
      <c r="H156" s="15" t="s">
        <v>1248</v>
      </c>
      <c r="I156" s="15" t="s">
        <v>1249</v>
      </c>
      <c r="J156" s="15" t="s">
        <v>1250</v>
      </c>
      <c r="K156" s="15"/>
      <c r="L156" s="15" t="s">
        <v>1251</v>
      </c>
      <c r="M156" s="15"/>
      <c r="N156" s="15" t="s">
        <v>13</v>
      </c>
      <c r="O156" s="15" t="s">
        <v>14</v>
      </c>
      <c r="P156" s="15" t="s">
        <v>20</v>
      </c>
      <c r="Q156" s="15" t="s">
        <v>119</v>
      </c>
      <c r="R156" s="15" t="s">
        <v>320</v>
      </c>
    </row>
    <row r="157" spans="1:18" ht="73.5" hidden="1" x14ac:dyDescent="0.25">
      <c r="A157" s="17" t="s">
        <v>1252</v>
      </c>
      <c r="B157" s="17" t="s">
        <v>1253</v>
      </c>
      <c r="C157" s="16"/>
      <c r="D157" s="16" t="s">
        <v>1254</v>
      </c>
      <c r="E157" s="16" t="s">
        <v>11</v>
      </c>
      <c r="F157" s="16" t="s">
        <v>12</v>
      </c>
      <c r="G157" s="16"/>
      <c r="H157" s="16" t="s">
        <v>164</v>
      </c>
      <c r="I157" s="16" t="s">
        <v>45</v>
      </c>
      <c r="J157" s="16" t="s">
        <v>60</v>
      </c>
      <c r="K157" s="16"/>
      <c r="L157" s="16" t="s">
        <v>229</v>
      </c>
      <c r="M157" s="16"/>
      <c r="N157" s="16" t="s">
        <v>13</v>
      </c>
      <c r="O157" s="16" t="s">
        <v>14</v>
      </c>
      <c r="P157" s="16" t="s">
        <v>25</v>
      </c>
      <c r="Q157" s="16" t="s">
        <v>119</v>
      </c>
      <c r="R157" s="16" t="s">
        <v>1240</v>
      </c>
    </row>
    <row r="158" spans="1:18" ht="157.5" hidden="1" x14ac:dyDescent="0.25">
      <c r="A158" s="17" t="s">
        <v>1255</v>
      </c>
      <c r="B158" s="17" t="s">
        <v>1256</v>
      </c>
      <c r="C158" s="15"/>
      <c r="D158" s="15" t="s">
        <v>1257</v>
      </c>
      <c r="E158" s="15" t="s">
        <v>11</v>
      </c>
      <c r="F158" s="15" t="s">
        <v>12</v>
      </c>
      <c r="G158" s="15"/>
      <c r="H158" s="15" t="s">
        <v>125</v>
      </c>
      <c r="I158" s="15" t="s">
        <v>65</v>
      </c>
      <c r="J158" s="15" t="s">
        <v>66</v>
      </c>
      <c r="K158" s="15"/>
      <c r="L158" s="15" t="s">
        <v>146</v>
      </c>
      <c r="M158" s="15" t="s">
        <v>147</v>
      </c>
      <c r="N158" s="15" t="s">
        <v>13</v>
      </c>
      <c r="O158" s="15" t="s">
        <v>14</v>
      </c>
      <c r="P158" s="15" t="s">
        <v>32</v>
      </c>
      <c r="Q158" s="15" t="s">
        <v>119</v>
      </c>
      <c r="R158" s="15" t="s">
        <v>1240</v>
      </c>
    </row>
    <row r="159" spans="1:18" ht="73.5" hidden="1" x14ac:dyDescent="0.25">
      <c r="A159" s="17" t="s">
        <v>1258</v>
      </c>
      <c r="B159" s="17" t="s">
        <v>1259</v>
      </c>
      <c r="C159" s="16"/>
      <c r="D159" s="16" t="s">
        <v>1260</v>
      </c>
      <c r="E159" s="16" t="s">
        <v>19</v>
      </c>
      <c r="F159" s="16" t="s">
        <v>12</v>
      </c>
      <c r="G159" s="16"/>
      <c r="H159" s="16" t="s">
        <v>1261</v>
      </c>
      <c r="I159" s="16" t="s">
        <v>1262</v>
      </c>
      <c r="J159" s="16" t="s">
        <v>1263</v>
      </c>
      <c r="K159" s="16"/>
      <c r="L159" s="16" t="s">
        <v>1264</v>
      </c>
      <c r="M159" s="16"/>
      <c r="N159" s="16" t="s">
        <v>13</v>
      </c>
      <c r="O159" s="16" t="s">
        <v>14</v>
      </c>
      <c r="P159" s="16" t="s">
        <v>20</v>
      </c>
      <c r="Q159" s="16" t="s">
        <v>119</v>
      </c>
      <c r="R159" s="16" t="s">
        <v>320</v>
      </c>
    </row>
    <row r="160" spans="1:18" ht="147" hidden="1" x14ac:dyDescent="0.25">
      <c r="A160" s="17" t="s">
        <v>1265</v>
      </c>
      <c r="B160" s="17" t="s">
        <v>1266</v>
      </c>
      <c r="C160" s="15"/>
      <c r="D160" s="15" t="s">
        <v>1267</v>
      </c>
      <c r="E160" s="15" t="s">
        <v>11</v>
      </c>
      <c r="F160" s="15" t="s">
        <v>12</v>
      </c>
      <c r="G160" s="15"/>
      <c r="H160" s="15" t="s">
        <v>1268</v>
      </c>
      <c r="I160" s="15" t="s">
        <v>1269</v>
      </c>
      <c r="J160" s="15" t="s">
        <v>1270</v>
      </c>
      <c r="K160" s="15"/>
      <c r="L160" s="15" t="s">
        <v>1271</v>
      </c>
      <c r="M160" s="15" t="s">
        <v>1272</v>
      </c>
      <c r="N160" s="15" t="s">
        <v>13</v>
      </c>
      <c r="O160" s="15" t="s">
        <v>14</v>
      </c>
      <c r="P160" s="15" t="s">
        <v>20</v>
      </c>
      <c r="Q160" s="15" t="s">
        <v>119</v>
      </c>
      <c r="R160" s="15" t="s">
        <v>1240</v>
      </c>
    </row>
    <row r="161" spans="1:18" ht="52.5" hidden="1" x14ac:dyDescent="0.25">
      <c r="A161" s="17" t="s">
        <v>1273</v>
      </c>
      <c r="B161" s="17" t="s">
        <v>1274</v>
      </c>
      <c r="C161" s="16"/>
      <c r="D161" s="16" t="s">
        <v>319</v>
      </c>
      <c r="E161" s="16" t="s">
        <v>11</v>
      </c>
      <c r="F161" s="16" t="s">
        <v>12</v>
      </c>
      <c r="G161" s="16"/>
      <c r="H161" s="16" t="s">
        <v>1275</v>
      </c>
      <c r="I161" s="16" t="s">
        <v>1276</v>
      </c>
      <c r="J161" s="16" t="s">
        <v>1277</v>
      </c>
      <c r="K161" s="16"/>
      <c r="L161" s="16" t="s">
        <v>1278</v>
      </c>
      <c r="M161" s="16" t="s">
        <v>1279</v>
      </c>
      <c r="N161" s="16" t="s">
        <v>13</v>
      </c>
      <c r="O161" s="16" t="s">
        <v>14</v>
      </c>
      <c r="P161" s="16" t="s">
        <v>73</v>
      </c>
      <c r="Q161" s="16" t="s">
        <v>119</v>
      </c>
      <c r="R161" s="16" t="s">
        <v>1240</v>
      </c>
    </row>
    <row r="162" spans="1:18" ht="105" x14ac:dyDescent="0.25">
      <c r="A162" s="17" t="s">
        <v>1280</v>
      </c>
      <c r="B162" s="17" t="s">
        <v>1281</v>
      </c>
      <c r="C162" s="15"/>
      <c r="D162" s="15" t="s">
        <v>1282</v>
      </c>
      <c r="E162" s="15" t="s">
        <v>18</v>
      </c>
      <c r="F162" s="15" t="s">
        <v>12</v>
      </c>
      <c r="G162" s="15"/>
      <c r="H162" s="15" t="s">
        <v>1188</v>
      </c>
      <c r="I162" s="15"/>
      <c r="J162" s="15" t="s">
        <v>1188</v>
      </c>
      <c r="K162" s="15"/>
      <c r="L162" s="15" t="s">
        <v>1283</v>
      </c>
      <c r="M162" s="15" t="s">
        <v>1284</v>
      </c>
      <c r="N162" s="15" t="s">
        <v>29</v>
      </c>
      <c r="O162" s="15" t="s">
        <v>30</v>
      </c>
      <c r="P162" s="15" t="s">
        <v>20</v>
      </c>
      <c r="Q162" s="15" t="s">
        <v>119</v>
      </c>
      <c r="R162" s="15" t="s">
        <v>677</v>
      </c>
    </row>
    <row r="163" spans="1:18" ht="52.5" hidden="1" x14ac:dyDescent="0.25">
      <c r="A163" s="17" t="s">
        <v>1285</v>
      </c>
      <c r="B163" s="17" t="s">
        <v>1286</v>
      </c>
      <c r="C163" s="16"/>
      <c r="D163" s="16" t="s">
        <v>1287</v>
      </c>
      <c r="E163" s="16" t="s">
        <v>1077</v>
      </c>
      <c r="F163" s="16" t="s">
        <v>12</v>
      </c>
      <c r="G163" s="16"/>
      <c r="H163" s="16" t="s">
        <v>1288</v>
      </c>
      <c r="I163" s="16" t="s">
        <v>1289</v>
      </c>
      <c r="J163" s="16" t="s">
        <v>1290</v>
      </c>
      <c r="K163" s="16"/>
      <c r="L163" s="16" t="s">
        <v>1291</v>
      </c>
      <c r="M163" s="16"/>
      <c r="N163" s="16" t="s">
        <v>13</v>
      </c>
      <c r="O163" s="16" t="s">
        <v>14</v>
      </c>
      <c r="P163" s="16" t="s">
        <v>347</v>
      </c>
      <c r="Q163" s="16" t="s">
        <v>119</v>
      </c>
      <c r="R163" s="16" t="s">
        <v>1240</v>
      </c>
    </row>
    <row r="164" spans="1:18" ht="94.5" hidden="1" x14ac:dyDescent="0.25">
      <c r="A164" s="17" t="s">
        <v>1292</v>
      </c>
      <c r="B164" s="17" t="s">
        <v>1293</v>
      </c>
      <c r="C164" s="15"/>
      <c r="D164" s="15" t="s">
        <v>1294</v>
      </c>
      <c r="E164" s="15" t="s">
        <v>11</v>
      </c>
      <c r="F164" s="15" t="s">
        <v>12</v>
      </c>
      <c r="G164" s="15"/>
      <c r="H164" s="15" t="s">
        <v>302</v>
      </c>
      <c r="I164" s="15" t="s">
        <v>303</v>
      </c>
      <c r="J164" s="15" t="s">
        <v>304</v>
      </c>
      <c r="K164" s="15"/>
      <c r="L164" s="15" t="s">
        <v>305</v>
      </c>
      <c r="M164" s="15" t="s">
        <v>306</v>
      </c>
      <c r="N164" s="15" t="s">
        <v>13</v>
      </c>
      <c r="O164" s="15" t="s">
        <v>14</v>
      </c>
      <c r="P164" s="15" t="s">
        <v>47</v>
      </c>
      <c r="Q164" s="15" t="s">
        <v>119</v>
      </c>
      <c r="R164" s="15" t="s">
        <v>1240</v>
      </c>
    </row>
    <row r="165" spans="1:18" ht="84" hidden="1" x14ac:dyDescent="0.25">
      <c r="A165" s="17" t="s">
        <v>1295</v>
      </c>
      <c r="B165" s="17" t="s">
        <v>1296</v>
      </c>
      <c r="C165" s="16"/>
      <c r="D165" s="16" t="s">
        <v>1297</v>
      </c>
      <c r="E165" s="16" t="s">
        <v>11</v>
      </c>
      <c r="F165" s="16" t="s">
        <v>12</v>
      </c>
      <c r="G165" s="16"/>
      <c r="H165" s="16" t="s">
        <v>160</v>
      </c>
      <c r="I165" s="16" t="s">
        <v>161</v>
      </c>
      <c r="J165" s="16" t="s">
        <v>162</v>
      </c>
      <c r="K165" s="16"/>
      <c r="L165" s="16" t="s">
        <v>163</v>
      </c>
      <c r="M165" s="16"/>
      <c r="N165" s="16" t="s">
        <v>13</v>
      </c>
      <c r="O165" s="16" t="s">
        <v>14</v>
      </c>
      <c r="P165" s="16" t="s">
        <v>32</v>
      </c>
      <c r="Q165" s="16" t="s">
        <v>119</v>
      </c>
      <c r="R165" s="16" t="s">
        <v>1240</v>
      </c>
    </row>
    <row r="166" spans="1:18" ht="252" hidden="1" x14ac:dyDescent="0.25">
      <c r="A166" s="17" t="s">
        <v>1298</v>
      </c>
      <c r="B166" s="17" t="s">
        <v>1299</v>
      </c>
      <c r="C166" s="15"/>
      <c r="D166" s="15" t="s">
        <v>1300</v>
      </c>
      <c r="E166" s="15" t="s">
        <v>11</v>
      </c>
      <c r="F166" s="15" t="s">
        <v>12</v>
      </c>
      <c r="G166" s="15"/>
      <c r="H166" s="15" t="s">
        <v>240</v>
      </c>
      <c r="I166" s="15" t="s">
        <v>241</v>
      </c>
      <c r="J166" s="15" t="s">
        <v>33</v>
      </c>
      <c r="K166" s="15"/>
      <c r="L166" s="15" t="s">
        <v>34</v>
      </c>
      <c r="M166" s="15" t="s">
        <v>132</v>
      </c>
      <c r="N166" s="15" t="s">
        <v>13</v>
      </c>
      <c r="O166" s="15" t="s">
        <v>14</v>
      </c>
      <c r="P166" s="15" t="s">
        <v>32</v>
      </c>
      <c r="Q166" s="15" t="s">
        <v>119</v>
      </c>
      <c r="R166" s="15" t="s">
        <v>1240</v>
      </c>
    </row>
    <row r="167" spans="1:18" ht="115.5" hidden="1" x14ac:dyDescent="0.25">
      <c r="A167" s="17" t="s">
        <v>1301</v>
      </c>
      <c r="B167" s="17" t="s">
        <v>1302</v>
      </c>
      <c r="C167" s="16"/>
      <c r="D167" s="16" t="s">
        <v>1303</v>
      </c>
      <c r="E167" s="16" t="s">
        <v>19</v>
      </c>
      <c r="F167" s="16" t="s">
        <v>12</v>
      </c>
      <c r="G167" s="16"/>
      <c r="H167" s="16" t="s">
        <v>369</v>
      </c>
      <c r="I167" s="16" t="s">
        <v>370</v>
      </c>
      <c r="J167" s="16" t="s">
        <v>371</v>
      </c>
      <c r="K167" s="16"/>
      <c r="L167" s="16" t="s">
        <v>372</v>
      </c>
      <c r="M167" s="16"/>
      <c r="N167" s="16" t="s">
        <v>13</v>
      </c>
      <c r="O167" s="16" t="s">
        <v>14</v>
      </c>
      <c r="P167" s="16" t="s">
        <v>20</v>
      </c>
      <c r="Q167" s="16" t="s">
        <v>119</v>
      </c>
      <c r="R167" s="16" t="s">
        <v>320</v>
      </c>
    </row>
    <row r="168" spans="1:18" ht="126" x14ac:dyDescent="0.25">
      <c r="A168" s="17" t="s">
        <v>1304</v>
      </c>
      <c r="B168" s="17" t="s">
        <v>1305</v>
      </c>
      <c r="C168" s="15"/>
      <c r="D168" s="15" t="s">
        <v>1306</v>
      </c>
      <c r="E168" s="15" t="s">
        <v>54</v>
      </c>
      <c r="F168" s="15" t="s">
        <v>12</v>
      </c>
      <c r="G168" s="15"/>
      <c r="H168" s="15" t="s">
        <v>1307</v>
      </c>
      <c r="I168" s="15" t="s">
        <v>1308</v>
      </c>
      <c r="J168" s="15" t="s">
        <v>1309</v>
      </c>
      <c r="K168" s="15"/>
      <c r="L168" s="15" t="s">
        <v>1310</v>
      </c>
      <c r="M168" s="15"/>
      <c r="N168" s="15" t="s">
        <v>55</v>
      </c>
      <c r="O168" s="15" t="s">
        <v>56</v>
      </c>
      <c r="P168" s="15" t="s">
        <v>22</v>
      </c>
      <c r="Q168" s="15" t="s">
        <v>119</v>
      </c>
      <c r="R168" s="15" t="s">
        <v>145</v>
      </c>
    </row>
    <row r="169" spans="1:18" ht="105" x14ac:dyDescent="0.25">
      <c r="A169" s="17" t="s">
        <v>1311</v>
      </c>
      <c r="B169" s="17" t="s">
        <v>1312</v>
      </c>
      <c r="C169" s="16"/>
      <c r="D169" s="16" t="s">
        <v>1051</v>
      </c>
      <c r="E169" s="16" t="s">
        <v>28</v>
      </c>
      <c r="F169" s="16" t="s">
        <v>12</v>
      </c>
      <c r="G169" s="16"/>
      <c r="H169" s="16" t="s">
        <v>1313</v>
      </c>
      <c r="I169" s="16" t="s">
        <v>1314</v>
      </c>
      <c r="J169" s="16" t="s">
        <v>1315</v>
      </c>
      <c r="K169" s="16"/>
      <c r="L169" s="16" t="s">
        <v>1316</v>
      </c>
      <c r="M169" s="16"/>
      <c r="N169" s="16" t="s">
        <v>29</v>
      </c>
      <c r="O169" s="16" t="s">
        <v>30</v>
      </c>
      <c r="P169" s="16" t="s">
        <v>20</v>
      </c>
      <c r="Q169" s="16" t="s">
        <v>119</v>
      </c>
      <c r="R169" s="16" t="s">
        <v>1317</v>
      </c>
    </row>
    <row r="170" spans="1:18" ht="84" hidden="1" x14ac:dyDescent="0.25">
      <c r="A170" s="17" t="s">
        <v>1318</v>
      </c>
      <c r="B170" s="17" t="s">
        <v>1319</v>
      </c>
      <c r="C170" s="15"/>
      <c r="D170" s="15" t="s">
        <v>1320</v>
      </c>
      <c r="E170" s="15" t="s">
        <v>19</v>
      </c>
      <c r="F170" s="15" t="s">
        <v>12</v>
      </c>
      <c r="G170" s="15"/>
      <c r="H170" s="15" t="s">
        <v>106</v>
      </c>
      <c r="I170" s="15" t="s">
        <v>107</v>
      </c>
      <c r="J170" s="15" t="s">
        <v>108</v>
      </c>
      <c r="K170" s="15"/>
      <c r="L170" s="15" t="s">
        <v>109</v>
      </c>
      <c r="M170" s="15" t="s">
        <v>127</v>
      </c>
      <c r="N170" s="15" t="s">
        <v>13</v>
      </c>
      <c r="O170" s="15" t="s">
        <v>14</v>
      </c>
      <c r="P170" s="15" t="s">
        <v>20</v>
      </c>
      <c r="Q170" s="15" t="s">
        <v>119</v>
      </c>
      <c r="R170" s="15" t="s">
        <v>354</v>
      </c>
    </row>
    <row r="171" spans="1:18" ht="73.5" hidden="1" x14ac:dyDescent="0.25">
      <c r="A171" s="17" t="s">
        <v>1321</v>
      </c>
      <c r="B171" s="17" t="s">
        <v>1322</v>
      </c>
      <c r="C171" s="16"/>
      <c r="D171" s="16" t="s">
        <v>1323</v>
      </c>
      <c r="E171" s="16" t="s">
        <v>19</v>
      </c>
      <c r="F171" s="16" t="s">
        <v>12</v>
      </c>
      <c r="G171" s="16"/>
      <c r="H171" s="16" t="s">
        <v>1324</v>
      </c>
      <c r="I171" s="16" t="s">
        <v>1325</v>
      </c>
      <c r="J171" s="16" t="s">
        <v>1326</v>
      </c>
      <c r="K171" s="16"/>
      <c r="L171" s="16" t="s">
        <v>1327</v>
      </c>
      <c r="M171" s="16"/>
      <c r="N171" s="16" t="s">
        <v>13</v>
      </c>
      <c r="O171" s="16" t="s">
        <v>14</v>
      </c>
      <c r="P171" s="16" t="s">
        <v>20</v>
      </c>
      <c r="Q171" s="16" t="s">
        <v>119</v>
      </c>
      <c r="R171" s="16" t="s">
        <v>354</v>
      </c>
    </row>
    <row r="172" spans="1:18" ht="105" hidden="1" x14ac:dyDescent="0.25">
      <c r="A172" s="17" t="s">
        <v>1328</v>
      </c>
      <c r="B172" s="17" t="s">
        <v>1329</v>
      </c>
      <c r="C172" s="15"/>
      <c r="D172" s="15" t="s">
        <v>1330</v>
      </c>
      <c r="E172" s="15" t="s">
        <v>19</v>
      </c>
      <c r="F172" s="15" t="s">
        <v>12</v>
      </c>
      <c r="G172" s="15"/>
      <c r="H172" s="15" t="s">
        <v>1324</v>
      </c>
      <c r="I172" s="15" t="s">
        <v>1325</v>
      </c>
      <c r="J172" s="15" t="s">
        <v>1331</v>
      </c>
      <c r="K172" s="15"/>
      <c r="L172" s="15" t="s">
        <v>1327</v>
      </c>
      <c r="M172" s="15"/>
      <c r="N172" s="15" t="s">
        <v>13</v>
      </c>
      <c r="O172" s="15" t="s">
        <v>14</v>
      </c>
      <c r="P172" s="15" t="s">
        <v>20</v>
      </c>
      <c r="Q172" s="15" t="s">
        <v>119</v>
      </c>
      <c r="R172" s="15" t="s">
        <v>354</v>
      </c>
    </row>
    <row r="173" spans="1:18" ht="63" hidden="1" x14ac:dyDescent="0.25">
      <c r="A173" s="17" t="s">
        <v>1332</v>
      </c>
      <c r="B173" s="17" t="s">
        <v>1333</v>
      </c>
      <c r="C173" s="16"/>
      <c r="D173" s="16" t="s">
        <v>1334</v>
      </c>
      <c r="E173" s="16" t="s">
        <v>11</v>
      </c>
      <c r="F173" s="16" t="s">
        <v>12</v>
      </c>
      <c r="G173" s="16"/>
      <c r="H173" s="16" t="s">
        <v>184</v>
      </c>
      <c r="I173" s="16" t="s">
        <v>185</v>
      </c>
      <c r="J173" s="16" t="s">
        <v>186</v>
      </c>
      <c r="K173" s="16"/>
      <c r="L173" s="16" t="s">
        <v>187</v>
      </c>
      <c r="M173" s="16" t="s">
        <v>188</v>
      </c>
      <c r="N173" s="16" t="s">
        <v>13</v>
      </c>
      <c r="O173" s="16" t="s">
        <v>14</v>
      </c>
      <c r="P173" s="16" t="s">
        <v>32</v>
      </c>
      <c r="Q173" s="16" t="s">
        <v>119</v>
      </c>
      <c r="R173" s="16" t="s">
        <v>145</v>
      </c>
    </row>
    <row r="174" spans="1:18" ht="105" x14ac:dyDescent="0.25">
      <c r="A174" s="17" t="s">
        <v>1335</v>
      </c>
      <c r="B174" s="17" t="s">
        <v>1336</v>
      </c>
      <c r="C174" s="15"/>
      <c r="D174" s="15" t="s">
        <v>1337</v>
      </c>
      <c r="E174" s="15" t="s">
        <v>28</v>
      </c>
      <c r="F174" s="15" t="s">
        <v>12</v>
      </c>
      <c r="G174" s="15"/>
      <c r="H174" s="15" t="s">
        <v>1338</v>
      </c>
      <c r="I174" s="15"/>
      <c r="J174" s="15" t="s">
        <v>1338</v>
      </c>
      <c r="K174" s="15"/>
      <c r="L174" s="15" t="s">
        <v>1339</v>
      </c>
      <c r="M174" s="15"/>
      <c r="N174" s="15" t="s">
        <v>29</v>
      </c>
      <c r="O174" s="15" t="s">
        <v>30</v>
      </c>
      <c r="P174" s="15" t="s">
        <v>20</v>
      </c>
      <c r="Q174" s="15" t="s">
        <v>119</v>
      </c>
      <c r="R174" s="15" t="s">
        <v>1317</v>
      </c>
    </row>
    <row r="175" spans="1:18" ht="73.5" x14ac:dyDescent="0.25">
      <c r="A175" s="17" t="s">
        <v>1340</v>
      </c>
      <c r="B175" s="17" t="s">
        <v>1341</v>
      </c>
      <c r="C175" s="16"/>
      <c r="D175" s="16" t="s">
        <v>1342</v>
      </c>
      <c r="E175" s="16" t="s">
        <v>18</v>
      </c>
      <c r="F175" s="16" t="s">
        <v>12</v>
      </c>
      <c r="G175" s="16"/>
      <c r="H175" s="16" t="s">
        <v>106</v>
      </c>
      <c r="I175" s="16" t="s">
        <v>107</v>
      </c>
      <c r="J175" s="16" t="s">
        <v>108</v>
      </c>
      <c r="K175" s="16"/>
      <c r="L175" s="16" t="s">
        <v>109</v>
      </c>
      <c r="M175" s="16" t="s">
        <v>127</v>
      </c>
      <c r="N175" s="16" t="s">
        <v>13</v>
      </c>
      <c r="O175" s="16" t="s">
        <v>14</v>
      </c>
      <c r="P175" s="16" t="s">
        <v>1343</v>
      </c>
      <c r="Q175" s="16" t="s">
        <v>119</v>
      </c>
      <c r="R175" s="16" t="s">
        <v>1317</v>
      </c>
    </row>
    <row r="176" spans="1:18" ht="84" x14ac:dyDescent="0.25">
      <c r="A176" s="17" t="s">
        <v>1344</v>
      </c>
      <c r="B176" s="17" t="s">
        <v>1345</v>
      </c>
      <c r="C176" s="15"/>
      <c r="D176" s="15" t="s">
        <v>1346</v>
      </c>
      <c r="E176" s="15" t="s">
        <v>52</v>
      </c>
      <c r="F176" s="15" t="s">
        <v>12</v>
      </c>
      <c r="G176" s="15"/>
      <c r="H176" s="15" t="s">
        <v>1347</v>
      </c>
      <c r="I176" s="15" t="s">
        <v>1348</v>
      </c>
      <c r="J176" s="15" t="s">
        <v>1349</v>
      </c>
      <c r="K176" s="15"/>
      <c r="L176" s="15" t="s">
        <v>1350</v>
      </c>
      <c r="M176" s="15"/>
      <c r="N176" s="15" t="s">
        <v>13</v>
      </c>
      <c r="O176" s="15" t="s">
        <v>14</v>
      </c>
      <c r="P176" s="15" t="s">
        <v>20</v>
      </c>
      <c r="Q176" s="15" t="s">
        <v>119</v>
      </c>
      <c r="R176" s="15" t="s">
        <v>1351</v>
      </c>
    </row>
    <row r="177" spans="1:18" ht="105" hidden="1" x14ac:dyDescent="0.25">
      <c r="A177" s="17" t="s">
        <v>1352</v>
      </c>
      <c r="B177" s="17" t="s">
        <v>1353</v>
      </c>
      <c r="C177" s="16"/>
      <c r="D177" s="16" t="s">
        <v>1354</v>
      </c>
      <c r="E177" s="16" t="s">
        <v>11</v>
      </c>
      <c r="F177" s="16" t="s">
        <v>12</v>
      </c>
      <c r="G177" s="16"/>
      <c r="H177" s="16" t="s">
        <v>130</v>
      </c>
      <c r="I177" s="16" t="s">
        <v>61</v>
      </c>
      <c r="J177" s="16" t="s">
        <v>1355</v>
      </c>
      <c r="K177" s="16"/>
      <c r="L177" s="16" t="s">
        <v>62</v>
      </c>
      <c r="M177" s="16"/>
      <c r="N177" s="16" t="s">
        <v>13</v>
      </c>
      <c r="O177" s="16" t="s">
        <v>14</v>
      </c>
      <c r="P177" s="16" t="s">
        <v>25</v>
      </c>
      <c r="Q177" s="16" t="s">
        <v>119</v>
      </c>
      <c r="R177" s="16" t="s">
        <v>145</v>
      </c>
    </row>
    <row r="178" spans="1:18" ht="105" x14ac:dyDescent="0.25">
      <c r="A178" s="17" t="s">
        <v>1356</v>
      </c>
      <c r="B178" s="17" t="s">
        <v>1357</v>
      </c>
      <c r="C178" s="15"/>
      <c r="D178" s="15" t="s">
        <v>1358</v>
      </c>
      <c r="E178" s="15" t="s">
        <v>24</v>
      </c>
      <c r="F178" s="15" t="s">
        <v>12</v>
      </c>
      <c r="G178" s="15"/>
      <c r="H178" s="15" t="s">
        <v>299</v>
      </c>
      <c r="I178" s="15" t="s">
        <v>300</v>
      </c>
      <c r="J178" s="15" t="s">
        <v>1359</v>
      </c>
      <c r="K178" s="15"/>
      <c r="L178" s="15" t="s">
        <v>301</v>
      </c>
      <c r="M178" s="15" t="s">
        <v>1360</v>
      </c>
      <c r="N178" s="15" t="s">
        <v>29</v>
      </c>
      <c r="O178" s="15" t="s">
        <v>30</v>
      </c>
      <c r="P178" s="15" t="s">
        <v>20</v>
      </c>
      <c r="Q178" s="15" t="s">
        <v>119</v>
      </c>
      <c r="R178" s="15" t="s">
        <v>1361</v>
      </c>
    </row>
    <row r="179" spans="1:18" ht="73.5" hidden="1" x14ac:dyDescent="0.25">
      <c r="A179" s="17" t="s">
        <v>1362</v>
      </c>
      <c r="B179" s="17" t="s">
        <v>1363</v>
      </c>
      <c r="C179" s="16"/>
      <c r="D179" s="16" t="s">
        <v>1364</v>
      </c>
      <c r="E179" s="16" t="s">
        <v>11</v>
      </c>
      <c r="F179" s="16" t="s">
        <v>12</v>
      </c>
      <c r="G179" s="16"/>
      <c r="H179" s="16" t="s">
        <v>1365</v>
      </c>
      <c r="I179" s="16" t="s">
        <v>1366</v>
      </c>
      <c r="J179" s="16" t="s">
        <v>1367</v>
      </c>
      <c r="K179" s="16"/>
      <c r="L179" s="16" t="s">
        <v>1368</v>
      </c>
      <c r="M179" s="16"/>
      <c r="N179" s="16" t="s">
        <v>13</v>
      </c>
      <c r="O179" s="16" t="s">
        <v>14</v>
      </c>
      <c r="P179" s="16" t="s">
        <v>32</v>
      </c>
      <c r="Q179" s="16" t="s">
        <v>119</v>
      </c>
      <c r="R179" s="16" t="s">
        <v>145</v>
      </c>
    </row>
    <row r="180" spans="1:18" ht="84" hidden="1" x14ac:dyDescent="0.25">
      <c r="A180" s="17" t="s">
        <v>1369</v>
      </c>
      <c r="B180" s="17" t="s">
        <v>1370</v>
      </c>
      <c r="C180" s="15"/>
      <c r="D180" s="15" t="s">
        <v>1371</v>
      </c>
      <c r="E180" s="15" t="s">
        <v>19</v>
      </c>
      <c r="F180" s="15" t="s">
        <v>12</v>
      </c>
      <c r="G180" s="15"/>
      <c r="H180" s="15" t="s">
        <v>231</v>
      </c>
      <c r="I180" s="15" t="s">
        <v>232</v>
      </c>
      <c r="J180" s="15" t="s">
        <v>231</v>
      </c>
      <c r="K180" s="15"/>
      <c r="L180" s="15" t="s">
        <v>233</v>
      </c>
      <c r="M180" s="15" t="s">
        <v>234</v>
      </c>
      <c r="N180" s="15" t="s">
        <v>13</v>
      </c>
      <c r="O180" s="15" t="s">
        <v>14</v>
      </c>
      <c r="P180" s="15" t="s">
        <v>20</v>
      </c>
      <c r="Q180" s="15" t="s">
        <v>119</v>
      </c>
      <c r="R180" s="15" t="s">
        <v>354</v>
      </c>
    </row>
    <row r="181" spans="1:18" ht="157.5" hidden="1" x14ac:dyDescent="0.25">
      <c r="A181" s="17" t="s">
        <v>1372</v>
      </c>
      <c r="B181" s="17" t="s">
        <v>1373</v>
      </c>
      <c r="C181" s="16"/>
      <c r="D181" s="16" t="s">
        <v>1374</v>
      </c>
      <c r="E181" s="16" t="s">
        <v>19</v>
      </c>
      <c r="F181" s="16" t="s">
        <v>12</v>
      </c>
      <c r="G181" s="16"/>
      <c r="H181" s="16" t="s">
        <v>1375</v>
      </c>
      <c r="I181" s="16" t="s">
        <v>1376</v>
      </c>
      <c r="J181" s="16" t="s">
        <v>1377</v>
      </c>
      <c r="K181" s="16"/>
      <c r="L181" s="16" t="s">
        <v>1378</v>
      </c>
      <c r="M181" s="16"/>
      <c r="N181" s="16" t="s">
        <v>13</v>
      </c>
      <c r="O181" s="16" t="s">
        <v>14</v>
      </c>
      <c r="P181" s="16" t="s">
        <v>242</v>
      </c>
      <c r="Q181" s="16" t="s">
        <v>119</v>
      </c>
      <c r="R181" s="16" t="s">
        <v>354</v>
      </c>
    </row>
    <row r="182" spans="1:18" ht="105" hidden="1" x14ac:dyDescent="0.25">
      <c r="A182" s="17" t="s">
        <v>1379</v>
      </c>
      <c r="B182" s="17" t="s">
        <v>1380</v>
      </c>
      <c r="C182" s="15"/>
      <c r="D182" s="15" t="s">
        <v>914</v>
      </c>
      <c r="E182" s="15" t="s">
        <v>19</v>
      </c>
      <c r="F182" s="15" t="s">
        <v>12</v>
      </c>
      <c r="G182" s="15"/>
      <c r="H182" s="15" t="s">
        <v>609</v>
      </c>
      <c r="I182" s="15" t="s">
        <v>589</v>
      </c>
      <c r="J182" s="15" t="s">
        <v>886</v>
      </c>
      <c r="K182" s="15"/>
      <c r="L182" s="15" t="s">
        <v>887</v>
      </c>
      <c r="M182" s="15"/>
      <c r="N182" s="15" t="s">
        <v>13</v>
      </c>
      <c r="O182" s="15" t="s">
        <v>14</v>
      </c>
      <c r="P182" s="15" t="s">
        <v>242</v>
      </c>
      <c r="Q182" s="15" t="s">
        <v>119</v>
      </c>
      <c r="R182" s="15" t="s">
        <v>354</v>
      </c>
    </row>
    <row r="183" spans="1:18" ht="105" hidden="1" x14ac:dyDescent="0.25">
      <c r="A183" s="17" t="s">
        <v>1381</v>
      </c>
      <c r="B183" s="17" t="s">
        <v>1382</v>
      </c>
      <c r="C183" s="16"/>
      <c r="D183" s="16" t="s">
        <v>1383</v>
      </c>
      <c r="E183" s="16" t="s">
        <v>11</v>
      </c>
      <c r="F183" s="16" t="s">
        <v>12</v>
      </c>
      <c r="G183" s="16"/>
      <c r="H183" s="16" t="s">
        <v>101</v>
      </c>
      <c r="I183" s="16" t="s">
        <v>219</v>
      </c>
      <c r="J183" s="16" t="s">
        <v>220</v>
      </c>
      <c r="K183" s="16"/>
      <c r="L183" s="16" t="s">
        <v>204</v>
      </c>
      <c r="M183" s="16"/>
      <c r="N183" s="16" t="s">
        <v>13</v>
      </c>
      <c r="O183" s="16" t="s">
        <v>14</v>
      </c>
      <c r="P183" s="16" t="s">
        <v>25</v>
      </c>
      <c r="Q183" s="16" t="s">
        <v>119</v>
      </c>
      <c r="R183" s="16" t="s">
        <v>145</v>
      </c>
    </row>
    <row r="184" spans="1:18" ht="168" hidden="1" x14ac:dyDescent="0.25">
      <c r="A184" s="17" t="s">
        <v>1384</v>
      </c>
      <c r="B184" s="17" t="s">
        <v>1385</v>
      </c>
      <c r="C184" s="15"/>
      <c r="D184" s="15" t="s">
        <v>1386</v>
      </c>
      <c r="E184" s="15" t="s">
        <v>11</v>
      </c>
      <c r="F184" s="15" t="s">
        <v>12</v>
      </c>
      <c r="G184" s="15"/>
      <c r="H184" s="15" t="s">
        <v>101</v>
      </c>
      <c r="I184" s="15" t="s">
        <v>219</v>
      </c>
      <c r="J184" s="15" t="s">
        <v>220</v>
      </c>
      <c r="K184" s="15"/>
      <c r="L184" s="15" t="s">
        <v>204</v>
      </c>
      <c r="M184" s="15"/>
      <c r="N184" s="15" t="s">
        <v>13</v>
      </c>
      <c r="O184" s="15" t="s">
        <v>14</v>
      </c>
      <c r="P184" s="15" t="s">
        <v>25</v>
      </c>
      <c r="Q184" s="15" t="s">
        <v>119</v>
      </c>
      <c r="R184" s="15" t="s">
        <v>145</v>
      </c>
    </row>
    <row r="185" spans="1:18" ht="136.5" hidden="1" x14ac:dyDescent="0.25">
      <c r="A185" s="17" t="s">
        <v>1387</v>
      </c>
      <c r="B185" s="17" t="s">
        <v>1388</v>
      </c>
      <c r="C185" s="16"/>
      <c r="D185" s="16" t="s">
        <v>1389</v>
      </c>
      <c r="E185" s="16" t="s">
        <v>11</v>
      </c>
      <c r="F185" s="16" t="s">
        <v>12</v>
      </c>
      <c r="G185" s="16"/>
      <c r="H185" s="16" t="s">
        <v>164</v>
      </c>
      <c r="I185" s="16" t="s">
        <v>45</v>
      </c>
      <c r="J185" s="16" t="s">
        <v>60</v>
      </c>
      <c r="K185" s="16"/>
      <c r="L185" s="16" t="s">
        <v>229</v>
      </c>
      <c r="M185" s="16"/>
      <c r="N185" s="16" t="s">
        <v>46</v>
      </c>
      <c r="O185" s="16" t="s">
        <v>44</v>
      </c>
      <c r="P185" s="16" t="s">
        <v>25</v>
      </c>
      <c r="Q185" s="16" t="s">
        <v>119</v>
      </c>
      <c r="R185" s="16" t="s">
        <v>145</v>
      </c>
    </row>
    <row r="186" spans="1:18" ht="52.5" x14ac:dyDescent="0.25">
      <c r="A186" s="17" t="s">
        <v>1390</v>
      </c>
      <c r="B186" s="17" t="s">
        <v>1391</v>
      </c>
      <c r="C186" s="15"/>
      <c r="D186" s="15" t="s">
        <v>1392</v>
      </c>
      <c r="E186" s="15" t="s">
        <v>18</v>
      </c>
      <c r="F186" s="15" t="s">
        <v>12</v>
      </c>
      <c r="G186" s="15"/>
      <c r="H186" s="15" t="s">
        <v>1393</v>
      </c>
      <c r="I186" s="15"/>
      <c r="J186" s="15" t="s">
        <v>1393</v>
      </c>
      <c r="K186" s="15"/>
      <c r="L186" s="15" t="s">
        <v>1394</v>
      </c>
      <c r="M186" s="15"/>
      <c r="N186" s="15" t="s">
        <v>13</v>
      </c>
      <c r="O186" s="15" t="s">
        <v>14</v>
      </c>
      <c r="P186" s="15" t="s">
        <v>20</v>
      </c>
      <c r="Q186" s="15" t="s">
        <v>119</v>
      </c>
      <c r="R186" s="15" t="s">
        <v>1317</v>
      </c>
    </row>
    <row r="187" spans="1:18" ht="42" hidden="1" x14ac:dyDescent="0.25">
      <c r="A187" s="17" t="s">
        <v>1395</v>
      </c>
      <c r="B187" s="17" t="s">
        <v>1396</v>
      </c>
      <c r="C187" s="16"/>
      <c r="D187" s="16" t="s">
        <v>1397</v>
      </c>
      <c r="E187" s="16" t="s">
        <v>1077</v>
      </c>
      <c r="F187" s="16" t="s">
        <v>12</v>
      </c>
      <c r="G187" s="16"/>
      <c r="H187" s="16" t="s">
        <v>1188</v>
      </c>
      <c r="I187" s="16" t="s">
        <v>1398</v>
      </c>
      <c r="J187" s="16" t="s">
        <v>1399</v>
      </c>
      <c r="K187" s="16"/>
      <c r="L187" s="16" t="s">
        <v>1400</v>
      </c>
      <c r="M187" s="16"/>
      <c r="N187" s="16" t="s">
        <v>13</v>
      </c>
      <c r="O187" s="16" t="s">
        <v>14</v>
      </c>
      <c r="P187" s="16" t="s">
        <v>347</v>
      </c>
      <c r="Q187" s="16" t="s">
        <v>119</v>
      </c>
      <c r="R187" s="16" t="s">
        <v>145</v>
      </c>
    </row>
    <row r="188" spans="1:18" ht="105" x14ac:dyDescent="0.25">
      <c r="A188" s="17" t="s">
        <v>1401</v>
      </c>
      <c r="B188" s="17" t="s">
        <v>1402</v>
      </c>
      <c r="C188" s="15"/>
      <c r="D188" s="15" t="s">
        <v>1403</v>
      </c>
      <c r="E188" s="15" t="s">
        <v>24</v>
      </c>
      <c r="F188" s="15" t="s">
        <v>12</v>
      </c>
      <c r="G188" s="15"/>
      <c r="H188" s="15" t="s">
        <v>1404</v>
      </c>
      <c r="I188" s="15" t="s">
        <v>1405</v>
      </c>
      <c r="J188" s="15" t="s">
        <v>1406</v>
      </c>
      <c r="K188" s="15"/>
      <c r="L188" s="15" t="s">
        <v>1407</v>
      </c>
      <c r="M188" s="15"/>
      <c r="N188" s="15" t="s">
        <v>29</v>
      </c>
      <c r="O188" s="15" t="s">
        <v>30</v>
      </c>
      <c r="P188" s="15" t="s">
        <v>20</v>
      </c>
      <c r="Q188" s="15" t="s">
        <v>119</v>
      </c>
      <c r="R188" s="15" t="s">
        <v>1361</v>
      </c>
    </row>
    <row r="189" spans="1:18" ht="105" hidden="1" x14ac:dyDescent="0.25">
      <c r="A189" s="17" t="s">
        <v>1408</v>
      </c>
      <c r="B189" s="17" t="s">
        <v>1409</v>
      </c>
      <c r="C189" s="16"/>
      <c r="D189" s="16" t="s">
        <v>1410</v>
      </c>
      <c r="E189" s="16" t="s">
        <v>23</v>
      </c>
      <c r="F189" s="16" t="s">
        <v>12</v>
      </c>
      <c r="G189" s="16"/>
      <c r="H189" s="16" t="s">
        <v>1411</v>
      </c>
      <c r="I189" s="16" t="s">
        <v>1412</v>
      </c>
      <c r="J189" s="16" t="s">
        <v>51</v>
      </c>
      <c r="K189" s="16"/>
      <c r="L189" s="16" t="s">
        <v>1413</v>
      </c>
      <c r="M189" s="16"/>
      <c r="N189" s="16" t="s">
        <v>605</v>
      </c>
      <c r="O189" s="16" t="s">
        <v>49</v>
      </c>
      <c r="P189" s="16" t="s">
        <v>154</v>
      </c>
      <c r="Q189" s="16" t="s">
        <v>119</v>
      </c>
      <c r="R189" s="16" t="s">
        <v>354</v>
      </c>
    </row>
    <row r="190" spans="1:18" ht="94.5" hidden="1" x14ac:dyDescent="0.25">
      <c r="A190" s="17" t="s">
        <v>1414</v>
      </c>
      <c r="B190" s="17" t="s">
        <v>1415</v>
      </c>
      <c r="C190" s="15"/>
      <c r="D190" s="15" t="s">
        <v>1416</v>
      </c>
      <c r="E190" s="15" t="s">
        <v>11</v>
      </c>
      <c r="F190" s="15" t="s">
        <v>12</v>
      </c>
      <c r="G190" s="15"/>
      <c r="H190" s="15" t="s">
        <v>124</v>
      </c>
      <c r="I190" s="15" t="s">
        <v>15</v>
      </c>
      <c r="J190" s="15" t="s">
        <v>16</v>
      </c>
      <c r="K190" s="15"/>
      <c r="L190" s="15" t="s">
        <v>17</v>
      </c>
      <c r="M190" s="15" t="s">
        <v>137</v>
      </c>
      <c r="N190" s="15" t="s">
        <v>13</v>
      </c>
      <c r="O190" s="15" t="s">
        <v>14</v>
      </c>
      <c r="P190" s="15" t="s">
        <v>32</v>
      </c>
      <c r="Q190" s="15" t="s">
        <v>119</v>
      </c>
      <c r="R190" s="15" t="s">
        <v>145</v>
      </c>
    </row>
    <row r="191" spans="1:18" ht="73.5" hidden="1" x14ac:dyDescent="0.25">
      <c r="A191" s="17" t="s">
        <v>1417</v>
      </c>
      <c r="B191" s="17" t="s">
        <v>1418</v>
      </c>
      <c r="C191" s="16"/>
      <c r="D191" s="16" t="s">
        <v>1419</v>
      </c>
      <c r="E191" s="16" t="s">
        <v>587</v>
      </c>
      <c r="F191" s="16" t="s">
        <v>12</v>
      </c>
      <c r="G191" s="16"/>
      <c r="H191" s="16" t="s">
        <v>1420</v>
      </c>
      <c r="I191" s="16" t="s">
        <v>1421</v>
      </c>
      <c r="J191" s="16" t="s">
        <v>1422</v>
      </c>
      <c r="K191" s="16"/>
      <c r="L191" s="16" t="s">
        <v>1423</v>
      </c>
      <c r="M191" s="16"/>
      <c r="N191" s="16" t="s">
        <v>13</v>
      </c>
      <c r="O191" s="16" t="s">
        <v>14</v>
      </c>
      <c r="P191" s="16" t="s">
        <v>142</v>
      </c>
      <c r="Q191" s="16" t="s">
        <v>119</v>
      </c>
      <c r="R191" s="16" t="s">
        <v>145</v>
      </c>
    </row>
    <row r="192" spans="1:18" ht="84" hidden="1" x14ac:dyDescent="0.25">
      <c r="A192" s="17" t="s">
        <v>1424</v>
      </c>
      <c r="B192" s="17" t="s">
        <v>1425</v>
      </c>
      <c r="C192" s="15"/>
      <c r="D192" s="15" t="s">
        <v>228</v>
      </c>
      <c r="E192" s="15" t="s">
        <v>11</v>
      </c>
      <c r="F192" s="15" t="s">
        <v>12</v>
      </c>
      <c r="G192" s="15"/>
      <c r="H192" s="15" t="s">
        <v>164</v>
      </c>
      <c r="I192" s="15" t="s">
        <v>45</v>
      </c>
      <c r="J192" s="15" t="s">
        <v>580</v>
      </c>
      <c r="K192" s="15"/>
      <c r="L192" s="15" t="s">
        <v>1426</v>
      </c>
      <c r="M192" s="15"/>
      <c r="N192" s="15" t="s">
        <v>13</v>
      </c>
      <c r="O192" s="15" t="s">
        <v>14</v>
      </c>
      <c r="P192" s="15" t="s">
        <v>25</v>
      </c>
      <c r="Q192" s="15" t="s">
        <v>119</v>
      </c>
      <c r="R192" s="15" t="s">
        <v>145</v>
      </c>
    </row>
    <row r="193" spans="1:18" ht="105" hidden="1" x14ac:dyDescent="0.25">
      <c r="A193" s="17" t="s">
        <v>1427</v>
      </c>
      <c r="B193" s="17" t="s">
        <v>1428</v>
      </c>
      <c r="C193" s="16"/>
      <c r="D193" s="16" t="s">
        <v>1429</v>
      </c>
      <c r="E193" s="16" t="s">
        <v>11</v>
      </c>
      <c r="F193" s="16" t="s">
        <v>12</v>
      </c>
      <c r="G193" s="16"/>
      <c r="H193" s="16" t="s">
        <v>165</v>
      </c>
      <c r="I193" s="16" t="s">
        <v>166</v>
      </c>
      <c r="J193" s="16" t="s">
        <v>1430</v>
      </c>
      <c r="K193" s="16"/>
      <c r="L193" s="16" t="s">
        <v>167</v>
      </c>
      <c r="M193" s="16"/>
      <c r="N193" s="16" t="s">
        <v>13</v>
      </c>
      <c r="O193" s="16" t="s">
        <v>14</v>
      </c>
      <c r="P193" s="16" t="s">
        <v>32</v>
      </c>
      <c r="Q193" s="16" t="s">
        <v>119</v>
      </c>
      <c r="R193" s="16" t="s">
        <v>145</v>
      </c>
    </row>
    <row r="194" spans="1:18" ht="115.5" hidden="1" x14ac:dyDescent="0.25">
      <c r="A194" s="17" t="s">
        <v>1431</v>
      </c>
      <c r="B194" s="17" t="s">
        <v>1432</v>
      </c>
      <c r="C194" s="15"/>
      <c r="D194" s="15" t="s">
        <v>1433</v>
      </c>
      <c r="E194" s="15" t="s">
        <v>11</v>
      </c>
      <c r="F194" s="15" t="s">
        <v>12</v>
      </c>
      <c r="G194" s="15"/>
      <c r="H194" s="15" t="s">
        <v>1434</v>
      </c>
      <c r="I194" s="15" t="s">
        <v>1435</v>
      </c>
      <c r="J194" s="15" t="s">
        <v>1436</v>
      </c>
      <c r="K194" s="15"/>
      <c r="L194" s="15" t="s">
        <v>1437</v>
      </c>
      <c r="M194" s="15"/>
      <c r="N194" s="15" t="s">
        <v>13</v>
      </c>
      <c r="O194" s="15" t="s">
        <v>14</v>
      </c>
      <c r="P194" s="15" t="s">
        <v>32</v>
      </c>
      <c r="Q194" s="15" t="s">
        <v>119</v>
      </c>
      <c r="R194" s="15" t="s">
        <v>145</v>
      </c>
    </row>
    <row r="195" spans="1:18" ht="84" hidden="1" x14ac:dyDescent="0.25">
      <c r="A195" s="17" t="s">
        <v>1438</v>
      </c>
      <c r="B195" s="17" t="s">
        <v>1439</v>
      </c>
      <c r="C195" s="16"/>
      <c r="D195" s="16" t="s">
        <v>1440</v>
      </c>
      <c r="E195" s="16" t="s">
        <v>587</v>
      </c>
      <c r="F195" s="16" t="s">
        <v>12</v>
      </c>
      <c r="G195" s="16"/>
      <c r="H195" s="16" t="s">
        <v>465</v>
      </c>
      <c r="I195" s="16" t="s">
        <v>466</v>
      </c>
      <c r="J195" s="16" t="s">
        <v>1441</v>
      </c>
      <c r="K195" s="16"/>
      <c r="L195" s="16" t="s">
        <v>468</v>
      </c>
      <c r="M195" s="16" t="s">
        <v>469</v>
      </c>
      <c r="N195" s="16" t="s">
        <v>13</v>
      </c>
      <c r="O195" s="16" t="s">
        <v>14</v>
      </c>
      <c r="P195" s="16" t="s">
        <v>154</v>
      </c>
      <c r="Q195" s="16" t="s">
        <v>119</v>
      </c>
      <c r="R195" s="16" t="s">
        <v>145</v>
      </c>
    </row>
    <row r="196" spans="1:18" ht="63" hidden="1" x14ac:dyDescent="0.25">
      <c r="A196" s="17" t="s">
        <v>1442</v>
      </c>
      <c r="B196" s="17" t="s">
        <v>1443</v>
      </c>
      <c r="C196" s="15"/>
      <c r="D196" s="15" t="s">
        <v>1444</v>
      </c>
      <c r="E196" s="15" t="s">
        <v>11</v>
      </c>
      <c r="F196" s="15" t="s">
        <v>12</v>
      </c>
      <c r="G196" s="15"/>
      <c r="H196" s="15" t="s">
        <v>1445</v>
      </c>
      <c r="I196" s="15" t="s">
        <v>1446</v>
      </c>
      <c r="J196" s="15" t="s">
        <v>1447</v>
      </c>
      <c r="K196" s="15"/>
      <c r="L196" s="15" t="s">
        <v>1448</v>
      </c>
      <c r="M196" s="15" t="s">
        <v>1449</v>
      </c>
      <c r="N196" s="15" t="s">
        <v>13</v>
      </c>
      <c r="O196" s="15" t="s">
        <v>14</v>
      </c>
      <c r="P196" s="15" t="s">
        <v>25</v>
      </c>
      <c r="Q196" s="15" t="s">
        <v>119</v>
      </c>
      <c r="R196" s="15" t="s">
        <v>145</v>
      </c>
    </row>
    <row r="197" spans="1:18" ht="63" x14ac:dyDescent="0.25">
      <c r="A197" s="17" t="s">
        <v>1450</v>
      </c>
      <c r="B197" s="17" t="s">
        <v>1451</v>
      </c>
      <c r="C197" s="16"/>
      <c r="D197" s="16" t="s">
        <v>1452</v>
      </c>
      <c r="E197" s="16" t="s">
        <v>18</v>
      </c>
      <c r="F197" s="16" t="s">
        <v>12</v>
      </c>
      <c r="G197" s="16"/>
      <c r="H197" s="16" t="s">
        <v>1453</v>
      </c>
      <c r="I197" s="16" t="s">
        <v>1454</v>
      </c>
      <c r="J197" s="16" t="s">
        <v>1455</v>
      </c>
      <c r="K197" s="16"/>
      <c r="L197" s="16" t="s">
        <v>1456</v>
      </c>
      <c r="M197" s="16" t="s">
        <v>1457</v>
      </c>
      <c r="N197" s="16" t="s">
        <v>13</v>
      </c>
      <c r="O197" s="16" t="s">
        <v>14</v>
      </c>
      <c r="P197" s="16" t="s">
        <v>20</v>
      </c>
      <c r="Q197" s="16" t="s">
        <v>119</v>
      </c>
      <c r="R197" s="16" t="s">
        <v>900</v>
      </c>
    </row>
    <row r="198" spans="1:18" ht="52.5" x14ac:dyDescent="0.25">
      <c r="A198" s="17" t="s">
        <v>1458</v>
      </c>
      <c r="B198" s="17" t="s">
        <v>1459</v>
      </c>
      <c r="C198" s="15"/>
      <c r="D198" s="15" t="s">
        <v>1460</v>
      </c>
      <c r="E198" s="15" t="s">
        <v>24</v>
      </c>
      <c r="F198" s="15" t="s">
        <v>12</v>
      </c>
      <c r="G198" s="15"/>
      <c r="H198" s="15" t="s">
        <v>1461</v>
      </c>
      <c r="I198" s="15" t="s">
        <v>1462</v>
      </c>
      <c r="J198" s="15" t="s">
        <v>1463</v>
      </c>
      <c r="K198" s="15"/>
      <c r="L198" s="15" t="s">
        <v>1464</v>
      </c>
      <c r="M198" s="15"/>
      <c r="N198" s="15" t="s">
        <v>13</v>
      </c>
      <c r="O198" s="15" t="s">
        <v>14</v>
      </c>
      <c r="P198" s="15" t="s">
        <v>20</v>
      </c>
      <c r="Q198" s="15" t="s">
        <v>119</v>
      </c>
      <c r="R198" s="15" t="s">
        <v>1465</v>
      </c>
    </row>
    <row r="199" spans="1:18" ht="94.5" hidden="1" x14ac:dyDescent="0.25">
      <c r="A199" s="17" t="s">
        <v>1466</v>
      </c>
      <c r="B199" s="17" t="s">
        <v>1467</v>
      </c>
      <c r="C199" s="16"/>
      <c r="D199" s="16" t="s">
        <v>1468</v>
      </c>
      <c r="E199" s="16" t="s">
        <v>1469</v>
      </c>
      <c r="F199" s="16" t="s">
        <v>12</v>
      </c>
      <c r="G199" s="16"/>
      <c r="H199" s="16" t="s">
        <v>1470</v>
      </c>
      <c r="I199" s="16" t="s">
        <v>1471</v>
      </c>
      <c r="J199" s="16" t="s">
        <v>1472</v>
      </c>
      <c r="K199" s="16"/>
      <c r="L199" s="16" t="s">
        <v>1473</v>
      </c>
      <c r="M199" s="16"/>
      <c r="N199" s="16" t="s">
        <v>13</v>
      </c>
      <c r="O199" s="16" t="s">
        <v>14</v>
      </c>
      <c r="P199" s="16" t="s">
        <v>347</v>
      </c>
      <c r="Q199" s="16" t="s">
        <v>119</v>
      </c>
      <c r="R199" s="16" t="s">
        <v>1474</v>
      </c>
    </row>
    <row r="200" spans="1:18" ht="94.5" hidden="1" x14ac:dyDescent="0.25">
      <c r="A200" s="17" t="s">
        <v>1475</v>
      </c>
      <c r="B200" s="17" t="s">
        <v>1476</v>
      </c>
      <c r="C200" s="15"/>
      <c r="D200" s="15" t="s">
        <v>1477</v>
      </c>
      <c r="E200" s="15" t="s">
        <v>23</v>
      </c>
      <c r="F200" s="15" t="s">
        <v>12</v>
      </c>
      <c r="G200" s="15"/>
      <c r="H200" s="15" t="s">
        <v>1478</v>
      </c>
      <c r="I200" s="15" t="s">
        <v>1479</v>
      </c>
      <c r="J200" s="15" t="s">
        <v>1478</v>
      </c>
      <c r="K200" s="15"/>
      <c r="L200" s="15" t="s">
        <v>1480</v>
      </c>
      <c r="M200" s="15"/>
      <c r="N200" s="15" t="s">
        <v>207</v>
      </c>
      <c r="O200" s="15" t="s">
        <v>21</v>
      </c>
      <c r="P200" s="15" t="s">
        <v>154</v>
      </c>
      <c r="Q200" s="15" t="s">
        <v>119</v>
      </c>
      <c r="R200" s="15" t="s">
        <v>1481</v>
      </c>
    </row>
    <row r="201" spans="1:18" ht="126" hidden="1" x14ac:dyDescent="0.25">
      <c r="A201" s="17" t="s">
        <v>1482</v>
      </c>
      <c r="B201" s="17" t="s">
        <v>1483</v>
      </c>
      <c r="C201" s="16"/>
      <c r="D201" s="16" t="s">
        <v>1484</v>
      </c>
      <c r="E201" s="16" t="s">
        <v>11</v>
      </c>
      <c r="F201" s="16" t="s">
        <v>12</v>
      </c>
      <c r="G201" s="16"/>
      <c r="H201" s="16" t="s">
        <v>1485</v>
      </c>
      <c r="I201" s="16" t="s">
        <v>1486</v>
      </c>
      <c r="J201" s="16" t="s">
        <v>1487</v>
      </c>
      <c r="K201" s="16"/>
      <c r="L201" s="16" t="s">
        <v>1488</v>
      </c>
      <c r="M201" s="16" t="s">
        <v>1489</v>
      </c>
      <c r="N201" s="16" t="s">
        <v>13</v>
      </c>
      <c r="O201" s="16" t="s">
        <v>14</v>
      </c>
      <c r="P201" s="16" t="s">
        <v>32</v>
      </c>
      <c r="Q201" s="16" t="s">
        <v>119</v>
      </c>
      <c r="R201" s="16">
        <v>-26</v>
      </c>
    </row>
    <row r="202" spans="1:18" ht="94.5" hidden="1" x14ac:dyDescent="0.25">
      <c r="A202" s="17" t="s">
        <v>1490</v>
      </c>
      <c r="B202" s="17" t="s">
        <v>1491</v>
      </c>
      <c r="C202" s="15"/>
      <c r="D202" s="15" t="s">
        <v>1492</v>
      </c>
      <c r="E202" s="15" t="s">
        <v>19</v>
      </c>
      <c r="F202" s="15" t="s">
        <v>12</v>
      </c>
      <c r="G202" s="15"/>
      <c r="H202" s="15" t="s">
        <v>1493</v>
      </c>
      <c r="I202" s="15" t="s">
        <v>1494</v>
      </c>
      <c r="J202" s="15" t="s">
        <v>1495</v>
      </c>
      <c r="K202" s="15"/>
      <c r="L202" s="15" t="s">
        <v>1496</v>
      </c>
      <c r="M202" s="15"/>
      <c r="N202" s="15" t="s">
        <v>13</v>
      </c>
      <c r="O202" s="15" t="s">
        <v>14</v>
      </c>
      <c r="P202" s="15" t="s">
        <v>142</v>
      </c>
      <c r="Q202" s="15" t="s">
        <v>119</v>
      </c>
      <c r="R202" s="15" t="s">
        <v>1481</v>
      </c>
    </row>
    <row r="203" spans="1:18" ht="84" hidden="1" x14ac:dyDescent="0.25">
      <c r="A203" s="17" t="s">
        <v>1497</v>
      </c>
      <c r="B203" s="17" t="s">
        <v>1498</v>
      </c>
      <c r="C203" s="16"/>
      <c r="D203" s="16" t="s">
        <v>1499</v>
      </c>
      <c r="E203" s="16" t="s">
        <v>11</v>
      </c>
      <c r="F203" s="16" t="s">
        <v>12</v>
      </c>
      <c r="G203" s="16"/>
      <c r="H203" s="16" t="s">
        <v>1500</v>
      </c>
      <c r="I203" s="16" t="s">
        <v>1501</v>
      </c>
      <c r="J203" s="16" t="s">
        <v>1502</v>
      </c>
      <c r="K203" s="16"/>
      <c r="L203" s="16" t="s">
        <v>1503</v>
      </c>
      <c r="M203" s="16" t="s">
        <v>1504</v>
      </c>
      <c r="N203" s="16" t="s">
        <v>13</v>
      </c>
      <c r="O203" s="16" t="s">
        <v>14</v>
      </c>
      <c r="P203" s="16" t="s">
        <v>32</v>
      </c>
      <c r="Q203" s="16" t="s">
        <v>119</v>
      </c>
      <c r="R203" s="16" t="s">
        <v>1505</v>
      </c>
    </row>
    <row r="204" spans="1:18" ht="84" hidden="1" x14ac:dyDescent="0.25">
      <c r="A204" s="17" t="s">
        <v>1506</v>
      </c>
      <c r="B204" s="17" t="s">
        <v>1507</v>
      </c>
      <c r="C204" s="15"/>
      <c r="D204" s="15" t="s">
        <v>1508</v>
      </c>
      <c r="E204" s="15" t="s">
        <v>11</v>
      </c>
      <c r="F204" s="15" t="s">
        <v>12</v>
      </c>
      <c r="G204" s="15"/>
      <c r="H204" s="15" t="s">
        <v>176</v>
      </c>
      <c r="I204" s="15" t="s">
        <v>177</v>
      </c>
      <c r="J204" s="15" t="s">
        <v>178</v>
      </c>
      <c r="K204" s="15"/>
      <c r="L204" s="15" t="s">
        <v>179</v>
      </c>
      <c r="M204" s="15"/>
      <c r="N204" s="15" t="s">
        <v>13</v>
      </c>
      <c r="O204" s="15" t="s">
        <v>14</v>
      </c>
      <c r="P204" s="15" t="s">
        <v>25</v>
      </c>
      <c r="Q204" s="15" t="s">
        <v>119</v>
      </c>
      <c r="R204" s="15" t="s">
        <v>1505</v>
      </c>
    </row>
    <row r="205" spans="1:18" ht="52.5" x14ac:dyDescent="0.25">
      <c r="A205" s="17" t="s">
        <v>1509</v>
      </c>
      <c r="B205" s="17" t="s">
        <v>1510</v>
      </c>
      <c r="C205" s="16"/>
      <c r="D205" s="16" t="s">
        <v>1511</v>
      </c>
      <c r="E205" s="16" t="s">
        <v>18</v>
      </c>
      <c r="F205" s="16" t="s">
        <v>12</v>
      </c>
      <c r="G205" s="16"/>
      <c r="H205" s="16" t="s">
        <v>988</v>
      </c>
      <c r="I205" s="16"/>
      <c r="J205" s="16" t="s">
        <v>988</v>
      </c>
      <c r="K205" s="16"/>
      <c r="L205" s="16" t="s">
        <v>989</v>
      </c>
      <c r="M205" s="16"/>
      <c r="N205" s="16" t="s">
        <v>1512</v>
      </c>
      <c r="O205" s="16" t="s">
        <v>27</v>
      </c>
      <c r="P205" s="16" t="s">
        <v>42</v>
      </c>
      <c r="Q205" s="16" t="s">
        <v>119</v>
      </c>
      <c r="R205" s="16" t="s">
        <v>900</v>
      </c>
    </row>
    <row r="206" spans="1:18" ht="199.5" hidden="1" x14ac:dyDescent="0.25">
      <c r="A206" s="17" t="s">
        <v>1513</v>
      </c>
      <c r="B206" s="17" t="s">
        <v>1514</v>
      </c>
      <c r="C206" s="15"/>
      <c r="D206" s="15" t="s">
        <v>1515</v>
      </c>
      <c r="E206" s="15" t="s">
        <v>19</v>
      </c>
      <c r="F206" s="15" t="s">
        <v>12</v>
      </c>
      <c r="G206" s="15"/>
      <c r="H206" s="15" t="s">
        <v>272</v>
      </c>
      <c r="I206" s="15" t="s">
        <v>206</v>
      </c>
      <c r="J206" s="15" t="s">
        <v>1516</v>
      </c>
      <c r="K206" s="15"/>
      <c r="L206" s="15" t="s">
        <v>1517</v>
      </c>
      <c r="M206" s="15"/>
      <c r="N206" s="15" t="s">
        <v>13</v>
      </c>
      <c r="O206" s="15" t="s">
        <v>14</v>
      </c>
      <c r="P206" s="15" t="s">
        <v>242</v>
      </c>
      <c r="Q206" s="15" t="s">
        <v>119</v>
      </c>
      <c r="R206" s="15" t="s">
        <v>1481</v>
      </c>
    </row>
    <row r="207" spans="1:18" ht="189" x14ac:dyDescent="0.25">
      <c r="A207" s="17" t="s">
        <v>1518</v>
      </c>
      <c r="B207" s="17" t="s">
        <v>1519</v>
      </c>
      <c r="C207" s="16"/>
      <c r="D207" s="16" t="s">
        <v>1520</v>
      </c>
      <c r="E207" s="16" t="s">
        <v>54</v>
      </c>
      <c r="F207" s="16" t="s">
        <v>12</v>
      </c>
      <c r="G207" s="16"/>
      <c r="H207" s="16" t="s">
        <v>1521</v>
      </c>
      <c r="I207" s="16" t="s">
        <v>1522</v>
      </c>
      <c r="J207" s="16" t="s">
        <v>1523</v>
      </c>
      <c r="K207" s="16"/>
      <c r="L207" s="16" t="s">
        <v>1524</v>
      </c>
      <c r="M207" s="16"/>
      <c r="N207" s="16" t="s">
        <v>13</v>
      </c>
      <c r="O207" s="16" t="s">
        <v>14</v>
      </c>
      <c r="P207" s="16" t="s">
        <v>20</v>
      </c>
      <c r="Q207" s="16" t="s">
        <v>119</v>
      </c>
      <c r="R207" s="16" t="s">
        <v>1505</v>
      </c>
    </row>
    <row r="208" spans="1:18" ht="147" hidden="1" x14ac:dyDescent="0.25">
      <c r="A208" s="17" t="s">
        <v>1525</v>
      </c>
      <c r="B208" s="17" t="s">
        <v>1526</v>
      </c>
      <c r="C208" s="15"/>
      <c r="D208" s="15" t="s">
        <v>1527</v>
      </c>
      <c r="E208" s="15" t="s">
        <v>11</v>
      </c>
      <c r="F208" s="15" t="s">
        <v>12</v>
      </c>
      <c r="G208" s="15"/>
      <c r="H208" s="15" t="s">
        <v>1528</v>
      </c>
      <c r="I208" s="15" t="s">
        <v>110</v>
      </c>
      <c r="J208" s="15" t="s">
        <v>1529</v>
      </c>
      <c r="K208" s="15"/>
      <c r="L208" s="15" t="s">
        <v>111</v>
      </c>
      <c r="M208" s="15"/>
      <c r="N208" s="15" t="s">
        <v>13</v>
      </c>
      <c r="O208" s="15" t="s">
        <v>14</v>
      </c>
      <c r="P208" s="15" t="s">
        <v>32</v>
      </c>
      <c r="Q208" s="15" t="s">
        <v>123</v>
      </c>
      <c r="R208" s="15" t="s">
        <v>1505</v>
      </c>
    </row>
    <row r="209" spans="1:18" ht="94.5" hidden="1" x14ac:dyDescent="0.25">
      <c r="A209" s="17" t="s">
        <v>1530</v>
      </c>
      <c r="B209" s="17" t="s">
        <v>1531</v>
      </c>
      <c r="C209" s="16"/>
      <c r="D209" s="16" t="s">
        <v>1532</v>
      </c>
      <c r="E209" s="16" t="s">
        <v>11</v>
      </c>
      <c r="F209" s="16" t="s">
        <v>12</v>
      </c>
      <c r="G209" s="16"/>
      <c r="H209" s="16" t="s">
        <v>1533</v>
      </c>
      <c r="I209" s="16" t="s">
        <v>1534</v>
      </c>
      <c r="J209" s="16"/>
      <c r="K209" s="16"/>
      <c r="L209" s="16" t="s">
        <v>1535</v>
      </c>
      <c r="M209" s="16"/>
      <c r="N209" s="16" t="s">
        <v>13</v>
      </c>
      <c r="O209" s="16" t="s">
        <v>14</v>
      </c>
      <c r="P209" s="16" t="s">
        <v>32</v>
      </c>
      <c r="Q209" s="16" t="s">
        <v>119</v>
      </c>
      <c r="R209" s="16" t="s">
        <v>1505</v>
      </c>
    </row>
    <row r="210" spans="1:18" ht="105" hidden="1" x14ac:dyDescent="0.25">
      <c r="A210" s="17" t="s">
        <v>1536</v>
      </c>
      <c r="B210" s="17" t="s">
        <v>1537</v>
      </c>
      <c r="C210" s="15"/>
      <c r="D210" s="15" t="s">
        <v>1538</v>
      </c>
      <c r="E210" s="15" t="s">
        <v>11</v>
      </c>
      <c r="F210" s="15" t="s">
        <v>12</v>
      </c>
      <c r="G210" s="15"/>
      <c r="H210" s="15" t="s">
        <v>273</v>
      </c>
      <c r="I210" s="15"/>
      <c r="J210" s="15" t="s">
        <v>274</v>
      </c>
      <c r="K210" s="15"/>
      <c r="L210" s="15" t="s">
        <v>275</v>
      </c>
      <c r="M210" s="15" t="s">
        <v>276</v>
      </c>
      <c r="N210" s="15" t="s">
        <v>13</v>
      </c>
      <c r="O210" s="15" t="s">
        <v>14</v>
      </c>
      <c r="P210" s="15" t="s">
        <v>32</v>
      </c>
      <c r="Q210" s="15" t="s">
        <v>119</v>
      </c>
      <c r="R210" s="15" t="s">
        <v>1505</v>
      </c>
    </row>
    <row r="211" spans="1:18" ht="94.5" hidden="1" x14ac:dyDescent="0.25">
      <c r="A211" s="17" t="s">
        <v>1539</v>
      </c>
      <c r="B211" s="17" t="s">
        <v>1540</v>
      </c>
      <c r="C211" s="16"/>
      <c r="D211" s="16" t="s">
        <v>1541</v>
      </c>
      <c r="E211" s="16" t="s">
        <v>11</v>
      </c>
      <c r="F211" s="16" t="s">
        <v>12</v>
      </c>
      <c r="G211" s="16"/>
      <c r="H211" s="16" t="s">
        <v>184</v>
      </c>
      <c r="I211" s="16" t="s">
        <v>185</v>
      </c>
      <c r="J211" s="16" t="s">
        <v>186</v>
      </c>
      <c r="K211" s="16"/>
      <c r="L211" s="16" t="s">
        <v>187</v>
      </c>
      <c r="M211" s="16" t="s">
        <v>188</v>
      </c>
      <c r="N211" s="16" t="s">
        <v>13</v>
      </c>
      <c r="O211" s="16" t="s">
        <v>14</v>
      </c>
      <c r="P211" s="16" t="s">
        <v>32</v>
      </c>
      <c r="Q211" s="16" t="s">
        <v>123</v>
      </c>
      <c r="R211" s="16" t="s">
        <v>1505</v>
      </c>
    </row>
    <row r="212" spans="1:18" ht="52.5" hidden="1" x14ac:dyDescent="0.25">
      <c r="A212" s="17" t="s">
        <v>1542</v>
      </c>
      <c r="B212" s="17" t="s">
        <v>1543</v>
      </c>
      <c r="C212" s="15"/>
      <c r="D212" s="15" t="s">
        <v>1544</v>
      </c>
      <c r="E212" s="15" t="s">
        <v>11</v>
      </c>
      <c r="F212" s="15" t="s">
        <v>12</v>
      </c>
      <c r="G212" s="15"/>
      <c r="H212" s="15" t="s">
        <v>1175</v>
      </c>
      <c r="I212" s="15" t="s">
        <v>1289</v>
      </c>
      <c r="J212" s="15" t="s">
        <v>1545</v>
      </c>
      <c r="K212" s="15"/>
      <c r="L212" s="15" t="s">
        <v>1546</v>
      </c>
      <c r="M212" s="15" t="s">
        <v>1547</v>
      </c>
      <c r="N212" s="15" t="s">
        <v>13</v>
      </c>
      <c r="O212" s="15" t="s">
        <v>14</v>
      </c>
      <c r="P212" s="15" t="s">
        <v>347</v>
      </c>
      <c r="Q212" s="15" t="s">
        <v>119</v>
      </c>
      <c r="R212" s="15" t="s">
        <v>1505</v>
      </c>
    </row>
    <row r="213" spans="1:18" ht="73.5" hidden="1" x14ac:dyDescent="0.25">
      <c r="A213" s="17" t="s">
        <v>1548</v>
      </c>
      <c r="B213" s="17" t="s">
        <v>1549</v>
      </c>
      <c r="C213" s="16"/>
      <c r="D213" s="16" t="s">
        <v>1550</v>
      </c>
      <c r="E213" s="16" t="s">
        <v>11</v>
      </c>
      <c r="F213" s="16" t="s">
        <v>12</v>
      </c>
      <c r="G213" s="16"/>
      <c r="H213" s="16" t="s">
        <v>1551</v>
      </c>
      <c r="I213" s="16" t="s">
        <v>1552</v>
      </c>
      <c r="J213" s="16" t="s">
        <v>1553</v>
      </c>
      <c r="K213" s="16"/>
      <c r="L213" s="16" t="s">
        <v>1554</v>
      </c>
      <c r="M213" s="16" t="s">
        <v>1555</v>
      </c>
      <c r="N213" s="16" t="s">
        <v>13</v>
      </c>
      <c r="O213" s="16" t="s">
        <v>14</v>
      </c>
      <c r="P213" s="16" t="s">
        <v>73</v>
      </c>
      <c r="Q213" s="16" t="s">
        <v>119</v>
      </c>
      <c r="R213" s="16" t="s">
        <v>1505</v>
      </c>
    </row>
    <row r="214" spans="1:18" ht="105" hidden="1" x14ac:dyDescent="0.25">
      <c r="A214" s="17" t="s">
        <v>1556</v>
      </c>
      <c r="B214" s="17" t="s">
        <v>1557</v>
      </c>
      <c r="C214" s="15"/>
      <c r="D214" s="15" t="s">
        <v>1558</v>
      </c>
      <c r="E214" s="15" t="s">
        <v>11</v>
      </c>
      <c r="F214" s="15" t="s">
        <v>12</v>
      </c>
      <c r="G214" s="15"/>
      <c r="H214" s="15" t="s">
        <v>1559</v>
      </c>
      <c r="I214" s="15" t="s">
        <v>1560</v>
      </c>
      <c r="J214" s="15" t="s">
        <v>1561</v>
      </c>
      <c r="K214" s="15"/>
      <c r="L214" s="15" t="s">
        <v>1562</v>
      </c>
      <c r="M214" s="15" t="s">
        <v>362</v>
      </c>
      <c r="N214" s="15" t="s">
        <v>13</v>
      </c>
      <c r="O214" s="15" t="s">
        <v>14</v>
      </c>
      <c r="P214" s="15" t="s">
        <v>32</v>
      </c>
      <c r="Q214" s="15" t="s">
        <v>119</v>
      </c>
      <c r="R214" s="15" t="s">
        <v>1505</v>
      </c>
    </row>
    <row r="215" spans="1:18" ht="84" hidden="1" x14ac:dyDescent="0.25">
      <c r="A215" s="17" t="s">
        <v>1563</v>
      </c>
      <c r="B215" s="17" t="s">
        <v>1564</v>
      </c>
      <c r="C215" s="16"/>
      <c r="D215" s="16" t="s">
        <v>1565</v>
      </c>
      <c r="E215" s="16" t="s">
        <v>11</v>
      </c>
      <c r="F215" s="16" t="s">
        <v>12</v>
      </c>
      <c r="G215" s="16"/>
      <c r="H215" s="16" t="s">
        <v>176</v>
      </c>
      <c r="I215" s="16" t="s">
        <v>177</v>
      </c>
      <c r="J215" s="16" t="s">
        <v>178</v>
      </c>
      <c r="K215" s="16"/>
      <c r="L215" s="16" t="s">
        <v>179</v>
      </c>
      <c r="M215" s="16"/>
      <c r="N215" s="16" t="s">
        <v>13</v>
      </c>
      <c r="O215" s="16" t="s">
        <v>14</v>
      </c>
      <c r="P215" s="16" t="s">
        <v>32</v>
      </c>
      <c r="Q215" s="16" t="s">
        <v>119</v>
      </c>
      <c r="R215" s="16" t="s">
        <v>1505</v>
      </c>
    </row>
    <row r="216" spans="1:18" ht="105" x14ac:dyDescent="0.25">
      <c r="A216" s="17" t="s">
        <v>1566</v>
      </c>
      <c r="B216" s="17" t="s">
        <v>1567</v>
      </c>
      <c r="C216" s="15"/>
      <c r="D216" s="15" t="s">
        <v>1568</v>
      </c>
      <c r="E216" s="15" t="s">
        <v>18</v>
      </c>
      <c r="F216" s="15" t="s">
        <v>12</v>
      </c>
      <c r="G216" s="15"/>
      <c r="H216" s="15" t="s">
        <v>1569</v>
      </c>
      <c r="I216" s="15" t="s">
        <v>1570</v>
      </c>
      <c r="J216" s="15" t="s">
        <v>1571</v>
      </c>
      <c r="K216" s="15"/>
      <c r="L216" s="15" t="s">
        <v>1572</v>
      </c>
      <c r="M216" s="15"/>
      <c r="N216" s="15" t="s">
        <v>29</v>
      </c>
      <c r="O216" s="15" t="s">
        <v>30</v>
      </c>
      <c r="P216" s="15" t="s">
        <v>20</v>
      </c>
      <c r="Q216" s="15" t="s">
        <v>119</v>
      </c>
      <c r="R216" s="15" t="s">
        <v>900</v>
      </c>
    </row>
    <row r="217" spans="1:18" ht="63" x14ac:dyDescent="0.25">
      <c r="A217" s="17" t="s">
        <v>1573</v>
      </c>
      <c r="B217" s="17" t="s">
        <v>1574</v>
      </c>
      <c r="C217" s="16"/>
      <c r="D217" s="16" t="s">
        <v>1575</v>
      </c>
      <c r="E217" s="16" t="s">
        <v>18</v>
      </c>
      <c r="F217" s="16" t="s">
        <v>12</v>
      </c>
      <c r="G217" s="16"/>
      <c r="H217" s="16" t="s">
        <v>182</v>
      </c>
      <c r="I217" s="16" t="s">
        <v>307</v>
      </c>
      <c r="J217" s="16" t="s">
        <v>183</v>
      </c>
      <c r="K217" s="16"/>
      <c r="L217" s="16" t="s">
        <v>244</v>
      </c>
      <c r="M217" s="16" t="s">
        <v>308</v>
      </c>
      <c r="N217" s="16" t="s">
        <v>1512</v>
      </c>
      <c r="O217" s="16" t="s">
        <v>27</v>
      </c>
      <c r="P217" s="16" t="s">
        <v>42</v>
      </c>
      <c r="Q217" s="16" t="s">
        <v>119</v>
      </c>
      <c r="R217" s="16" t="s">
        <v>900</v>
      </c>
    </row>
    <row r="218" spans="1:18" ht="105" x14ac:dyDescent="0.25">
      <c r="A218" s="17" t="s">
        <v>1576</v>
      </c>
      <c r="B218" s="17" t="s">
        <v>1577</v>
      </c>
      <c r="C218" s="15"/>
      <c r="D218" s="15" t="s">
        <v>1578</v>
      </c>
      <c r="E218" s="15" t="s">
        <v>24</v>
      </c>
      <c r="F218" s="15" t="s">
        <v>12</v>
      </c>
      <c r="G218" s="15"/>
      <c r="H218" s="15" t="s">
        <v>1579</v>
      </c>
      <c r="I218" s="15"/>
      <c r="J218" s="15" t="s">
        <v>904</v>
      </c>
      <c r="K218" s="15"/>
      <c r="L218" s="15" t="s">
        <v>1580</v>
      </c>
      <c r="M218" s="15" t="s">
        <v>1581</v>
      </c>
      <c r="N218" s="15" t="s">
        <v>29</v>
      </c>
      <c r="O218" s="15" t="s">
        <v>30</v>
      </c>
      <c r="P218" s="15" t="s">
        <v>20</v>
      </c>
      <c r="Q218" s="15" t="s">
        <v>119</v>
      </c>
      <c r="R218" s="15" t="s">
        <v>1465</v>
      </c>
    </row>
    <row r="219" spans="1:18" ht="31.5" x14ac:dyDescent="0.25">
      <c r="A219" s="17" t="s">
        <v>1582</v>
      </c>
      <c r="B219" s="17" t="s">
        <v>1583</v>
      </c>
      <c r="C219" s="16"/>
      <c r="D219" s="16" t="s">
        <v>1584</v>
      </c>
      <c r="E219" s="16" t="s">
        <v>24</v>
      </c>
      <c r="F219" s="16" t="s">
        <v>12</v>
      </c>
      <c r="G219" s="16"/>
      <c r="H219" s="16" t="s">
        <v>1585</v>
      </c>
      <c r="I219" s="16"/>
      <c r="J219" s="16" t="s">
        <v>1585</v>
      </c>
      <c r="K219" s="16"/>
      <c r="L219" s="16" t="s">
        <v>905</v>
      </c>
      <c r="M219" s="16"/>
      <c r="N219" s="16" t="s">
        <v>13</v>
      </c>
      <c r="O219" s="16" t="s">
        <v>14</v>
      </c>
      <c r="P219" s="16" t="s">
        <v>20</v>
      </c>
      <c r="Q219" s="16" t="s">
        <v>119</v>
      </c>
      <c r="R219" s="16" t="s">
        <v>1465</v>
      </c>
    </row>
    <row r="220" spans="1:18" ht="42" hidden="1" x14ac:dyDescent="0.25">
      <c r="A220" s="17" t="s">
        <v>1586</v>
      </c>
      <c r="B220" s="17" t="s">
        <v>1587</v>
      </c>
      <c r="C220" s="15"/>
      <c r="D220" s="15" t="s">
        <v>1588</v>
      </c>
      <c r="E220" s="15" t="s">
        <v>19</v>
      </c>
      <c r="F220" s="15" t="s">
        <v>12</v>
      </c>
      <c r="G220" s="15"/>
      <c r="H220" s="15" t="s">
        <v>1589</v>
      </c>
      <c r="I220" s="15"/>
      <c r="J220" s="15" t="s">
        <v>1589</v>
      </c>
      <c r="K220" s="15"/>
      <c r="L220" s="15" t="s">
        <v>1590</v>
      </c>
      <c r="M220" s="15"/>
      <c r="N220" s="15" t="s">
        <v>207</v>
      </c>
      <c r="O220" s="15" t="s">
        <v>21</v>
      </c>
      <c r="P220" s="15" t="s">
        <v>22</v>
      </c>
      <c r="Q220" s="15" t="s">
        <v>119</v>
      </c>
      <c r="R220" s="15" t="s">
        <v>1481</v>
      </c>
    </row>
    <row r="221" spans="1:18" ht="115.5" hidden="1" x14ac:dyDescent="0.25">
      <c r="A221" s="17" t="s">
        <v>1591</v>
      </c>
      <c r="B221" s="17" t="s">
        <v>1592</v>
      </c>
      <c r="C221" s="16"/>
      <c r="D221" s="16" t="s">
        <v>1593</v>
      </c>
      <c r="E221" s="16" t="s">
        <v>11</v>
      </c>
      <c r="F221" s="16" t="s">
        <v>12</v>
      </c>
      <c r="G221" s="16"/>
      <c r="H221" s="16" t="s">
        <v>996</v>
      </c>
      <c r="I221" s="16" t="s">
        <v>997</v>
      </c>
      <c r="J221" s="16" t="s">
        <v>998</v>
      </c>
      <c r="K221" s="16"/>
      <c r="L221" s="16" t="s">
        <v>999</v>
      </c>
      <c r="M221" s="16" t="s">
        <v>1000</v>
      </c>
      <c r="N221" s="16" t="s">
        <v>13</v>
      </c>
      <c r="O221" s="16" t="s">
        <v>14</v>
      </c>
      <c r="P221" s="16" t="s">
        <v>25</v>
      </c>
      <c r="Q221" s="16" t="s">
        <v>119</v>
      </c>
      <c r="R221" s="16" t="s">
        <v>1505</v>
      </c>
    </row>
    <row r="222" spans="1:18" ht="63" x14ac:dyDescent="0.25">
      <c r="A222" s="17" t="s">
        <v>1594</v>
      </c>
      <c r="B222" s="17" t="s">
        <v>1595</v>
      </c>
      <c r="C222" s="15"/>
      <c r="D222" s="15" t="s">
        <v>1596</v>
      </c>
      <c r="E222" s="15" t="s">
        <v>18</v>
      </c>
      <c r="F222" s="15" t="s">
        <v>12</v>
      </c>
      <c r="G222" s="15"/>
      <c r="H222" s="15" t="s">
        <v>1597</v>
      </c>
      <c r="I222" s="15" t="s">
        <v>1598</v>
      </c>
      <c r="J222" s="15" t="s">
        <v>1599</v>
      </c>
      <c r="K222" s="15"/>
      <c r="L222" s="15" t="s">
        <v>1600</v>
      </c>
      <c r="M222" s="15"/>
      <c r="N222" s="15" t="s">
        <v>1512</v>
      </c>
      <c r="O222" s="15" t="s">
        <v>27</v>
      </c>
      <c r="P222" s="15" t="s">
        <v>42</v>
      </c>
      <c r="Q222" s="15" t="s">
        <v>119</v>
      </c>
      <c r="R222" s="15" t="s">
        <v>900</v>
      </c>
    </row>
    <row r="223" spans="1:18" ht="84" hidden="1" x14ac:dyDescent="0.25">
      <c r="A223" s="17" t="s">
        <v>1601</v>
      </c>
      <c r="B223" s="17" t="s">
        <v>1602</v>
      </c>
      <c r="C223" s="16"/>
      <c r="D223" s="16" t="s">
        <v>1603</v>
      </c>
      <c r="E223" s="16" t="s">
        <v>19</v>
      </c>
      <c r="F223" s="16" t="s">
        <v>12</v>
      </c>
      <c r="G223" s="16"/>
      <c r="H223" s="16" t="s">
        <v>1604</v>
      </c>
      <c r="I223" s="16" t="s">
        <v>1605</v>
      </c>
      <c r="J223" s="16" t="s">
        <v>1606</v>
      </c>
      <c r="K223" s="16"/>
      <c r="L223" s="16" t="s">
        <v>1607</v>
      </c>
      <c r="M223" s="16"/>
      <c r="N223" s="16" t="s">
        <v>13</v>
      </c>
      <c r="O223" s="16" t="s">
        <v>14</v>
      </c>
      <c r="P223" s="16" t="s">
        <v>20</v>
      </c>
      <c r="Q223" s="16" t="s">
        <v>119</v>
      </c>
      <c r="R223" s="16" t="s">
        <v>355</v>
      </c>
    </row>
    <row r="224" spans="1:18" ht="105" x14ac:dyDescent="0.25">
      <c r="A224" s="17" t="s">
        <v>1608</v>
      </c>
      <c r="B224" s="17" t="s">
        <v>1609</v>
      </c>
      <c r="C224" s="15"/>
      <c r="D224" s="15" t="s">
        <v>1610</v>
      </c>
      <c r="E224" s="15" t="s">
        <v>24</v>
      </c>
      <c r="F224" s="15" t="s">
        <v>12</v>
      </c>
      <c r="G224" s="15"/>
      <c r="H224" s="15" t="s">
        <v>1611</v>
      </c>
      <c r="I224" s="15" t="s">
        <v>1612</v>
      </c>
      <c r="J224" s="15" t="s">
        <v>1613</v>
      </c>
      <c r="K224" s="15"/>
      <c r="L224" s="15" t="s">
        <v>1614</v>
      </c>
      <c r="M224" s="15"/>
      <c r="N224" s="15" t="s">
        <v>29</v>
      </c>
      <c r="O224" s="15" t="s">
        <v>30</v>
      </c>
      <c r="P224" s="15" t="s">
        <v>20</v>
      </c>
      <c r="Q224" s="15" t="s">
        <v>119</v>
      </c>
      <c r="R224" s="15" t="s">
        <v>1615</v>
      </c>
    </row>
    <row r="225" spans="1:18" ht="126" hidden="1" x14ac:dyDescent="0.25">
      <c r="A225" s="17" t="s">
        <v>1616</v>
      </c>
      <c r="B225" s="17" t="s">
        <v>1617</v>
      </c>
      <c r="C225" s="16"/>
      <c r="D225" s="16" t="s">
        <v>1618</v>
      </c>
      <c r="E225" s="16" t="s">
        <v>23</v>
      </c>
      <c r="F225" s="16" t="s">
        <v>12</v>
      </c>
      <c r="G225" s="16"/>
      <c r="H225" s="16" t="s">
        <v>872</v>
      </c>
      <c r="I225" s="16" t="s">
        <v>873</v>
      </c>
      <c r="J225" s="16" t="s">
        <v>874</v>
      </c>
      <c r="K225" s="16"/>
      <c r="L225" s="16" t="s">
        <v>875</v>
      </c>
      <c r="M225" s="16"/>
      <c r="N225" s="16" t="s">
        <v>345</v>
      </c>
      <c r="O225" s="16" t="s">
        <v>346</v>
      </c>
      <c r="P225" s="16" t="s">
        <v>135</v>
      </c>
      <c r="Q225" s="16" t="s">
        <v>119</v>
      </c>
      <c r="R225" s="16" t="s">
        <v>355</v>
      </c>
    </row>
    <row r="226" spans="1:18" ht="84" hidden="1" x14ac:dyDescent="0.25">
      <c r="A226" s="17" t="s">
        <v>1619</v>
      </c>
      <c r="B226" s="17" t="s">
        <v>1620</v>
      </c>
      <c r="C226" s="15"/>
      <c r="D226" s="15" t="s">
        <v>1621</v>
      </c>
      <c r="E226" s="15" t="s">
        <v>23</v>
      </c>
      <c r="F226" s="15" t="s">
        <v>12</v>
      </c>
      <c r="G226" s="15"/>
      <c r="H226" s="15" t="s">
        <v>1622</v>
      </c>
      <c r="I226" s="15" t="s">
        <v>1623</v>
      </c>
      <c r="J226" s="15" t="s">
        <v>1624</v>
      </c>
      <c r="K226" s="15"/>
      <c r="L226" s="15" t="s">
        <v>1625</v>
      </c>
      <c r="M226" s="15" t="s">
        <v>1626</v>
      </c>
      <c r="N226" s="15" t="s">
        <v>191</v>
      </c>
      <c r="O226" s="15" t="s">
        <v>192</v>
      </c>
      <c r="P226" s="15" t="s">
        <v>142</v>
      </c>
      <c r="Q226" s="15" t="s">
        <v>119</v>
      </c>
      <c r="R226" s="15" t="s">
        <v>355</v>
      </c>
    </row>
    <row r="227" spans="1:18" ht="231" hidden="1" x14ac:dyDescent="0.25">
      <c r="A227" s="17" t="s">
        <v>1627</v>
      </c>
      <c r="B227" s="17" t="s">
        <v>1628</v>
      </c>
      <c r="C227" s="16"/>
      <c r="D227" s="16" t="s">
        <v>1629</v>
      </c>
      <c r="E227" s="16" t="s">
        <v>19</v>
      </c>
      <c r="F227" s="16" t="s">
        <v>12</v>
      </c>
      <c r="G227" s="16"/>
      <c r="H227" s="16" t="s">
        <v>263</v>
      </c>
      <c r="I227" s="16" t="s">
        <v>206</v>
      </c>
      <c r="J227" s="16" t="s">
        <v>264</v>
      </c>
      <c r="K227" s="16"/>
      <c r="L227" s="16" t="s">
        <v>265</v>
      </c>
      <c r="M227" s="16"/>
      <c r="N227" s="16" t="s">
        <v>13</v>
      </c>
      <c r="O227" s="16" t="s">
        <v>14</v>
      </c>
      <c r="P227" s="16" t="s">
        <v>242</v>
      </c>
      <c r="Q227" s="16" t="s">
        <v>119</v>
      </c>
      <c r="R227" s="16" t="s">
        <v>355</v>
      </c>
    </row>
    <row r="228" spans="1:18" ht="126" x14ac:dyDescent="0.25">
      <c r="A228" s="17" t="s">
        <v>1630</v>
      </c>
      <c r="B228" s="17" t="s">
        <v>1631</v>
      </c>
      <c r="C228" s="15"/>
      <c r="D228" s="15" t="s">
        <v>1632</v>
      </c>
      <c r="E228" s="15" t="s">
        <v>18</v>
      </c>
      <c r="F228" s="15" t="s">
        <v>12</v>
      </c>
      <c r="G228" s="15"/>
      <c r="H228" s="15" t="s">
        <v>1633</v>
      </c>
      <c r="I228" s="15" t="s">
        <v>1634</v>
      </c>
      <c r="J228" s="15" t="s">
        <v>1635</v>
      </c>
      <c r="K228" s="15"/>
      <c r="L228" s="15" t="s">
        <v>1636</v>
      </c>
      <c r="M228" s="15"/>
      <c r="N228" s="15" t="s">
        <v>259</v>
      </c>
      <c r="O228" s="15" t="s">
        <v>49</v>
      </c>
      <c r="P228" s="15" t="s">
        <v>154</v>
      </c>
      <c r="Q228" s="15" t="s">
        <v>119</v>
      </c>
      <c r="R228" s="15" t="s">
        <v>984</v>
      </c>
    </row>
    <row r="229" spans="1:18" ht="168" x14ac:dyDescent="0.25">
      <c r="A229" s="17" t="s">
        <v>1637</v>
      </c>
      <c r="B229" s="17" t="s">
        <v>1638</v>
      </c>
      <c r="C229" s="16"/>
      <c r="D229" s="16" t="s">
        <v>1639</v>
      </c>
      <c r="E229" s="16" t="s">
        <v>18</v>
      </c>
      <c r="F229" s="16" t="s">
        <v>12</v>
      </c>
      <c r="G229" s="16"/>
      <c r="H229" s="16" t="s">
        <v>1640</v>
      </c>
      <c r="I229" s="16" t="s">
        <v>1641</v>
      </c>
      <c r="J229" s="16" t="s">
        <v>1642</v>
      </c>
      <c r="K229" s="16"/>
      <c r="L229" s="16" t="s">
        <v>1643</v>
      </c>
      <c r="M229" s="16"/>
      <c r="N229" s="16" t="s">
        <v>245</v>
      </c>
      <c r="O229" s="16" t="s">
        <v>48</v>
      </c>
      <c r="P229" s="16" t="s">
        <v>20</v>
      </c>
      <c r="Q229" s="16" t="s">
        <v>119</v>
      </c>
      <c r="R229" s="16" t="s">
        <v>984</v>
      </c>
    </row>
    <row r="230" spans="1:18" ht="178.5" hidden="1" x14ac:dyDescent="0.25">
      <c r="A230" s="17" t="s">
        <v>1644</v>
      </c>
      <c r="B230" s="17" t="s">
        <v>1645</v>
      </c>
      <c r="C230" s="15"/>
      <c r="D230" s="15" t="s">
        <v>1646</v>
      </c>
      <c r="E230" s="15" t="s">
        <v>587</v>
      </c>
      <c r="F230" s="15" t="s">
        <v>12</v>
      </c>
      <c r="G230" s="15"/>
      <c r="H230" s="15" t="s">
        <v>1647</v>
      </c>
      <c r="I230" s="15" t="s">
        <v>1648</v>
      </c>
      <c r="J230" s="15" t="s">
        <v>1649</v>
      </c>
      <c r="K230" s="15"/>
      <c r="L230" s="15" t="s">
        <v>1650</v>
      </c>
      <c r="M230" s="15"/>
      <c r="N230" s="15" t="s">
        <v>13</v>
      </c>
      <c r="O230" s="15" t="s">
        <v>14</v>
      </c>
      <c r="P230" s="15" t="s">
        <v>142</v>
      </c>
      <c r="Q230" s="15" t="s">
        <v>119</v>
      </c>
      <c r="R230" s="15" t="s">
        <v>1651</v>
      </c>
    </row>
    <row r="231" spans="1:18" ht="52.5" hidden="1" x14ac:dyDescent="0.25">
      <c r="A231" s="17" t="s">
        <v>1652</v>
      </c>
      <c r="B231" s="17" t="s">
        <v>1653</v>
      </c>
      <c r="C231" s="16"/>
      <c r="D231" s="16" t="s">
        <v>1654</v>
      </c>
      <c r="E231" s="16" t="s">
        <v>1077</v>
      </c>
      <c r="F231" s="16" t="s">
        <v>12</v>
      </c>
      <c r="G231" s="16"/>
      <c r="H231" s="16" t="s">
        <v>1655</v>
      </c>
      <c r="I231" s="16" t="s">
        <v>1656</v>
      </c>
      <c r="J231" s="16"/>
      <c r="K231" s="16"/>
      <c r="L231" s="16" t="s">
        <v>1657</v>
      </c>
      <c r="M231" s="16" t="s">
        <v>1658</v>
      </c>
      <c r="N231" s="16" t="s">
        <v>13</v>
      </c>
      <c r="O231" s="16" t="s">
        <v>14</v>
      </c>
      <c r="P231" s="16" t="s">
        <v>347</v>
      </c>
      <c r="Q231" s="16" t="s">
        <v>119</v>
      </c>
      <c r="R231" s="16" t="s">
        <v>1651</v>
      </c>
    </row>
    <row r="232" spans="1:18" ht="94.5" hidden="1" x14ac:dyDescent="0.25">
      <c r="A232" s="17" t="s">
        <v>1659</v>
      </c>
      <c r="B232" s="17" t="s">
        <v>1660</v>
      </c>
      <c r="C232" s="15"/>
      <c r="D232" s="15" t="s">
        <v>1661</v>
      </c>
      <c r="E232" s="15" t="s">
        <v>19</v>
      </c>
      <c r="F232" s="15" t="s">
        <v>12</v>
      </c>
      <c r="G232" s="15"/>
      <c r="H232" s="15" t="s">
        <v>1662</v>
      </c>
      <c r="I232" s="15" t="s">
        <v>1663</v>
      </c>
      <c r="J232" s="15" t="s">
        <v>1664</v>
      </c>
      <c r="K232" s="15"/>
      <c r="L232" s="15" t="s">
        <v>1665</v>
      </c>
      <c r="M232" s="15" t="s">
        <v>1666</v>
      </c>
      <c r="N232" s="15" t="s">
        <v>13</v>
      </c>
      <c r="O232" s="15" t="s">
        <v>14</v>
      </c>
      <c r="P232" s="15" t="s">
        <v>32</v>
      </c>
      <c r="Q232" s="15" t="s">
        <v>119</v>
      </c>
      <c r="R232" s="15" t="s">
        <v>355</v>
      </c>
    </row>
    <row r="233" spans="1:18" ht="136.5" hidden="1" x14ac:dyDescent="0.25">
      <c r="A233" s="17" t="s">
        <v>1667</v>
      </c>
      <c r="B233" s="17" t="s">
        <v>1668</v>
      </c>
      <c r="C233" s="16"/>
      <c r="D233" s="16" t="s">
        <v>1669</v>
      </c>
      <c r="E233" s="16" t="s">
        <v>19</v>
      </c>
      <c r="F233" s="16" t="s">
        <v>12</v>
      </c>
      <c r="G233" s="16"/>
      <c r="H233" s="16" t="s">
        <v>1670</v>
      </c>
      <c r="I233" s="16" t="s">
        <v>1671</v>
      </c>
      <c r="J233" s="16" t="s">
        <v>1672</v>
      </c>
      <c r="K233" s="16"/>
      <c r="L233" s="16" t="s">
        <v>1673</v>
      </c>
      <c r="M233" s="16"/>
      <c r="N233" s="16" t="s">
        <v>13</v>
      </c>
      <c r="O233" s="16" t="s">
        <v>14</v>
      </c>
      <c r="P233" s="16" t="s">
        <v>20</v>
      </c>
      <c r="Q233" s="16" t="s">
        <v>119</v>
      </c>
      <c r="R233" s="16" t="s">
        <v>355</v>
      </c>
    </row>
    <row r="234" spans="1:18" ht="105" x14ac:dyDescent="0.25">
      <c r="A234" s="17" t="s">
        <v>1674</v>
      </c>
      <c r="B234" s="17" t="s">
        <v>1675</v>
      </c>
      <c r="C234" s="15"/>
      <c r="D234" s="15" t="s">
        <v>1676</v>
      </c>
      <c r="E234" s="15" t="s">
        <v>18</v>
      </c>
      <c r="F234" s="15" t="s">
        <v>12</v>
      </c>
      <c r="G234" s="15"/>
      <c r="H234" s="15" t="s">
        <v>1677</v>
      </c>
      <c r="I234" s="15" t="s">
        <v>1678</v>
      </c>
      <c r="J234" s="15" t="s">
        <v>1679</v>
      </c>
      <c r="K234" s="15"/>
      <c r="L234" s="15" t="s">
        <v>1680</v>
      </c>
      <c r="M234" s="15"/>
      <c r="N234" s="15" t="s">
        <v>29</v>
      </c>
      <c r="O234" s="15" t="s">
        <v>30</v>
      </c>
      <c r="P234" s="15" t="s">
        <v>20</v>
      </c>
      <c r="Q234" s="15" t="s">
        <v>119</v>
      </c>
      <c r="R234" s="15" t="s">
        <v>984</v>
      </c>
    </row>
    <row r="235" spans="1:18" ht="178.5" hidden="1" x14ac:dyDescent="0.25">
      <c r="A235" s="17" t="s">
        <v>1681</v>
      </c>
      <c r="B235" s="17" t="s">
        <v>1682</v>
      </c>
      <c r="C235" s="16"/>
      <c r="D235" s="16" t="s">
        <v>1683</v>
      </c>
      <c r="E235" s="16" t="s">
        <v>19</v>
      </c>
      <c r="F235" s="16" t="s">
        <v>12</v>
      </c>
      <c r="G235" s="16"/>
      <c r="H235" s="16" t="s">
        <v>1684</v>
      </c>
      <c r="I235" s="16" t="s">
        <v>1685</v>
      </c>
      <c r="J235" s="16" t="s">
        <v>1686</v>
      </c>
      <c r="K235" s="16"/>
      <c r="L235" s="16" t="s">
        <v>1687</v>
      </c>
      <c r="M235" s="16"/>
      <c r="N235" s="16" t="s">
        <v>13</v>
      </c>
      <c r="O235" s="16" t="s">
        <v>14</v>
      </c>
      <c r="P235" s="16" t="s">
        <v>1688</v>
      </c>
      <c r="Q235" s="16" t="s">
        <v>119</v>
      </c>
      <c r="R235" s="16" t="s">
        <v>355</v>
      </c>
    </row>
    <row r="236" spans="1:18" ht="63" x14ac:dyDescent="0.25">
      <c r="A236" s="17" t="s">
        <v>1689</v>
      </c>
      <c r="B236" s="17" t="s">
        <v>1690</v>
      </c>
      <c r="C236" s="15"/>
      <c r="D236" s="15" t="s">
        <v>1691</v>
      </c>
      <c r="E236" s="15" t="s">
        <v>52</v>
      </c>
      <c r="F236" s="15" t="s">
        <v>12</v>
      </c>
      <c r="G236" s="15"/>
      <c r="H236" s="15" t="s">
        <v>1692</v>
      </c>
      <c r="I236" s="15" t="s">
        <v>1693</v>
      </c>
      <c r="J236" s="15" t="s">
        <v>1694</v>
      </c>
      <c r="K236" s="15"/>
      <c r="L236" s="15" t="s">
        <v>1695</v>
      </c>
      <c r="M236" s="15"/>
      <c r="N236" s="15" t="s">
        <v>1512</v>
      </c>
      <c r="O236" s="15" t="s">
        <v>27</v>
      </c>
      <c r="P236" s="15" t="s">
        <v>42</v>
      </c>
      <c r="Q236" s="15" t="s">
        <v>119</v>
      </c>
      <c r="R236" s="15" t="s">
        <v>519</v>
      </c>
    </row>
    <row r="237" spans="1:18" ht="105" x14ac:dyDescent="0.25">
      <c r="A237" s="17" t="s">
        <v>1696</v>
      </c>
      <c r="B237" s="17" t="s">
        <v>1697</v>
      </c>
      <c r="C237" s="16"/>
      <c r="D237" s="16" t="s">
        <v>1698</v>
      </c>
      <c r="E237" s="16" t="s">
        <v>18</v>
      </c>
      <c r="F237" s="16" t="s">
        <v>12</v>
      </c>
      <c r="G237" s="16"/>
      <c r="H237" s="16" t="s">
        <v>1699</v>
      </c>
      <c r="I237" s="16" t="s">
        <v>1700</v>
      </c>
      <c r="J237" s="16" t="s">
        <v>1701</v>
      </c>
      <c r="K237" s="16"/>
      <c r="L237" s="16" t="s">
        <v>1702</v>
      </c>
      <c r="M237" s="16"/>
      <c r="N237" s="16" t="s">
        <v>29</v>
      </c>
      <c r="O237" s="16" t="s">
        <v>30</v>
      </c>
      <c r="P237" s="16" t="s">
        <v>20</v>
      </c>
      <c r="Q237" s="16" t="s">
        <v>119</v>
      </c>
      <c r="R237" s="16" t="s">
        <v>984</v>
      </c>
    </row>
    <row r="238" spans="1:18" ht="63" hidden="1" x14ac:dyDescent="0.25">
      <c r="A238" s="17" t="s">
        <v>1703</v>
      </c>
      <c r="B238" s="17" t="s">
        <v>1704</v>
      </c>
      <c r="C238" s="15"/>
      <c r="D238" s="15" t="s">
        <v>1705</v>
      </c>
      <c r="E238" s="15" t="s">
        <v>11</v>
      </c>
      <c r="F238" s="15" t="s">
        <v>12</v>
      </c>
      <c r="G238" s="15"/>
      <c r="H238" s="15" t="s">
        <v>1706</v>
      </c>
      <c r="I238" s="15" t="s">
        <v>1707</v>
      </c>
      <c r="J238" s="15" t="s">
        <v>1708</v>
      </c>
      <c r="K238" s="15"/>
      <c r="L238" s="15" t="s">
        <v>1709</v>
      </c>
      <c r="M238" s="15" t="s">
        <v>1710</v>
      </c>
      <c r="N238" s="15" t="s">
        <v>13</v>
      </c>
      <c r="O238" s="15" t="s">
        <v>14</v>
      </c>
      <c r="P238" s="15" t="s">
        <v>25</v>
      </c>
      <c r="Q238" s="15" t="s">
        <v>119</v>
      </c>
      <c r="R238" s="15" t="s">
        <v>1651</v>
      </c>
    </row>
    <row r="239" spans="1:18" ht="63" hidden="1" x14ac:dyDescent="0.25">
      <c r="A239" s="17" t="s">
        <v>1711</v>
      </c>
      <c r="B239" s="17" t="s">
        <v>1712</v>
      </c>
      <c r="C239" s="16"/>
      <c r="D239" s="16" t="s">
        <v>1713</v>
      </c>
      <c r="E239" s="16" t="s">
        <v>11</v>
      </c>
      <c r="F239" s="16" t="s">
        <v>12</v>
      </c>
      <c r="G239" s="16"/>
      <c r="H239" s="16" t="s">
        <v>249</v>
      </c>
      <c r="I239" s="16" t="s">
        <v>1714</v>
      </c>
      <c r="J239" s="16" t="s">
        <v>250</v>
      </c>
      <c r="K239" s="16"/>
      <c r="L239" s="16" t="s">
        <v>251</v>
      </c>
      <c r="M239" s="16" t="s">
        <v>252</v>
      </c>
      <c r="N239" s="16" t="s">
        <v>46</v>
      </c>
      <c r="O239" s="16" t="s">
        <v>44</v>
      </c>
      <c r="P239" s="16" t="s">
        <v>47</v>
      </c>
      <c r="Q239" s="16" t="s">
        <v>119</v>
      </c>
      <c r="R239" s="16" t="s">
        <v>1651</v>
      </c>
    </row>
    <row r="240" spans="1:18" ht="63" hidden="1" x14ac:dyDescent="0.25">
      <c r="A240" s="17" t="s">
        <v>1715</v>
      </c>
      <c r="B240" s="17" t="s">
        <v>1716</v>
      </c>
      <c r="C240" s="15"/>
      <c r="D240" s="15" t="s">
        <v>1717</v>
      </c>
      <c r="E240" s="15" t="s">
        <v>23</v>
      </c>
      <c r="F240" s="15" t="s">
        <v>12</v>
      </c>
      <c r="G240" s="15"/>
      <c r="H240" s="15" t="s">
        <v>1718</v>
      </c>
      <c r="I240" s="15"/>
      <c r="J240" s="15" t="s">
        <v>1718</v>
      </c>
      <c r="K240" s="15"/>
      <c r="L240" s="15" t="s">
        <v>1719</v>
      </c>
      <c r="M240" s="15"/>
      <c r="N240" s="15" t="s">
        <v>259</v>
      </c>
      <c r="O240" s="15" t="s">
        <v>49</v>
      </c>
      <c r="P240" s="15" t="s">
        <v>154</v>
      </c>
      <c r="Q240" s="15" t="s">
        <v>119</v>
      </c>
      <c r="R240" s="15" t="s">
        <v>355</v>
      </c>
    </row>
    <row r="241" spans="1:18" ht="84" hidden="1" x14ac:dyDescent="0.25">
      <c r="A241" s="17" t="s">
        <v>1720</v>
      </c>
      <c r="B241" s="17" t="s">
        <v>1721</v>
      </c>
      <c r="C241" s="16"/>
      <c r="D241" s="16" t="s">
        <v>1722</v>
      </c>
      <c r="E241" s="16" t="s">
        <v>11</v>
      </c>
      <c r="F241" s="16" t="s">
        <v>12</v>
      </c>
      <c r="G241" s="16"/>
      <c r="H241" s="16" t="s">
        <v>435</v>
      </c>
      <c r="I241" s="16" t="s">
        <v>436</v>
      </c>
      <c r="J241" s="16" t="s">
        <v>1723</v>
      </c>
      <c r="K241" s="16"/>
      <c r="L241" s="16" t="s">
        <v>438</v>
      </c>
      <c r="M241" s="16" t="s">
        <v>439</v>
      </c>
      <c r="N241" s="16" t="s">
        <v>13</v>
      </c>
      <c r="O241" s="16" t="s">
        <v>14</v>
      </c>
      <c r="P241" s="16" t="s">
        <v>25</v>
      </c>
      <c r="Q241" s="16" t="s">
        <v>119</v>
      </c>
      <c r="R241" s="16" t="s">
        <v>1651</v>
      </c>
    </row>
    <row r="242" spans="1:18" ht="94.5" x14ac:dyDescent="0.25">
      <c r="A242" s="17" t="s">
        <v>1724</v>
      </c>
      <c r="B242" s="17" t="s">
        <v>1725</v>
      </c>
      <c r="C242" s="15"/>
      <c r="D242" s="15" t="s">
        <v>1726</v>
      </c>
      <c r="E242" s="15" t="s">
        <v>18</v>
      </c>
      <c r="F242" s="15" t="s">
        <v>12</v>
      </c>
      <c r="G242" s="15"/>
      <c r="H242" s="15" t="s">
        <v>1727</v>
      </c>
      <c r="I242" s="15" t="s">
        <v>1728</v>
      </c>
      <c r="J242" s="15" t="s">
        <v>1729</v>
      </c>
      <c r="K242" s="15"/>
      <c r="L242" s="15" t="s">
        <v>1730</v>
      </c>
      <c r="M242" s="15"/>
      <c r="N242" s="15" t="s">
        <v>26</v>
      </c>
      <c r="O242" s="15" t="s">
        <v>27</v>
      </c>
      <c r="P242" s="15" t="s">
        <v>42</v>
      </c>
      <c r="Q242" s="15" t="s">
        <v>119</v>
      </c>
      <c r="R242" s="15" t="s">
        <v>1142</v>
      </c>
    </row>
    <row r="243" spans="1:18" ht="136.5" hidden="1" x14ac:dyDescent="0.25">
      <c r="A243" s="17" t="s">
        <v>1731</v>
      </c>
      <c r="B243" s="17" t="s">
        <v>1732</v>
      </c>
      <c r="C243" s="16"/>
      <c r="D243" s="16" t="s">
        <v>1733</v>
      </c>
      <c r="E243" s="16" t="s">
        <v>19</v>
      </c>
      <c r="F243" s="16" t="s">
        <v>12</v>
      </c>
      <c r="G243" s="16"/>
      <c r="H243" s="16" t="s">
        <v>124</v>
      </c>
      <c r="I243" s="16" t="s">
        <v>15</v>
      </c>
      <c r="J243" s="16" t="s">
        <v>1734</v>
      </c>
      <c r="K243" s="16"/>
      <c r="L243" s="16" t="s">
        <v>17</v>
      </c>
      <c r="M243" s="16" t="s">
        <v>137</v>
      </c>
      <c r="N243" s="16" t="s">
        <v>13</v>
      </c>
      <c r="O243" s="16" t="s">
        <v>14</v>
      </c>
      <c r="P243" s="16" t="s">
        <v>1735</v>
      </c>
      <c r="Q243" s="16" t="s">
        <v>119</v>
      </c>
      <c r="R243" s="16" t="s">
        <v>363</v>
      </c>
    </row>
    <row r="244" spans="1:18" ht="94.5" x14ac:dyDescent="0.25">
      <c r="A244" s="17" t="s">
        <v>1736</v>
      </c>
      <c r="B244" s="17" t="s">
        <v>1737</v>
      </c>
      <c r="C244" s="15"/>
      <c r="D244" s="15" t="s">
        <v>1738</v>
      </c>
      <c r="E244" s="15" t="s">
        <v>18</v>
      </c>
      <c r="F244" s="15" t="s">
        <v>12</v>
      </c>
      <c r="G244" s="15"/>
      <c r="H244" s="15" t="s">
        <v>1739</v>
      </c>
      <c r="I244" s="15" t="s">
        <v>1740</v>
      </c>
      <c r="J244" s="15" t="s">
        <v>1741</v>
      </c>
      <c r="K244" s="15"/>
      <c r="L244" s="15" t="s">
        <v>1742</v>
      </c>
      <c r="M244" s="15"/>
      <c r="N244" s="15" t="s">
        <v>698</v>
      </c>
      <c r="O244" s="15" t="s">
        <v>144</v>
      </c>
      <c r="P244" s="15" t="s">
        <v>20</v>
      </c>
      <c r="Q244" s="15" t="s">
        <v>119</v>
      </c>
      <c r="R244" s="15" t="s">
        <v>1142</v>
      </c>
    </row>
    <row r="245" spans="1:18" ht="147" hidden="1" x14ac:dyDescent="0.25">
      <c r="A245" s="17" t="s">
        <v>1743</v>
      </c>
      <c r="B245" s="17" t="s">
        <v>1744</v>
      </c>
      <c r="C245" s="16"/>
      <c r="D245" s="16" t="s">
        <v>1745</v>
      </c>
      <c r="E245" s="16" t="s">
        <v>23</v>
      </c>
      <c r="F245" s="16" t="s">
        <v>12</v>
      </c>
      <c r="G245" s="16"/>
      <c r="H245" s="16" t="s">
        <v>1746</v>
      </c>
      <c r="I245" s="16"/>
      <c r="J245" s="16" t="s">
        <v>1746</v>
      </c>
      <c r="K245" s="16"/>
      <c r="L245" s="16" t="s">
        <v>1747</v>
      </c>
      <c r="M245" s="16"/>
      <c r="N245" s="16" t="s">
        <v>43</v>
      </c>
      <c r="O245" s="16" t="s">
        <v>44</v>
      </c>
      <c r="P245" s="16" t="s">
        <v>22</v>
      </c>
      <c r="Q245" s="16" t="s">
        <v>119</v>
      </c>
      <c r="R245" s="16" t="s">
        <v>363</v>
      </c>
    </row>
    <row r="246" spans="1:18" ht="273" x14ac:dyDescent="0.25">
      <c r="A246" s="17" t="s">
        <v>1748</v>
      </c>
      <c r="B246" s="17" t="s">
        <v>1749</v>
      </c>
      <c r="C246" s="15"/>
      <c r="D246" s="15" t="s">
        <v>1750</v>
      </c>
      <c r="E246" s="15" t="s">
        <v>52</v>
      </c>
      <c r="F246" s="15" t="s">
        <v>12</v>
      </c>
      <c r="G246" s="15"/>
      <c r="H246" s="15" t="s">
        <v>1569</v>
      </c>
      <c r="I246" s="15" t="s">
        <v>1570</v>
      </c>
      <c r="J246" s="15" t="s">
        <v>1571</v>
      </c>
      <c r="K246" s="15"/>
      <c r="L246" s="15" t="s">
        <v>1572</v>
      </c>
      <c r="M246" s="15"/>
      <c r="N246" s="15" t="s">
        <v>13</v>
      </c>
      <c r="O246" s="15" t="s">
        <v>14</v>
      </c>
      <c r="P246" s="15" t="s">
        <v>1688</v>
      </c>
      <c r="Q246" s="15" t="s">
        <v>119</v>
      </c>
      <c r="R246" s="15" t="s">
        <v>129</v>
      </c>
    </row>
    <row r="247" spans="1:18" ht="157.5" hidden="1" x14ac:dyDescent="0.25">
      <c r="A247" s="17" t="s">
        <v>1751</v>
      </c>
      <c r="B247" s="17" t="s">
        <v>1752</v>
      </c>
      <c r="C247" s="16"/>
      <c r="D247" s="16" t="s">
        <v>1753</v>
      </c>
      <c r="E247" s="16" t="s">
        <v>23</v>
      </c>
      <c r="F247" s="16" t="s">
        <v>12</v>
      </c>
      <c r="G247" s="16"/>
      <c r="H247" s="16" t="s">
        <v>1754</v>
      </c>
      <c r="I247" s="16" t="s">
        <v>1755</v>
      </c>
      <c r="J247" s="16" t="s">
        <v>1756</v>
      </c>
      <c r="K247" s="16"/>
      <c r="L247" s="16" t="s">
        <v>1757</v>
      </c>
      <c r="M247" s="16"/>
      <c r="N247" s="16" t="s">
        <v>1758</v>
      </c>
      <c r="O247" s="16" t="s">
        <v>1759</v>
      </c>
      <c r="P247" s="16" t="s">
        <v>22</v>
      </c>
      <c r="Q247" s="16" t="s">
        <v>119</v>
      </c>
      <c r="R247" s="16" t="s">
        <v>363</v>
      </c>
    </row>
    <row r="248" spans="1:18" ht="126" hidden="1" x14ac:dyDescent="0.25">
      <c r="A248" s="17" t="s">
        <v>1760</v>
      </c>
      <c r="B248" s="17" t="s">
        <v>1761</v>
      </c>
      <c r="C248" s="15"/>
      <c r="D248" s="15" t="s">
        <v>1762</v>
      </c>
      <c r="E248" s="15" t="s">
        <v>11</v>
      </c>
      <c r="F248" s="15" t="s">
        <v>12</v>
      </c>
      <c r="G248" s="15"/>
      <c r="H248" s="15" t="s">
        <v>168</v>
      </c>
      <c r="I248" s="15" t="s">
        <v>169</v>
      </c>
      <c r="J248" s="15" t="s">
        <v>170</v>
      </c>
      <c r="K248" s="15"/>
      <c r="L248" s="15" t="s">
        <v>171</v>
      </c>
      <c r="M248" s="15"/>
      <c r="N248" s="15" t="s">
        <v>46</v>
      </c>
      <c r="O248" s="15" t="s">
        <v>44</v>
      </c>
      <c r="P248" s="15" t="s">
        <v>47</v>
      </c>
      <c r="Q248" s="15" t="s">
        <v>119</v>
      </c>
      <c r="R248" s="15" t="s">
        <v>199</v>
      </c>
    </row>
    <row r="249" spans="1:18" ht="126" x14ac:dyDescent="0.25">
      <c r="A249" s="17" t="s">
        <v>1763</v>
      </c>
      <c r="B249" s="17" t="s">
        <v>1764</v>
      </c>
      <c r="C249" s="16"/>
      <c r="D249" s="16" t="s">
        <v>1765</v>
      </c>
      <c r="E249" s="16" t="s">
        <v>24</v>
      </c>
      <c r="F249" s="16" t="s">
        <v>12</v>
      </c>
      <c r="G249" s="16"/>
      <c r="H249" s="16" t="s">
        <v>356</v>
      </c>
      <c r="I249" s="16" t="s">
        <v>357</v>
      </c>
      <c r="J249" s="16" t="s">
        <v>358</v>
      </c>
      <c r="K249" s="16"/>
      <c r="L249" s="16" t="s">
        <v>359</v>
      </c>
      <c r="M249" s="16" t="s">
        <v>360</v>
      </c>
      <c r="N249" s="16" t="s">
        <v>13</v>
      </c>
      <c r="O249" s="16" t="s">
        <v>14</v>
      </c>
      <c r="P249" s="16" t="s">
        <v>25</v>
      </c>
      <c r="Q249" s="16" t="s">
        <v>119</v>
      </c>
      <c r="R249" s="16" t="s">
        <v>1766</v>
      </c>
    </row>
    <row r="250" spans="1:18" ht="84" hidden="1" x14ac:dyDescent="0.25">
      <c r="A250" s="17" t="s">
        <v>1767</v>
      </c>
      <c r="B250" s="17" t="s">
        <v>1768</v>
      </c>
      <c r="C250" s="15"/>
      <c r="D250" s="15" t="s">
        <v>228</v>
      </c>
      <c r="E250" s="15" t="s">
        <v>11</v>
      </c>
      <c r="F250" s="15" t="s">
        <v>12</v>
      </c>
      <c r="G250" s="15"/>
      <c r="H250" s="15" t="s">
        <v>164</v>
      </c>
      <c r="I250" s="15" t="s">
        <v>45</v>
      </c>
      <c r="J250" s="15" t="s">
        <v>60</v>
      </c>
      <c r="K250" s="15"/>
      <c r="L250" s="15" t="s">
        <v>229</v>
      </c>
      <c r="M250" s="15"/>
      <c r="N250" s="15" t="s">
        <v>13</v>
      </c>
      <c r="O250" s="15" t="s">
        <v>14</v>
      </c>
      <c r="P250" s="15" t="s">
        <v>25</v>
      </c>
      <c r="Q250" s="15" t="s">
        <v>119</v>
      </c>
      <c r="R250" s="15" t="s">
        <v>199</v>
      </c>
    </row>
    <row r="251" spans="1:18" ht="84" x14ac:dyDescent="0.25">
      <c r="A251" s="17" t="s">
        <v>1769</v>
      </c>
      <c r="B251" s="17" t="s">
        <v>1770</v>
      </c>
      <c r="C251" s="16"/>
      <c r="D251" s="16" t="s">
        <v>1771</v>
      </c>
      <c r="E251" s="16" t="s">
        <v>18</v>
      </c>
      <c r="F251" s="16" t="s">
        <v>12</v>
      </c>
      <c r="G251" s="16"/>
      <c r="H251" s="16" t="s">
        <v>1772</v>
      </c>
      <c r="I251" s="16" t="s">
        <v>1773</v>
      </c>
      <c r="J251" s="16" t="s">
        <v>1772</v>
      </c>
      <c r="K251" s="16"/>
      <c r="L251" s="16" t="s">
        <v>1774</v>
      </c>
      <c r="M251" s="16"/>
      <c r="N251" s="16" t="s">
        <v>1512</v>
      </c>
      <c r="O251" s="16" t="s">
        <v>27</v>
      </c>
      <c r="P251" s="16" t="s">
        <v>42</v>
      </c>
      <c r="Q251" s="16" t="s">
        <v>119</v>
      </c>
      <c r="R251" s="16">
        <v>4</v>
      </c>
    </row>
    <row r="252" spans="1:18" ht="63" hidden="1" x14ac:dyDescent="0.25">
      <c r="A252" s="17" t="s">
        <v>1775</v>
      </c>
      <c r="B252" s="17" t="s">
        <v>1776</v>
      </c>
      <c r="C252" s="15"/>
      <c r="D252" s="15" t="s">
        <v>1777</v>
      </c>
      <c r="E252" s="15" t="s">
        <v>11</v>
      </c>
      <c r="F252" s="15" t="s">
        <v>12</v>
      </c>
      <c r="G252" s="15"/>
      <c r="H252" s="15" t="s">
        <v>1778</v>
      </c>
      <c r="I252" s="15" t="s">
        <v>1779</v>
      </c>
      <c r="J252" s="15" t="s">
        <v>1780</v>
      </c>
      <c r="K252" s="15"/>
      <c r="L252" s="15" t="s">
        <v>1781</v>
      </c>
      <c r="M252" s="15" t="s">
        <v>1782</v>
      </c>
      <c r="N252" s="15" t="s">
        <v>13</v>
      </c>
      <c r="O252" s="15" t="s">
        <v>14</v>
      </c>
      <c r="P252" s="15" t="s">
        <v>25</v>
      </c>
      <c r="Q252" s="15" t="s">
        <v>119</v>
      </c>
      <c r="R252" s="15" t="s">
        <v>269</v>
      </c>
    </row>
    <row r="253" spans="1:18" ht="73.5" hidden="1" x14ac:dyDescent="0.25">
      <c r="A253" s="17" t="s">
        <v>1783</v>
      </c>
      <c r="B253" s="17" t="s">
        <v>1784</v>
      </c>
      <c r="C253" s="16"/>
      <c r="D253" s="16" t="s">
        <v>1785</v>
      </c>
      <c r="E253" s="16" t="s">
        <v>11</v>
      </c>
      <c r="F253" s="16" t="s">
        <v>12</v>
      </c>
      <c r="G253" s="16"/>
      <c r="H253" s="16" t="s">
        <v>1786</v>
      </c>
      <c r="I253" s="16" t="s">
        <v>1787</v>
      </c>
      <c r="J253" s="16" t="s">
        <v>1788</v>
      </c>
      <c r="K253" s="16"/>
      <c r="L253" s="16" t="s">
        <v>1789</v>
      </c>
      <c r="M253" s="16" t="s">
        <v>1790</v>
      </c>
      <c r="N253" s="16" t="s">
        <v>13</v>
      </c>
      <c r="O253" s="16" t="s">
        <v>14</v>
      </c>
      <c r="P253" s="16" t="s">
        <v>25</v>
      </c>
      <c r="Q253" s="16" t="s">
        <v>119</v>
      </c>
      <c r="R253" s="16" t="s">
        <v>269</v>
      </c>
    </row>
    <row r="254" spans="1:18" ht="94.5" hidden="1" x14ac:dyDescent="0.25">
      <c r="A254" s="17" t="s">
        <v>1791</v>
      </c>
      <c r="B254" s="17" t="s">
        <v>1792</v>
      </c>
      <c r="C254" s="15"/>
      <c r="D254" s="15" t="s">
        <v>1793</v>
      </c>
      <c r="E254" s="15" t="s">
        <v>23</v>
      </c>
      <c r="F254" s="15" t="s">
        <v>12</v>
      </c>
      <c r="G254" s="15"/>
      <c r="H254" s="15" t="s">
        <v>1794</v>
      </c>
      <c r="I254" s="15" t="s">
        <v>1795</v>
      </c>
      <c r="J254" s="15" t="s">
        <v>1796</v>
      </c>
      <c r="K254" s="15"/>
      <c r="L254" s="15" t="s">
        <v>1797</v>
      </c>
      <c r="M254" s="15"/>
      <c r="N254" s="15" t="s">
        <v>43</v>
      </c>
      <c r="O254" s="15" t="s">
        <v>44</v>
      </c>
      <c r="P254" s="15" t="s">
        <v>22</v>
      </c>
      <c r="Q254" s="15" t="s">
        <v>119</v>
      </c>
      <c r="R254" s="15" t="s">
        <v>266</v>
      </c>
    </row>
    <row r="255" spans="1:18" ht="94.5" hidden="1" x14ac:dyDescent="0.25">
      <c r="A255" s="17" t="s">
        <v>1798</v>
      </c>
      <c r="B255" s="17" t="s">
        <v>1799</v>
      </c>
      <c r="C255" s="16"/>
      <c r="D255" s="16" t="s">
        <v>1800</v>
      </c>
      <c r="E255" s="16" t="s">
        <v>11</v>
      </c>
      <c r="F255" s="16" t="s">
        <v>12</v>
      </c>
      <c r="G255" s="16"/>
      <c r="H255" s="16" t="s">
        <v>1794</v>
      </c>
      <c r="I255" s="16" t="s">
        <v>1795</v>
      </c>
      <c r="J255" s="16" t="s">
        <v>1796</v>
      </c>
      <c r="K255" s="16"/>
      <c r="L255" s="16" t="s">
        <v>1797</v>
      </c>
      <c r="M255" s="16"/>
      <c r="N255" s="16" t="s">
        <v>13</v>
      </c>
      <c r="O255" s="16" t="s">
        <v>14</v>
      </c>
      <c r="P255" s="16" t="s">
        <v>25</v>
      </c>
      <c r="Q255" s="16" t="s">
        <v>119</v>
      </c>
      <c r="R255" s="16" t="s">
        <v>269</v>
      </c>
    </row>
    <row r="256" spans="1:18" ht="178.5" hidden="1" x14ac:dyDescent="0.25">
      <c r="A256" s="17" t="s">
        <v>1801</v>
      </c>
      <c r="B256" s="17" t="s">
        <v>1802</v>
      </c>
      <c r="C256" s="15"/>
      <c r="D256" s="15" t="s">
        <v>1803</v>
      </c>
      <c r="E256" s="15" t="s">
        <v>11</v>
      </c>
      <c r="F256" s="15" t="s">
        <v>12</v>
      </c>
      <c r="G256" s="15"/>
      <c r="H256" s="15" t="s">
        <v>1622</v>
      </c>
      <c r="I256" s="15" t="s">
        <v>1623</v>
      </c>
      <c r="J256" s="15" t="s">
        <v>1624</v>
      </c>
      <c r="K256" s="15"/>
      <c r="L256" s="15" t="s">
        <v>1625</v>
      </c>
      <c r="M256" s="15" t="s">
        <v>1626</v>
      </c>
      <c r="N256" s="15" t="s">
        <v>13</v>
      </c>
      <c r="O256" s="15" t="s">
        <v>14</v>
      </c>
      <c r="P256" s="15" t="s">
        <v>25</v>
      </c>
      <c r="Q256" s="15" t="s">
        <v>119</v>
      </c>
      <c r="R256" s="15" t="s">
        <v>269</v>
      </c>
    </row>
    <row r="257" spans="1:18" ht="63" hidden="1" x14ac:dyDescent="0.25">
      <c r="A257" s="17" t="s">
        <v>1804</v>
      </c>
      <c r="B257" s="17" t="s">
        <v>1805</v>
      </c>
      <c r="C257" s="16"/>
      <c r="D257" s="16" t="s">
        <v>1806</v>
      </c>
      <c r="E257" s="16" t="s">
        <v>19</v>
      </c>
      <c r="F257" s="16" t="s">
        <v>12</v>
      </c>
      <c r="G257" s="16"/>
      <c r="H257" s="16" t="s">
        <v>1807</v>
      </c>
      <c r="I257" s="16" t="s">
        <v>1808</v>
      </c>
      <c r="J257" s="16" t="s">
        <v>1809</v>
      </c>
      <c r="K257" s="16"/>
      <c r="L257" s="16" t="s">
        <v>1810</v>
      </c>
      <c r="M257" s="16" t="s">
        <v>1811</v>
      </c>
      <c r="N257" s="16" t="s">
        <v>1812</v>
      </c>
      <c r="O257" s="16" t="s">
        <v>49</v>
      </c>
      <c r="P257" s="16" t="s">
        <v>154</v>
      </c>
      <c r="Q257" s="16" t="s">
        <v>119</v>
      </c>
      <c r="R257" s="16" t="s">
        <v>266</v>
      </c>
    </row>
    <row r="258" spans="1:18" ht="105" x14ac:dyDescent="0.25">
      <c r="A258" s="17" t="s">
        <v>1813</v>
      </c>
      <c r="B258" s="17" t="s">
        <v>1814</v>
      </c>
      <c r="C258" s="15"/>
      <c r="D258" s="15" t="s">
        <v>1815</v>
      </c>
      <c r="E258" s="15" t="s">
        <v>24</v>
      </c>
      <c r="F258" s="15" t="s">
        <v>12</v>
      </c>
      <c r="G258" s="15"/>
      <c r="H258" s="15" t="s">
        <v>638</v>
      </c>
      <c r="I258" s="15" t="s">
        <v>639</v>
      </c>
      <c r="J258" s="15" t="s">
        <v>1816</v>
      </c>
      <c r="K258" s="15"/>
      <c r="L258" s="15" t="s">
        <v>1817</v>
      </c>
      <c r="M258" s="15"/>
      <c r="N258" s="15" t="s">
        <v>29</v>
      </c>
      <c r="O258" s="15" t="s">
        <v>30</v>
      </c>
      <c r="P258" s="15" t="s">
        <v>20</v>
      </c>
      <c r="Q258" s="15" t="s">
        <v>119</v>
      </c>
      <c r="R258" s="15" t="s">
        <v>1818</v>
      </c>
    </row>
    <row r="259" spans="1:18" ht="63" hidden="1" x14ac:dyDescent="0.25">
      <c r="A259" s="17" t="s">
        <v>1819</v>
      </c>
      <c r="B259" s="17" t="s">
        <v>1820</v>
      </c>
      <c r="C259" s="16"/>
      <c r="D259" s="16" t="s">
        <v>1821</v>
      </c>
      <c r="E259" s="16" t="s">
        <v>11</v>
      </c>
      <c r="F259" s="16" t="s">
        <v>12</v>
      </c>
      <c r="G259" s="16"/>
      <c r="H259" s="16" t="s">
        <v>427</v>
      </c>
      <c r="I259" s="16" t="s">
        <v>428</v>
      </c>
      <c r="J259" s="16" t="s">
        <v>429</v>
      </c>
      <c r="K259" s="16"/>
      <c r="L259" s="16" t="s">
        <v>430</v>
      </c>
      <c r="M259" s="16" t="s">
        <v>431</v>
      </c>
      <c r="N259" s="16" t="s">
        <v>13</v>
      </c>
      <c r="O259" s="16" t="s">
        <v>14</v>
      </c>
      <c r="P259" s="16" t="s">
        <v>25</v>
      </c>
      <c r="Q259" s="16" t="s">
        <v>119</v>
      </c>
      <c r="R259" s="16" t="s">
        <v>269</v>
      </c>
    </row>
    <row r="260" spans="1:18" ht="105" x14ac:dyDescent="0.25">
      <c r="A260" s="17" t="s">
        <v>1822</v>
      </c>
      <c r="B260" s="17" t="s">
        <v>1823</v>
      </c>
      <c r="C260" s="15"/>
      <c r="D260" s="15" t="s">
        <v>1824</v>
      </c>
      <c r="E260" s="15" t="s">
        <v>18</v>
      </c>
      <c r="F260" s="15" t="s">
        <v>12</v>
      </c>
      <c r="G260" s="15"/>
      <c r="H260" s="15" t="s">
        <v>182</v>
      </c>
      <c r="I260" s="15" t="s">
        <v>307</v>
      </c>
      <c r="J260" s="15" t="s">
        <v>1825</v>
      </c>
      <c r="K260" s="15"/>
      <c r="L260" s="15" t="s">
        <v>1826</v>
      </c>
      <c r="M260" s="15" t="s">
        <v>308</v>
      </c>
      <c r="N260" s="15" t="s">
        <v>1512</v>
      </c>
      <c r="O260" s="15" t="s">
        <v>27</v>
      </c>
      <c r="P260" s="15" t="s">
        <v>42</v>
      </c>
      <c r="Q260" s="15" t="s">
        <v>119</v>
      </c>
      <c r="R260" s="15" t="s">
        <v>1827</v>
      </c>
    </row>
    <row r="261" spans="1:18" ht="52.5" hidden="1" x14ac:dyDescent="0.25">
      <c r="A261" s="17" t="s">
        <v>1828</v>
      </c>
      <c r="B261" s="17" t="s">
        <v>1829</v>
      </c>
      <c r="C261" s="16"/>
      <c r="D261" s="16" t="s">
        <v>1830</v>
      </c>
      <c r="E261" s="16" t="s">
        <v>19</v>
      </c>
      <c r="F261" s="16" t="s">
        <v>12</v>
      </c>
      <c r="G261" s="16"/>
      <c r="H261" s="16" t="s">
        <v>1831</v>
      </c>
      <c r="I261" s="16"/>
      <c r="J261" s="16" t="s">
        <v>1831</v>
      </c>
      <c r="K261" s="16"/>
      <c r="L261" s="16" t="s">
        <v>1832</v>
      </c>
      <c r="M261" s="16"/>
      <c r="N261" s="16" t="s">
        <v>13</v>
      </c>
      <c r="O261" s="16" t="s">
        <v>14</v>
      </c>
      <c r="P261" s="16" t="s">
        <v>154</v>
      </c>
      <c r="Q261" s="16" t="s">
        <v>119</v>
      </c>
      <c r="R261" s="16" t="s">
        <v>266</v>
      </c>
    </row>
    <row r="262" spans="1:18" ht="63" x14ac:dyDescent="0.25">
      <c r="A262" s="17" t="s">
        <v>1833</v>
      </c>
      <c r="B262" s="17" t="s">
        <v>1834</v>
      </c>
      <c r="C262" s="15"/>
      <c r="D262" s="15" t="s">
        <v>1835</v>
      </c>
      <c r="E262" s="15" t="s">
        <v>18</v>
      </c>
      <c r="F262" s="15" t="s">
        <v>12</v>
      </c>
      <c r="G262" s="15"/>
      <c r="H262" s="15" t="s">
        <v>1399</v>
      </c>
      <c r="I262" s="15" t="s">
        <v>1836</v>
      </c>
      <c r="J262" s="15" t="s">
        <v>1837</v>
      </c>
      <c r="K262" s="15"/>
      <c r="L262" s="15" t="s">
        <v>1838</v>
      </c>
      <c r="M262" s="15" t="s">
        <v>1839</v>
      </c>
      <c r="N262" s="15" t="s">
        <v>345</v>
      </c>
      <c r="O262" s="15" t="s">
        <v>346</v>
      </c>
      <c r="P262" s="15" t="s">
        <v>20</v>
      </c>
      <c r="Q262" s="15" t="s">
        <v>119</v>
      </c>
      <c r="R262" s="15" t="s">
        <v>1827</v>
      </c>
    </row>
    <row r="263" spans="1:18" ht="84" hidden="1" x14ac:dyDescent="0.25">
      <c r="A263" s="17" t="s">
        <v>1840</v>
      </c>
      <c r="B263" s="17" t="s">
        <v>1841</v>
      </c>
      <c r="C263" s="16"/>
      <c r="D263" s="16" t="s">
        <v>1842</v>
      </c>
      <c r="E263" s="16" t="s">
        <v>23</v>
      </c>
      <c r="F263" s="16" t="s">
        <v>12</v>
      </c>
      <c r="G263" s="16"/>
      <c r="H263" s="16" t="s">
        <v>1843</v>
      </c>
      <c r="I263" s="16" t="s">
        <v>1844</v>
      </c>
      <c r="J263" s="16" t="s">
        <v>1845</v>
      </c>
      <c r="K263" s="16"/>
      <c r="L263" s="16" t="s">
        <v>1846</v>
      </c>
      <c r="M263" s="16"/>
      <c r="N263" s="16" t="s">
        <v>67</v>
      </c>
      <c r="O263" s="16" t="s">
        <v>68</v>
      </c>
      <c r="P263" s="16" t="s">
        <v>22</v>
      </c>
      <c r="Q263" s="16" t="s">
        <v>119</v>
      </c>
      <c r="R263" s="16" t="s">
        <v>266</v>
      </c>
    </row>
    <row r="264" spans="1:18" ht="52.5" hidden="1" x14ac:dyDescent="0.25">
      <c r="A264" s="17" t="s">
        <v>1847</v>
      </c>
      <c r="B264" s="17" t="s">
        <v>1848</v>
      </c>
      <c r="C264" s="15"/>
      <c r="D264" s="15" t="s">
        <v>1849</v>
      </c>
      <c r="E264" s="15" t="s">
        <v>11</v>
      </c>
      <c r="F264" s="15" t="s">
        <v>12</v>
      </c>
      <c r="G264" s="15"/>
      <c r="H264" s="15" t="s">
        <v>1551</v>
      </c>
      <c r="I264" s="15" t="s">
        <v>1552</v>
      </c>
      <c r="J264" s="15" t="s">
        <v>1553</v>
      </c>
      <c r="K264" s="15"/>
      <c r="L264" s="15" t="s">
        <v>1554</v>
      </c>
      <c r="M264" s="15" t="s">
        <v>1555</v>
      </c>
      <c r="N264" s="15" t="s">
        <v>13</v>
      </c>
      <c r="O264" s="15" t="s">
        <v>14</v>
      </c>
      <c r="P264" s="15" t="s">
        <v>73</v>
      </c>
      <c r="Q264" s="15" t="s">
        <v>119</v>
      </c>
      <c r="R264" s="15" t="s">
        <v>269</v>
      </c>
    </row>
    <row r="265" spans="1:18" ht="84" hidden="1" x14ac:dyDescent="0.25">
      <c r="A265" s="17" t="s">
        <v>1850</v>
      </c>
      <c r="B265" s="17" t="s">
        <v>1851</v>
      </c>
      <c r="C265" s="16"/>
      <c r="D265" s="16" t="s">
        <v>1852</v>
      </c>
      <c r="E265" s="16" t="s">
        <v>11</v>
      </c>
      <c r="F265" s="16" t="s">
        <v>12</v>
      </c>
      <c r="G265" s="16"/>
      <c r="H265" s="16" t="s">
        <v>331</v>
      </c>
      <c r="I265" s="16" t="s">
        <v>332</v>
      </c>
      <c r="J265" s="16" t="s">
        <v>333</v>
      </c>
      <c r="K265" s="16"/>
      <c r="L265" s="16" t="s">
        <v>334</v>
      </c>
      <c r="M265" s="16" t="s">
        <v>335</v>
      </c>
      <c r="N265" s="16" t="s">
        <v>13</v>
      </c>
      <c r="O265" s="16" t="s">
        <v>14</v>
      </c>
      <c r="P265" s="16" t="s">
        <v>25</v>
      </c>
      <c r="Q265" s="16" t="s">
        <v>119</v>
      </c>
      <c r="R265" s="16" t="s">
        <v>269</v>
      </c>
    </row>
    <row r="266" spans="1:18" ht="63" x14ac:dyDescent="0.25">
      <c r="A266" s="17" t="s">
        <v>1853</v>
      </c>
      <c r="B266" s="17" t="s">
        <v>1854</v>
      </c>
      <c r="C266" s="15"/>
      <c r="D266" s="15" t="s">
        <v>1855</v>
      </c>
      <c r="E266" s="15" t="s">
        <v>24</v>
      </c>
      <c r="F266" s="15" t="s">
        <v>12</v>
      </c>
      <c r="G266" s="15"/>
      <c r="H266" s="15" t="s">
        <v>124</v>
      </c>
      <c r="I266" s="15" t="s">
        <v>15</v>
      </c>
      <c r="J266" s="15" t="s">
        <v>16</v>
      </c>
      <c r="K266" s="15"/>
      <c r="L266" s="15" t="s">
        <v>17</v>
      </c>
      <c r="M266" s="15"/>
      <c r="N266" s="15" t="s">
        <v>13</v>
      </c>
      <c r="O266" s="15" t="s">
        <v>14</v>
      </c>
      <c r="P266" s="15" t="s">
        <v>25</v>
      </c>
      <c r="Q266" s="15" t="s">
        <v>119</v>
      </c>
      <c r="R266" s="15" t="s">
        <v>1818</v>
      </c>
    </row>
    <row r="267" spans="1:18" ht="94.5" hidden="1" x14ac:dyDescent="0.25">
      <c r="A267" s="17" t="s">
        <v>1856</v>
      </c>
      <c r="B267" s="17" t="s">
        <v>1857</v>
      </c>
      <c r="C267" s="16"/>
      <c r="D267" s="16" t="s">
        <v>237</v>
      </c>
      <c r="E267" s="16" t="s">
        <v>11</v>
      </c>
      <c r="F267" s="16" t="s">
        <v>12</v>
      </c>
      <c r="G267" s="16"/>
      <c r="H267" s="16" t="s">
        <v>254</v>
      </c>
      <c r="I267" s="16" t="s">
        <v>255</v>
      </c>
      <c r="J267" s="16" t="s">
        <v>238</v>
      </c>
      <c r="K267" s="16"/>
      <c r="L267" s="16" t="s">
        <v>239</v>
      </c>
      <c r="M267" s="16" t="s">
        <v>256</v>
      </c>
      <c r="N267" s="16" t="s">
        <v>46</v>
      </c>
      <c r="O267" s="16" t="s">
        <v>44</v>
      </c>
      <c r="P267" s="16" t="s">
        <v>47</v>
      </c>
      <c r="Q267" s="16" t="s">
        <v>119</v>
      </c>
      <c r="R267" s="16" t="s">
        <v>269</v>
      </c>
    </row>
    <row r="268" spans="1:18" ht="84" hidden="1" x14ac:dyDescent="0.25">
      <c r="A268" s="17" t="s">
        <v>1858</v>
      </c>
      <c r="B268" s="17" t="s">
        <v>1859</v>
      </c>
      <c r="C268" s="15"/>
      <c r="D268" s="15" t="s">
        <v>1860</v>
      </c>
      <c r="E268" s="15" t="s">
        <v>11</v>
      </c>
      <c r="F268" s="15" t="s">
        <v>12</v>
      </c>
      <c r="G268" s="15"/>
      <c r="H268" s="15" t="s">
        <v>1445</v>
      </c>
      <c r="I268" s="15" t="s">
        <v>1446</v>
      </c>
      <c r="J268" s="15" t="s">
        <v>1447</v>
      </c>
      <c r="K268" s="15"/>
      <c r="L268" s="15" t="s">
        <v>1448</v>
      </c>
      <c r="M268" s="15" t="s">
        <v>1449</v>
      </c>
      <c r="N268" s="15" t="s">
        <v>13</v>
      </c>
      <c r="O268" s="15" t="s">
        <v>14</v>
      </c>
      <c r="P268" s="15" t="s">
        <v>25</v>
      </c>
      <c r="Q268" s="15" t="s">
        <v>119</v>
      </c>
      <c r="R268" s="15" t="s">
        <v>269</v>
      </c>
    </row>
    <row r="269" spans="1:18" ht="136.5" hidden="1" x14ac:dyDescent="0.25">
      <c r="A269" s="17" t="s">
        <v>1861</v>
      </c>
      <c r="B269" s="17" t="s">
        <v>1862</v>
      </c>
      <c r="C269" s="16"/>
      <c r="D269" s="16" t="s">
        <v>1863</v>
      </c>
      <c r="E269" s="16" t="s">
        <v>11</v>
      </c>
      <c r="F269" s="16" t="s">
        <v>12</v>
      </c>
      <c r="G269" s="16"/>
      <c r="H269" s="16" t="s">
        <v>280</v>
      </c>
      <c r="I269" s="16" t="s">
        <v>281</v>
      </c>
      <c r="J269" s="16" t="s">
        <v>282</v>
      </c>
      <c r="K269" s="16"/>
      <c r="L269" s="16" t="s">
        <v>283</v>
      </c>
      <c r="M269" s="16" t="s">
        <v>284</v>
      </c>
      <c r="N269" s="16" t="s">
        <v>13</v>
      </c>
      <c r="O269" s="16" t="s">
        <v>14</v>
      </c>
      <c r="P269" s="16" t="s">
        <v>1864</v>
      </c>
      <c r="Q269" s="16" t="s">
        <v>119</v>
      </c>
      <c r="R269" s="16" t="s">
        <v>269</v>
      </c>
    </row>
    <row r="270" spans="1:18" ht="52.5" hidden="1" x14ac:dyDescent="0.25">
      <c r="A270" s="17" t="s">
        <v>1865</v>
      </c>
      <c r="B270" s="17" t="s">
        <v>1866</v>
      </c>
      <c r="C270" s="15"/>
      <c r="D270" s="15" t="s">
        <v>1867</v>
      </c>
      <c r="E270" s="15" t="s">
        <v>19</v>
      </c>
      <c r="F270" s="15" t="s">
        <v>12</v>
      </c>
      <c r="G270" s="15"/>
      <c r="H270" s="15" t="s">
        <v>1868</v>
      </c>
      <c r="I270" s="15" t="s">
        <v>1869</v>
      </c>
      <c r="J270" s="15" t="s">
        <v>1870</v>
      </c>
      <c r="K270" s="15"/>
      <c r="L270" s="15" t="s">
        <v>1871</v>
      </c>
      <c r="M270" s="15"/>
      <c r="N270" s="15" t="s">
        <v>13</v>
      </c>
      <c r="O270" s="15" t="s">
        <v>14</v>
      </c>
      <c r="P270" s="15" t="s">
        <v>1735</v>
      </c>
      <c r="Q270" s="15" t="s">
        <v>119</v>
      </c>
      <c r="R270" s="15" t="s">
        <v>818</v>
      </c>
    </row>
    <row r="271" spans="1:18" ht="63" hidden="1" x14ac:dyDescent="0.25">
      <c r="A271" s="17" t="s">
        <v>1872</v>
      </c>
      <c r="B271" s="17" t="s">
        <v>1873</v>
      </c>
      <c r="C271" s="16"/>
      <c r="D271" s="16" t="s">
        <v>1874</v>
      </c>
      <c r="E271" s="16" t="s">
        <v>23</v>
      </c>
      <c r="F271" s="16" t="s">
        <v>12</v>
      </c>
      <c r="G271" s="16"/>
      <c r="H271" s="16" t="s">
        <v>1868</v>
      </c>
      <c r="I271" s="16" t="s">
        <v>1869</v>
      </c>
      <c r="J271" s="16" t="s">
        <v>1870</v>
      </c>
      <c r="K271" s="16"/>
      <c r="L271" s="16" t="s">
        <v>1871</v>
      </c>
      <c r="M271" s="16"/>
      <c r="N271" s="16" t="s">
        <v>227</v>
      </c>
      <c r="O271" s="16" t="s">
        <v>49</v>
      </c>
      <c r="P271" s="16" t="s">
        <v>154</v>
      </c>
      <c r="Q271" s="16" t="s">
        <v>119</v>
      </c>
      <c r="R271" s="16" t="s">
        <v>818</v>
      </c>
    </row>
    <row r="272" spans="1:18" ht="31.5" hidden="1" x14ac:dyDescent="0.25">
      <c r="A272" s="17" t="s">
        <v>1875</v>
      </c>
      <c r="B272" s="17" t="s">
        <v>1876</v>
      </c>
      <c r="C272" s="15"/>
      <c r="D272" s="15" t="s">
        <v>205</v>
      </c>
      <c r="E272" s="15" t="s">
        <v>11</v>
      </c>
      <c r="F272" s="15" t="s">
        <v>12</v>
      </c>
      <c r="G272" s="15"/>
      <c r="H272" s="15" t="s">
        <v>1877</v>
      </c>
      <c r="I272" s="15" t="s">
        <v>1878</v>
      </c>
      <c r="J272" s="15" t="s">
        <v>1879</v>
      </c>
      <c r="K272" s="15"/>
      <c r="L272" s="15" t="s">
        <v>1880</v>
      </c>
      <c r="M272" s="15" t="s">
        <v>1881</v>
      </c>
      <c r="N272" s="15" t="s">
        <v>13</v>
      </c>
      <c r="O272" s="15" t="s">
        <v>14</v>
      </c>
      <c r="P272" s="15" t="s">
        <v>73</v>
      </c>
      <c r="Q272" s="15" t="s">
        <v>119</v>
      </c>
      <c r="R272" s="15" t="s">
        <v>131</v>
      </c>
    </row>
    <row r="273" spans="1:18" ht="52.5" x14ac:dyDescent="0.25">
      <c r="A273" s="17" t="s">
        <v>1882</v>
      </c>
      <c r="B273" s="17" t="s">
        <v>1883</v>
      </c>
      <c r="C273" s="16"/>
      <c r="D273" s="16" t="s">
        <v>1884</v>
      </c>
      <c r="E273" s="16" t="s">
        <v>18</v>
      </c>
      <c r="F273" s="16" t="s">
        <v>12</v>
      </c>
      <c r="G273" s="16"/>
      <c r="H273" s="16" t="s">
        <v>1885</v>
      </c>
      <c r="I273" s="16" t="s">
        <v>1886</v>
      </c>
      <c r="J273" s="16" t="s">
        <v>1887</v>
      </c>
      <c r="K273" s="16"/>
      <c r="L273" s="16" t="s">
        <v>1888</v>
      </c>
      <c r="M273" s="16"/>
      <c r="N273" s="16" t="s">
        <v>1512</v>
      </c>
      <c r="O273" s="16" t="s">
        <v>27</v>
      </c>
      <c r="P273" s="16" t="s">
        <v>42</v>
      </c>
      <c r="Q273" s="16" t="s">
        <v>119</v>
      </c>
      <c r="R273" s="16" t="s">
        <v>1361</v>
      </c>
    </row>
    <row r="274" spans="1:18" ht="94.5" hidden="1" x14ac:dyDescent="0.25">
      <c r="A274" s="17" t="s">
        <v>1889</v>
      </c>
      <c r="B274" s="17" t="s">
        <v>1890</v>
      </c>
      <c r="C274" s="15"/>
      <c r="D274" s="15" t="s">
        <v>1891</v>
      </c>
      <c r="E274" s="15" t="s">
        <v>11</v>
      </c>
      <c r="F274" s="15" t="s">
        <v>12</v>
      </c>
      <c r="G274" s="15"/>
      <c r="H274" s="15" t="s">
        <v>1521</v>
      </c>
      <c r="I274" s="15" t="s">
        <v>1522</v>
      </c>
      <c r="J274" s="15" t="s">
        <v>1523</v>
      </c>
      <c r="K274" s="15"/>
      <c r="L274" s="15" t="s">
        <v>1524</v>
      </c>
      <c r="M274" s="15"/>
      <c r="N274" s="15" t="s">
        <v>13</v>
      </c>
      <c r="O274" s="15" t="s">
        <v>14</v>
      </c>
      <c r="P274" s="15" t="s">
        <v>20</v>
      </c>
      <c r="Q274" s="15" t="s">
        <v>119</v>
      </c>
      <c r="R274" s="15" t="s">
        <v>131</v>
      </c>
    </row>
    <row r="275" spans="1:18" ht="52.5" x14ac:dyDescent="0.25">
      <c r="A275" s="17" t="s">
        <v>1892</v>
      </c>
      <c r="B275" s="17" t="s">
        <v>1893</v>
      </c>
      <c r="C275" s="16"/>
      <c r="D275" s="16" t="s">
        <v>1894</v>
      </c>
      <c r="E275" s="16" t="s">
        <v>18</v>
      </c>
      <c r="F275" s="16" t="s">
        <v>12</v>
      </c>
      <c r="G275" s="16"/>
      <c r="H275" s="16" t="s">
        <v>803</v>
      </c>
      <c r="I275" s="16"/>
      <c r="J275" s="16" t="s">
        <v>803</v>
      </c>
      <c r="K275" s="16"/>
      <c r="L275" s="16" t="s">
        <v>804</v>
      </c>
      <c r="M275" s="16"/>
      <c r="N275" s="16" t="s">
        <v>13</v>
      </c>
      <c r="O275" s="16" t="s">
        <v>14</v>
      </c>
      <c r="P275" s="16" t="s">
        <v>25</v>
      </c>
      <c r="Q275" s="16" t="s">
        <v>119</v>
      </c>
      <c r="R275" s="16" t="s">
        <v>1465</v>
      </c>
    </row>
    <row r="276" spans="1:18" ht="84" x14ac:dyDescent="0.25">
      <c r="A276" s="17" t="s">
        <v>1895</v>
      </c>
      <c r="B276" s="17" t="s">
        <v>1896</v>
      </c>
      <c r="C276" s="15"/>
      <c r="D276" s="15" t="s">
        <v>1897</v>
      </c>
      <c r="E276" s="15" t="s">
        <v>24</v>
      </c>
      <c r="F276" s="15" t="s">
        <v>12</v>
      </c>
      <c r="G276" s="15"/>
      <c r="H276" s="15" t="s">
        <v>1898</v>
      </c>
      <c r="I276" s="15" t="s">
        <v>1899</v>
      </c>
      <c r="J276" s="15" t="s">
        <v>1900</v>
      </c>
      <c r="K276" s="15"/>
      <c r="L276" s="15" t="s">
        <v>1901</v>
      </c>
      <c r="M276" s="15"/>
      <c r="N276" s="15" t="s">
        <v>43</v>
      </c>
      <c r="O276" s="15" t="s">
        <v>44</v>
      </c>
      <c r="P276" s="15" t="s">
        <v>20</v>
      </c>
      <c r="Q276" s="15" t="s">
        <v>119</v>
      </c>
      <c r="R276" s="15" t="s">
        <v>1902</v>
      </c>
    </row>
    <row r="277" spans="1:18" ht="115.5" hidden="1" x14ac:dyDescent="0.25">
      <c r="A277" s="17" t="s">
        <v>1903</v>
      </c>
      <c r="B277" s="17" t="s">
        <v>1904</v>
      </c>
      <c r="C277" s="16"/>
      <c r="D277" s="16" t="s">
        <v>1905</v>
      </c>
      <c r="E277" s="16" t="s">
        <v>23</v>
      </c>
      <c r="F277" s="16" t="s">
        <v>12</v>
      </c>
      <c r="G277" s="16"/>
      <c r="H277" s="16" t="s">
        <v>1906</v>
      </c>
      <c r="I277" s="16"/>
      <c r="J277" s="16" t="s">
        <v>1907</v>
      </c>
      <c r="K277" s="16"/>
      <c r="L277" s="16" t="s">
        <v>1908</v>
      </c>
      <c r="M277" s="16"/>
      <c r="N277" s="16" t="s">
        <v>67</v>
      </c>
      <c r="O277" s="16" t="s">
        <v>68</v>
      </c>
      <c r="P277" s="16" t="s">
        <v>135</v>
      </c>
      <c r="Q277" s="16" t="s">
        <v>119</v>
      </c>
      <c r="R277" s="16" t="s">
        <v>838</v>
      </c>
    </row>
    <row r="278" spans="1:18" ht="210" x14ac:dyDescent="0.25">
      <c r="A278" s="17" t="s">
        <v>1909</v>
      </c>
      <c r="B278" s="17" t="s">
        <v>1910</v>
      </c>
      <c r="C278" s="15"/>
      <c r="D278" s="15" t="s">
        <v>1911</v>
      </c>
      <c r="E278" s="15" t="s">
        <v>54</v>
      </c>
      <c r="F278" s="15" t="s">
        <v>12</v>
      </c>
      <c r="G278" s="15"/>
      <c r="H278" s="15" t="s">
        <v>294</v>
      </c>
      <c r="I278" s="15" t="s">
        <v>295</v>
      </c>
      <c r="J278" s="15" t="s">
        <v>1912</v>
      </c>
      <c r="K278" s="15"/>
      <c r="L278" s="15" t="s">
        <v>297</v>
      </c>
      <c r="M278" s="15"/>
      <c r="N278" s="15" t="s">
        <v>13</v>
      </c>
      <c r="O278" s="15" t="s">
        <v>14</v>
      </c>
      <c r="P278" s="15" t="s">
        <v>53</v>
      </c>
      <c r="Q278" s="15" t="s">
        <v>119</v>
      </c>
      <c r="R278" s="15" t="s">
        <v>1474</v>
      </c>
    </row>
    <row r="279" spans="1:18" ht="63" hidden="1" x14ac:dyDescent="0.25">
      <c r="A279" s="17" t="s">
        <v>1913</v>
      </c>
      <c r="B279" s="17" t="s">
        <v>1914</v>
      </c>
      <c r="C279" s="16"/>
      <c r="D279" s="16" t="s">
        <v>1915</v>
      </c>
      <c r="E279" s="16" t="s">
        <v>19</v>
      </c>
      <c r="F279" s="16" t="s">
        <v>12</v>
      </c>
      <c r="G279" s="16"/>
      <c r="H279" s="16" t="s">
        <v>51</v>
      </c>
      <c r="I279" s="16" t="s">
        <v>1916</v>
      </c>
      <c r="J279" s="16" t="s">
        <v>1917</v>
      </c>
      <c r="K279" s="16"/>
      <c r="L279" s="16" t="s">
        <v>1918</v>
      </c>
      <c r="M279" s="16"/>
      <c r="N279" s="16" t="s">
        <v>13</v>
      </c>
      <c r="O279" s="16" t="s">
        <v>14</v>
      </c>
      <c r="P279" s="16" t="s">
        <v>20</v>
      </c>
      <c r="Q279" s="16" t="s">
        <v>119</v>
      </c>
      <c r="R279" s="16" t="s">
        <v>922</v>
      </c>
    </row>
    <row r="280" spans="1:18" ht="126" hidden="1" x14ac:dyDescent="0.25">
      <c r="A280" s="17" t="s">
        <v>1919</v>
      </c>
      <c r="B280" s="17" t="s">
        <v>1920</v>
      </c>
      <c r="C280" s="15"/>
      <c r="D280" s="15" t="s">
        <v>1921</v>
      </c>
      <c r="E280" s="15" t="s">
        <v>11</v>
      </c>
      <c r="F280" s="15" t="s">
        <v>12</v>
      </c>
      <c r="G280" s="15"/>
      <c r="H280" s="15" t="s">
        <v>1922</v>
      </c>
      <c r="I280" s="15" t="s">
        <v>1923</v>
      </c>
      <c r="J280" s="15" t="s">
        <v>1924</v>
      </c>
      <c r="K280" s="15"/>
      <c r="L280" s="15" t="s">
        <v>1925</v>
      </c>
      <c r="M280" s="15"/>
      <c r="N280" s="15" t="s">
        <v>13</v>
      </c>
      <c r="O280" s="15" t="s">
        <v>14</v>
      </c>
      <c r="P280" s="15" t="s">
        <v>25</v>
      </c>
      <c r="Q280" s="15" t="s">
        <v>119</v>
      </c>
      <c r="R280" s="15" t="s">
        <v>1926</v>
      </c>
    </row>
    <row r="281" spans="1:18" ht="42" hidden="1" x14ac:dyDescent="0.25">
      <c r="A281" s="17" t="s">
        <v>1927</v>
      </c>
      <c r="B281" s="17" t="s">
        <v>1928</v>
      </c>
      <c r="C281" s="16"/>
      <c r="D281" s="16" t="s">
        <v>1929</v>
      </c>
      <c r="E281" s="16" t="s">
        <v>11</v>
      </c>
      <c r="F281" s="16" t="s">
        <v>12</v>
      </c>
      <c r="G281" s="16"/>
      <c r="H281" s="16" t="s">
        <v>1930</v>
      </c>
      <c r="I281" s="16"/>
      <c r="J281" s="16" t="s">
        <v>51</v>
      </c>
      <c r="K281" s="16"/>
      <c r="L281" s="16" t="s">
        <v>1931</v>
      </c>
      <c r="M281" s="16"/>
      <c r="N281" s="16" t="s">
        <v>13</v>
      </c>
      <c r="O281" s="16" t="s">
        <v>14</v>
      </c>
      <c r="P281" s="16" t="s">
        <v>347</v>
      </c>
      <c r="Q281" s="16" t="s">
        <v>119</v>
      </c>
      <c r="R281" s="16" t="s">
        <v>1926</v>
      </c>
    </row>
    <row r="282" spans="1:18" ht="63" hidden="1" x14ac:dyDescent="0.25">
      <c r="A282" s="17" t="s">
        <v>1932</v>
      </c>
      <c r="B282" s="17" t="s">
        <v>1933</v>
      </c>
      <c r="C282" s="15"/>
      <c r="D282" s="15" t="s">
        <v>1934</v>
      </c>
      <c r="E282" s="15" t="s">
        <v>235</v>
      </c>
      <c r="F282" s="15" t="s">
        <v>12</v>
      </c>
      <c r="G282" s="15"/>
      <c r="H282" s="15" t="s">
        <v>316</v>
      </c>
      <c r="I282" s="15" t="s">
        <v>317</v>
      </c>
      <c r="J282" s="15" t="s">
        <v>316</v>
      </c>
      <c r="K282" s="15"/>
      <c r="L282" s="15" t="s">
        <v>318</v>
      </c>
      <c r="M282" s="15"/>
      <c r="N282" s="15" t="s">
        <v>13</v>
      </c>
      <c r="O282" s="15" t="s">
        <v>14</v>
      </c>
      <c r="P282" s="15" t="s">
        <v>154</v>
      </c>
      <c r="Q282" s="15" t="s">
        <v>119</v>
      </c>
      <c r="R282" s="15" t="s">
        <v>1926</v>
      </c>
    </row>
    <row r="283" spans="1:18" ht="73.5" hidden="1" x14ac:dyDescent="0.25">
      <c r="A283" s="17" t="s">
        <v>1935</v>
      </c>
      <c r="B283" s="17" t="s">
        <v>1936</v>
      </c>
      <c r="C283" s="16"/>
      <c r="D283" s="16" t="s">
        <v>1937</v>
      </c>
      <c r="E283" s="16" t="s">
        <v>23</v>
      </c>
      <c r="F283" s="16" t="s">
        <v>12</v>
      </c>
      <c r="G283" s="16"/>
      <c r="H283" s="16" t="s">
        <v>208</v>
      </c>
      <c r="I283" s="16" t="s">
        <v>209</v>
      </c>
      <c r="J283" s="16" t="s">
        <v>210</v>
      </c>
      <c r="K283" s="16"/>
      <c r="L283" s="16" t="s">
        <v>211</v>
      </c>
      <c r="M283" s="16"/>
      <c r="N283" s="16" t="s">
        <v>207</v>
      </c>
      <c r="O283" s="16" t="s">
        <v>21</v>
      </c>
      <c r="P283" s="16" t="s">
        <v>22</v>
      </c>
      <c r="Q283" s="16" t="s">
        <v>119</v>
      </c>
      <c r="R283" s="16" t="s">
        <v>153</v>
      </c>
    </row>
    <row r="284" spans="1:18" ht="52.5" hidden="1" x14ac:dyDescent="0.25">
      <c r="A284" s="17" t="s">
        <v>1938</v>
      </c>
      <c r="B284" s="17" t="s">
        <v>1939</v>
      </c>
      <c r="C284" s="15"/>
      <c r="D284" s="15" t="s">
        <v>1940</v>
      </c>
      <c r="E284" s="15" t="s">
        <v>11</v>
      </c>
      <c r="F284" s="15" t="s">
        <v>12</v>
      </c>
      <c r="G284" s="15"/>
      <c r="H284" s="15" t="s">
        <v>1941</v>
      </c>
      <c r="I284" s="15" t="s">
        <v>1942</v>
      </c>
      <c r="J284" s="15" t="s">
        <v>1941</v>
      </c>
      <c r="K284" s="15"/>
      <c r="L284" s="15" t="s">
        <v>1943</v>
      </c>
      <c r="M284" s="15"/>
      <c r="N284" s="15" t="s">
        <v>13</v>
      </c>
      <c r="O284" s="15" t="s">
        <v>14</v>
      </c>
      <c r="P284" s="15" t="s">
        <v>25</v>
      </c>
      <c r="Q284" s="15" t="s">
        <v>119</v>
      </c>
      <c r="R284" s="15" t="s">
        <v>268</v>
      </c>
    </row>
    <row r="285" spans="1:18" ht="31.5" hidden="1" x14ac:dyDescent="0.25">
      <c r="A285" s="17" t="s">
        <v>1944</v>
      </c>
      <c r="B285" s="17" t="s">
        <v>1945</v>
      </c>
      <c r="C285" s="16"/>
      <c r="D285" s="16" t="s">
        <v>349</v>
      </c>
      <c r="E285" s="16" t="s">
        <v>11</v>
      </c>
      <c r="F285" s="16" t="s">
        <v>12</v>
      </c>
      <c r="G285" s="16"/>
      <c r="H285" s="16" t="s">
        <v>1946</v>
      </c>
      <c r="I285" s="16" t="s">
        <v>1947</v>
      </c>
      <c r="J285" s="16" t="s">
        <v>1948</v>
      </c>
      <c r="K285" s="16"/>
      <c r="L285" s="16" t="s">
        <v>1949</v>
      </c>
      <c r="M285" s="16" t="s">
        <v>1950</v>
      </c>
      <c r="N285" s="16" t="s">
        <v>13</v>
      </c>
      <c r="O285" s="16" t="s">
        <v>14</v>
      </c>
      <c r="P285" s="16" t="s">
        <v>73</v>
      </c>
      <c r="Q285" s="16" t="s">
        <v>119</v>
      </c>
      <c r="R285" s="16" t="s">
        <v>268</v>
      </c>
    </row>
    <row r="286" spans="1:18" ht="52.5" hidden="1" x14ac:dyDescent="0.25">
      <c r="A286" s="17" t="s">
        <v>1951</v>
      </c>
      <c r="B286" s="17" t="s">
        <v>1952</v>
      </c>
      <c r="C286" s="15"/>
      <c r="D286" s="15" t="s">
        <v>1953</v>
      </c>
      <c r="E286" s="15" t="s">
        <v>11</v>
      </c>
      <c r="F286" s="15" t="s">
        <v>12</v>
      </c>
      <c r="G286" s="15"/>
      <c r="H286" s="15" t="s">
        <v>1129</v>
      </c>
      <c r="I286" s="15" t="s">
        <v>1130</v>
      </c>
      <c r="J286" s="15" t="s">
        <v>1131</v>
      </c>
      <c r="K286" s="15"/>
      <c r="L286" s="15" t="s">
        <v>1954</v>
      </c>
      <c r="M286" s="15" t="s">
        <v>1133</v>
      </c>
      <c r="N286" s="15" t="s">
        <v>13</v>
      </c>
      <c r="O286" s="15" t="s">
        <v>14</v>
      </c>
      <c r="P286" s="15" t="s">
        <v>73</v>
      </c>
      <c r="Q286" s="15" t="s">
        <v>119</v>
      </c>
      <c r="R286" s="15" t="s">
        <v>268</v>
      </c>
    </row>
    <row r="287" spans="1:18" ht="73.5" hidden="1" x14ac:dyDescent="0.25">
      <c r="A287" s="17" t="s">
        <v>1955</v>
      </c>
      <c r="B287" s="17" t="s">
        <v>1956</v>
      </c>
      <c r="C287" s="16"/>
      <c r="D287" s="16" t="s">
        <v>1957</v>
      </c>
      <c r="E287" s="16" t="s">
        <v>23</v>
      </c>
      <c r="F287" s="16" t="s">
        <v>12</v>
      </c>
      <c r="G287" s="16"/>
      <c r="H287" s="16" t="s">
        <v>1958</v>
      </c>
      <c r="I287" s="16" t="s">
        <v>1959</v>
      </c>
      <c r="J287" s="16" t="s">
        <v>1960</v>
      </c>
      <c r="K287" s="16"/>
      <c r="L287" s="16" t="s">
        <v>1961</v>
      </c>
      <c r="M287" s="16"/>
      <c r="N287" s="16" t="s">
        <v>43</v>
      </c>
      <c r="O287" s="16" t="s">
        <v>44</v>
      </c>
      <c r="P287" s="16" t="s">
        <v>22</v>
      </c>
      <c r="Q287" s="16" t="s">
        <v>119</v>
      </c>
      <c r="R287" s="16" t="s">
        <v>1240</v>
      </c>
    </row>
    <row r="288" spans="1:18" ht="126" x14ac:dyDescent="0.25">
      <c r="A288" s="17" t="s">
        <v>1962</v>
      </c>
      <c r="B288" s="17" t="s">
        <v>1963</v>
      </c>
      <c r="C288" s="15"/>
      <c r="D288" s="15" t="s">
        <v>1964</v>
      </c>
      <c r="E288" s="15" t="s">
        <v>24</v>
      </c>
      <c r="F288" s="15" t="s">
        <v>12</v>
      </c>
      <c r="G288" s="15"/>
      <c r="H288" s="15" t="s">
        <v>1965</v>
      </c>
      <c r="I288" s="15" t="s">
        <v>1966</v>
      </c>
      <c r="J288" s="15" t="s">
        <v>1967</v>
      </c>
      <c r="K288" s="15"/>
      <c r="L288" s="15" t="s">
        <v>1968</v>
      </c>
      <c r="M288" s="15"/>
      <c r="N288" s="15" t="s">
        <v>13</v>
      </c>
      <c r="O288" s="15" t="s">
        <v>14</v>
      </c>
      <c r="P288" s="15" t="s">
        <v>20</v>
      </c>
      <c r="Q288" s="15" t="s">
        <v>119</v>
      </c>
      <c r="R288" s="15" t="s">
        <v>1969</v>
      </c>
    </row>
    <row r="289" spans="1:18" ht="73.5" hidden="1" x14ac:dyDescent="0.25">
      <c r="A289" s="17" t="s">
        <v>1970</v>
      </c>
      <c r="B289" s="17" t="s">
        <v>1971</v>
      </c>
      <c r="C289" s="16"/>
      <c r="D289" s="16" t="s">
        <v>1972</v>
      </c>
      <c r="E289" s="16" t="s">
        <v>11</v>
      </c>
      <c r="F289" s="16" t="s">
        <v>12</v>
      </c>
      <c r="G289" s="16"/>
      <c r="H289" s="16" t="s">
        <v>465</v>
      </c>
      <c r="I289" s="16" t="s">
        <v>466</v>
      </c>
      <c r="J289" s="16" t="s">
        <v>472</v>
      </c>
      <c r="K289" s="16"/>
      <c r="L289" s="16" t="s">
        <v>468</v>
      </c>
      <c r="M289" s="16"/>
      <c r="N289" s="16" t="s">
        <v>13</v>
      </c>
      <c r="O289" s="16" t="s">
        <v>14</v>
      </c>
      <c r="P289" s="16" t="s">
        <v>32</v>
      </c>
      <c r="Q289" s="16" t="s">
        <v>119</v>
      </c>
      <c r="R289" s="16" t="s">
        <v>1351</v>
      </c>
    </row>
    <row r="290" spans="1:18" ht="42" hidden="1" x14ac:dyDescent="0.25">
      <c r="A290" s="17" t="s">
        <v>1973</v>
      </c>
      <c r="B290" s="17" t="s">
        <v>1974</v>
      </c>
      <c r="C290" s="15"/>
      <c r="D290" s="15" t="s">
        <v>1975</v>
      </c>
      <c r="E290" s="15" t="s">
        <v>11</v>
      </c>
      <c r="F290" s="15" t="s">
        <v>12</v>
      </c>
      <c r="G290" s="15"/>
      <c r="H290" s="15" t="s">
        <v>216</v>
      </c>
      <c r="I290" s="15" t="s">
        <v>321</v>
      </c>
      <c r="J290" s="15" t="s">
        <v>217</v>
      </c>
      <c r="K290" s="15"/>
      <c r="L290" s="15" t="s">
        <v>218</v>
      </c>
      <c r="M290" s="15"/>
      <c r="N290" s="15" t="s">
        <v>13</v>
      </c>
      <c r="O290" s="15" t="s">
        <v>14</v>
      </c>
      <c r="P290" s="15" t="s">
        <v>32</v>
      </c>
      <c r="Q290" s="15" t="s">
        <v>119</v>
      </c>
      <c r="R290" s="15" t="s">
        <v>1351</v>
      </c>
    </row>
    <row r="291" spans="1:18" ht="73.5" hidden="1" x14ac:dyDescent="0.25">
      <c r="A291" s="17" t="s">
        <v>1976</v>
      </c>
      <c r="B291" s="17" t="s">
        <v>1977</v>
      </c>
      <c r="C291" s="16"/>
      <c r="D291" s="16" t="s">
        <v>1978</v>
      </c>
      <c r="E291" s="16" t="s">
        <v>11</v>
      </c>
      <c r="F291" s="16" t="s">
        <v>12</v>
      </c>
      <c r="G291" s="16"/>
      <c r="H291" s="16" t="s">
        <v>148</v>
      </c>
      <c r="I291" s="16" t="s">
        <v>149</v>
      </c>
      <c r="J291" s="16" t="s">
        <v>150</v>
      </c>
      <c r="K291" s="16"/>
      <c r="L291" s="16" t="s">
        <v>151</v>
      </c>
      <c r="M291" s="16" t="s">
        <v>152</v>
      </c>
      <c r="N291" s="16" t="s">
        <v>13</v>
      </c>
      <c r="O291" s="16" t="s">
        <v>14</v>
      </c>
      <c r="P291" s="16" t="s">
        <v>32</v>
      </c>
      <c r="Q291" s="16" t="s">
        <v>123</v>
      </c>
      <c r="R291" s="16" t="s">
        <v>1351</v>
      </c>
    </row>
    <row r="292" spans="1:18" ht="73.5" hidden="1" x14ac:dyDescent="0.25">
      <c r="A292" s="17" t="s">
        <v>1979</v>
      </c>
      <c r="B292" s="17" t="s">
        <v>1980</v>
      </c>
      <c r="C292" s="15"/>
      <c r="D292" s="15" t="s">
        <v>1981</v>
      </c>
      <c r="E292" s="15" t="s">
        <v>11</v>
      </c>
      <c r="F292" s="15" t="s">
        <v>12</v>
      </c>
      <c r="G292" s="15"/>
      <c r="H292" s="15" t="s">
        <v>35</v>
      </c>
      <c r="I292" s="15" t="s">
        <v>36</v>
      </c>
      <c r="J292" s="15" t="s">
        <v>37</v>
      </c>
      <c r="K292" s="15"/>
      <c r="L292" s="15" t="s">
        <v>38</v>
      </c>
      <c r="M292" s="15" t="s">
        <v>121</v>
      </c>
      <c r="N292" s="15" t="s">
        <v>13</v>
      </c>
      <c r="O292" s="15" t="s">
        <v>14</v>
      </c>
      <c r="P292" s="15" t="s">
        <v>32</v>
      </c>
      <c r="Q292" s="15" t="s">
        <v>119</v>
      </c>
      <c r="R292" s="15" t="s">
        <v>1351</v>
      </c>
    </row>
    <row r="293" spans="1:18" ht="94.5" x14ac:dyDescent="0.25">
      <c r="A293" s="17" t="s">
        <v>1982</v>
      </c>
      <c r="B293" s="17" t="s">
        <v>1983</v>
      </c>
      <c r="C293" s="16"/>
      <c r="D293" s="16" t="s">
        <v>1984</v>
      </c>
      <c r="E293" s="16" t="s">
        <v>52</v>
      </c>
      <c r="F293" s="16" t="s">
        <v>12</v>
      </c>
      <c r="G293" s="16"/>
      <c r="H293" s="16" t="s">
        <v>1985</v>
      </c>
      <c r="I293" s="16" t="s">
        <v>1986</v>
      </c>
      <c r="J293" s="16" t="s">
        <v>1987</v>
      </c>
      <c r="K293" s="16"/>
      <c r="L293" s="16" t="s">
        <v>1988</v>
      </c>
      <c r="M293" s="16" t="s">
        <v>1989</v>
      </c>
      <c r="N293" s="16" t="s">
        <v>345</v>
      </c>
      <c r="O293" s="16" t="s">
        <v>346</v>
      </c>
      <c r="P293" s="16" t="s">
        <v>135</v>
      </c>
      <c r="Q293" s="16" t="s">
        <v>119</v>
      </c>
      <c r="R293" s="16" t="s">
        <v>1317</v>
      </c>
    </row>
    <row r="294" spans="1:18" ht="42" x14ac:dyDescent="0.25">
      <c r="A294" s="17" t="s">
        <v>1990</v>
      </c>
      <c r="B294" s="17" t="s">
        <v>1991</v>
      </c>
      <c r="C294" s="15"/>
      <c r="D294" s="15" t="s">
        <v>1992</v>
      </c>
      <c r="E294" s="15" t="s">
        <v>18</v>
      </c>
      <c r="F294" s="15" t="s">
        <v>12</v>
      </c>
      <c r="G294" s="15"/>
      <c r="H294" s="15" t="s">
        <v>1993</v>
      </c>
      <c r="I294" s="15" t="s">
        <v>589</v>
      </c>
      <c r="J294" s="15" t="s">
        <v>1994</v>
      </c>
      <c r="K294" s="15"/>
      <c r="L294" s="15" t="s">
        <v>1995</v>
      </c>
      <c r="M294" s="15"/>
      <c r="N294" s="15" t="s">
        <v>207</v>
      </c>
      <c r="O294" s="15" t="s">
        <v>21</v>
      </c>
      <c r="P294" s="15" t="s">
        <v>20</v>
      </c>
      <c r="Q294" s="15" t="s">
        <v>119</v>
      </c>
      <c r="R294" s="15" t="s">
        <v>1996</v>
      </c>
    </row>
    <row r="295" spans="1:18" ht="189" hidden="1" x14ac:dyDescent="0.25">
      <c r="A295" s="17" t="s">
        <v>1997</v>
      </c>
      <c r="B295" s="17" t="s">
        <v>1998</v>
      </c>
      <c r="C295" s="16"/>
      <c r="D295" s="16" t="s">
        <v>1999</v>
      </c>
      <c r="E295" s="16" t="s">
        <v>19</v>
      </c>
      <c r="F295" s="16" t="s">
        <v>12</v>
      </c>
      <c r="G295" s="16"/>
      <c r="H295" s="16" t="s">
        <v>2000</v>
      </c>
      <c r="I295" s="16" t="s">
        <v>2001</v>
      </c>
      <c r="J295" s="16" t="s">
        <v>1523</v>
      </c>
      <c r="K295" s="16"/>
      <c r="L295" s="16" t="s">
        <v>2002</v>
      </c>
      <c r="M295" s="16"/>
      <c r="N295" s="16" t="s">
        <v>13</v>
      </c>
      <c r="O295" s="16" t="s">
        <v>14</v>
      </c>
      <c r="P295" s="16" t="s">
        <v>20</v>
      </c>
      <c r="Q295" s="16" t="s">
        <v>119</v>
      </c>
      <c r="R295" s="16" t="s">
        <v>145</v>
      </c>
    </row>
    <row r="296" spans="1:18" ht="63" x14ac:dyDescent="0.25">
      <c r="A296" s="17" t="s">
        <v>2003</v>
      </c>
      <c r="B296" s="17" t="s">
        <v>2004</v>
      </c>
      <c r="C296" s="15"/>
      <c r="D296" s="15" t="s">
        <v>2005</v>
      </c>
      <c r="E296" s="15" t="s">
        <v>28</v>
      </c>
      <c r="F296" s="15" t="s">
        <v>12</v>
      </c>
      <c r="G296" s="15"/>
      <c r="H296" s="15" t="s">
        <v>2006</v>
      </c>
      <c r="I296" s="15" t="s">
        <v>2007</v>
      </c>
      <c r="J296" s="15" t="s">
        <v>2008</v>
      </c>
      <c r="K296" s="15"/>
      <c r="L296" s="15" t="s">
        <v>2009</v>
      </c>
      <c r="M296" s="15"/>
      <c r="N296" s="15" t="s">
        <v>698</v>
      </c>
      <c r="O296" s="15" t="s">
        <v>144</v>
      </c>
      <c r="P296" s="15" t="s">
        <v>20</v>
      </c>
      <c r="Q296" s="15" t="s">
        <v>119</v>
      </c>
      <c r="R296" s="15" t="s">
        <v>1996</v>
      </c>
    </row>
    <row r="297" spans="1:18" ht="31.5" hidden="1" x14ac:dyDescent="0.25">
      <c r="A297" s="17" t="s">
        <v>2010</v>
      </c>
      <c r="B297" s="17" t="s">
        <v>2011</v>
      </c>
      <c r="C297" s="16"/>
      <c r="D297" s="16" t="s">
        <v>349</v>
      </c>
      <c r="E297" s="16" t="s">
        <v>11</v>
      </c>
      <c r="F297" s="16" t="s">
        <v>12</v>
      </c>
      <c r="G297" s="16"/>
      <c r="H297" s="16" t="s">
        <v>1877</v>
      </c>
      <c r="I297" s="16" t="s">
        <v>1878</v>
      </c>
      <c r="J297" s="16" t="s">
        <v>1879</v>
      </c>
      <c r="K297" s="16"/>
      <c r="L297" s="16" t="s">
        <v>1880</v>
      </c>
      <c r="M297" s="16" t="s">
        <v>1881</v>
      </c>
      <c r="N297" s="16" t="s">
        <v>13</v>
      </c>
      <c r="O297" s="16" t="s">
        <v>14</v>
      </c>
      <c r="P297" s="16" t="s">
        <v>73</v>
      </c>
      <c r="Q297" s="16" t="s">
        <v>119</v>
      </c>
      <c r="R297" s="16" t="s">
        <v>1351</v>
      </c>
    </row>
    <row r="298" spans="1:18" ht="73.5" hidden="1" x14ac:dyDescent="0.25">
      <c r="A298" s="17" t="s">
        <v>2012</v>
      </c>
      <c r="B298" s="17" t="s">
        <v>2013</v>
      </c>
      <c r="C298" s="15"/>
      <c r="D298" s="15" t="s">
        <v>2014</v>
      </c>
      <c r="E298" s="15" t="s">
        <v>11</v>
      </c>
      <c r="F298" s="15" t="s">
        <v>12</v>
      </c>
      <c r="G298" s="15"/>
      <c r="H298" s="15" t="s">
        <v>2015</v>
      </c>
      <c r="I298" s="15" t="s">
        <v>2016</v>
      </c>
      <c r="J298" s="15" t="s">
        <v>51</v>
      </c>
      <c r="K298" s="15"/>
      <c r="L298" s="15" t="s">
        <v>2017</v>
      </c>
      <c r="M298" s="15" t="s">
        <v>2018</v>
      </c>
      <c r="N298" s="15" t="s">
        <v>13</v>
      </c>
      <c r="O298" s="15" t="s">
        <v>14</v>
      </c>
      <c r="P298" s="15" t="s">
        <v>73</v>
      </c>
      <c r="Q298" s="15" t="s">
        <v>119</v>
      </c>
      <c r="R298" s="15" t="s">
        <v>1351</v>
      </c>
    </row>
    <row r="299" spans="1:18" ht="84" hidden="1" x14ac:dyDescent="0.25">
      <c r="A299" s="17" t="s">
        <v>2019</v>
      </c>
      <c r="B299" s="17" t="s">
        <v>2020</v>
      </c>
      <c r="C299" s="16"/>
      <c r="D299" s="16" t="s">
        <v>2021</v>
      </c>
      <c r="E299" s="16" t="s">
        <v>23</v>
      </c>
      <c r="F299" s="16" t="s">
        <v>12</v>
      </c>
      <c r="G299" s="16"/>
      <c r="H299" s="16" t="s">
        <v>609</v>
      </c>
      <c r="I299" s="16" t="s">
        <v>589</v>
      </c>
      <c r="J299" s="16" t="s">
        <v>886</v>
      </c>
      <c r="K299" s="16"/>
      <c r="L299" s="16" t="s">
        <v>887</v>
      </c>
      <c r="M299" s="16"/>
      <c r="N299" s="16" t="s">
        <v>55</v>
      </c>
      <c r="O299" s="16" t="s">
        <v>56</v>
      </c>
      <c r="P299" s="16"/>
      <c r="Q299" s="16" t="s">
        <v>119</v>
      </c>
      <c r="R299" s="16" t="s">
        <v>145</v>
      </c>
    </row>
    <row r="300" spans="1:18" ht="73.5" hidden="1" x14ac:dyDescent="0.25">
      <c r="A300" s="17" t="s">
        <v>2022</v>
      </c>
      <c r="B300" s="17" t="s">
        <v>2023</v>
      </c>
      <c r="C300" s="15"/>
      <c r="D300" s="15" t="s">
        <v>2024</v>
      </c>
      <c r="E300" s="15" t="s">
        <v>2025</v>
      </c>
      <c r="F300" s="15" t="s">
        <v>12</v>
      </c>
      <c r="G300" s="15"/>
      <c r="H300" s="15" t="s">
        <v>2026</v>
      </c>
      <c r="I300" s="15" t="s">
        <v>2027</v>
      </c>
      <c r="J300" s="15" t="s">
        <v>2028</v>
      </c>
      <c r="K300" s="15"/>
      <c r="L300" s="15" t="s">
        <v>2029</v>
      </c>
      <c r="M300" s="15" t="s">
        <v>2030</v>
      </c>
      <c r="N300" s="15" t="s">
        <v>13</v>
      </c>
      <c r="O300" s="15" t="s">
        <v>14</v>
      </c>
      <c r="P300" s="15" t="s">
        <v>53</v>
      </c>
      <c r="Q300" s="15" t="s">
        <v>119</v>
      </c>
      <c r="R300" s="15" t="s">
        <v>145</v>
      </c>
    </row>
    <row r="301" spans="1:18" ht="63" hidden="1" x14ac:dyDescent="0.25">
      <c r="A301" s="17" t="s">
        <v>2031</v>
      </c>
      <c r="B301" s="17" t="s">
        <v>2032</v>
      </c>
      <c r="C301" s="16"/>
      <c r="D301" s="16" t="s">
        <v>2033</v>
      </c>
      <c r="E301" s="16" t="s">
        <v>11</v>
      </c>
      <c r="F301" s="16" t="s">
        <v>12</v>
      </c>
      <c r="G301" s="16"/>
      <c r="H301" s="16" t="s">
        <v>2034</v>
      </c>
      <c r="I301" s="16"/>
      <c r="J301" s="16" t="s">
        <v>2035</v>
      </c>
      <c r="K301" s="16"/>
      <c r="L301" s="16" t="s">
        <v>2036</v>
      </c>
      <c r="M301" s="16"/>
      <c r="N301" s="16" t="s">
        <v>13</v>
      </c>
      <c r="O301" s="16" t="s">
        <v>14</v>
      </c>
      <c r="P301" s="16" t="s">
        <v>20</v>
      </c>
      <c r="Q301" s="16" t="s">
        <v>119</v>
      </c>
      <c r="R301" s="16">
        <v>-12</v>
      </c>
    </row>
    <row r="302" spans="1:18" ht="42" hidden="1" x14ac:dyDescent="0.25">
      <c r="A302" s="17" t="s">
        <v>2037</v>
      </c>
      <c r="B302" s="17" t="s">
        <v>2038</v>
      </c>
      <c r="C302" s="15"/>
      <c r="D302" s="15" t="s">
        <v>349</v>
      </c>
      <c r="E302" s="15" t="s">
        <v>11</v>
      </c>
      <c r="F302" s="15" t="s">
        <v>12</v>
      </c>
      <c r="G302" s="15"/>
      <c r="H302" s="15" t="s">
        <v>1551</v>
      </c>
      <c r="I302" s="15" t="s">
        <v>1552</v>
      </c>
      <c r="J302" s="15" t="s">
        <v>1553</v>
      </c>
      <c r="K302" s="15"/>
      <c r="L302" s="15" t="s">
        <v>1554</v>
      </c>
      <c r="M302" s="15" t="s">
        <v>1555</v>
      </c>
      <c r="N302" s="15" t="s">
        <v>13</v>
      </c>
      <c r="O302" s="15" t="s">
        <v>14</v>
      </c>
      <c r="P302" s="15" t="s">
        <v>73</v>
      </c>
      <c r="Q302" s="15" t="s">
        <v>119</v>
      </c>
      <c r="R302" s="15">
        <v>-12</v>
      </c>
    </row>
  </sheetData>
  <autoFilter ref="A1:R302">
    <filterColumn colId="4">
      <filters>
        <filter val="DERECHOS DE PETICIóN "/>
        <filter val="PETICIóN DE CONSULTA "/>
        <filter val="PETICIóN DOCUMENTOS O INFORMACIóN "/>
        <filter val="PETICIóN ENTRE AUTORIDADES  "/>
        <filter val="PETICIóN INTERéS GENERAL  "/>
        <filter val="PETICIóN INTERéS PARTICULAR  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0"/>
  <sheetViews>
    <sheetView tabSelected="1" zoomScale="80" zoomScaleNormal="80" workbookViewId="0">
      <selection activeCell="I2" sqref="I2"/>
    </sheetView>
  </sheetViews>
  <sheetFormatPr baseColWidth="10" defaultRowHeight="12" zeroHeight="1" x14ac:dyDescent="0.2"/>
  <cols>
    <col min="1" max="1" width="17.140625" style="3" customWidth="1"/>
    <col min="2" max="2" width="18.85546875" style="3" customWidth="1"/>
    <col min="3" max="3" width="20.140625" style="3" customWidth="1"/>
    <col min="4" max="4" width="26.5703125" style="3" customWidth="1"/>
    <col min="5" max="5" width="21.140625" style="3" customWidth="1"/>
    <col min="6" max="6" width="22.85546875" style="3" customWidth="1"/>
    <col min="7" max="7" width="34.42578125" style="3" customWidth="1"/>
    <col min="8" max="8" width="28" style="3" customWidth="1"/>
    <col min="9" max="9" width="29.42578125" style="3" customWidth="1"/>
    <col min="10" max="10" width="32.28515625" style="3" customWidth="1"/>
    <col min="11" max="11" width="21.5703125" style="3" customWidth="1"/>
    <col min="12" max="12" width="19.140625" style="3" customWidth="1"/>
    <col min="13" max="13" width="26" style="3" customWidth="1"/>
    <col min="14" max="14" width="20.140625" style="10" customWidth="1"/>
    <col min="15" max="15" width="25.42578125" style="8" customWidth="1"/>
    <col min="16" max="16" width="18.7109375" style="9" customWidth="1"/>
    <col min="17" max="17" width="17.140625" style="3" customWidth="1"/>
    <col min="18" max="18" width="16.85546875" style="3" customWidth="1"/>
    <col min="19" max="19" width="20.140625" style="3" customWidth="1"/>
    <col min="20" max="20" width="46.140625" style="3" customWidth="1"/>
    <col min="21" max="21" width="29.85546875" style="3" customWidth="1"/>
    <col min="22" max="22" width="23.28515625" style="3" customWidth="1"/>
    <col min="23" max="23" width="23.42578125" style="3" customWidth="1"/>
    <col min="24" max="24" width="20.85546875" style="3" customWidth="1"/>
    <col min="25" max="25" width="47.5703125" style="3" customWidth="1"/>
    <col min="26" max="16384" width="11.42578125" style="4"/>
  </cols>
  <sheetData>
    <row r="1" spans="1:51" s="2" customFormat="1" ht="30" x14ac:dyDescent="0.25">
      <c r="A1" s="1" t="s">
        <v>75</v>
      </c>
      <c r="B1" s="1" t="s">
        <v>76</v>
      </c>
      <c r="C1" s="1" t="s">
        <v>77</v>
      </c>
      <c r="D1" s="1" t="s">
        <v>78</v>
      </c>
      <c r="E1" s="1" t="s">
        <v>79</v>
      </c>
      <c r="F1" s="1" t="s">
        <v>80</v>
      </c>
      <c r="G1" s="1" t="s">
        <v>2</v>
      </c>
      <c r="H1" s="1" t="s">
        <v>81</v>
      </c>
      <c r="I1" s="1" t="s">
        <v>82</v>
      </c>
      <c r="J1" s="1" t="s">
        <v>83</v>
      </c>
      <c r="K1" s="1" t="s">
        <v>84</v>
      </c>
      <c r="L1" s="5" t="s">
        <v>85</v>
      </c>
      <c r="M1" s="11" t="s">
        <v>86</v>
      </c>
      <c r="N1" s="6" t="s">
        <v>87</v>
      </c>
      <c r="O1" s="12" t="s">
        <v>88</v>
      </c>
      <c r="P1" s="6" t="s">
        <v>89</v>
      </c>
      <c r="Q1" s="5" t="s">
        <v>136</v>
      </c>
      <c r="R1" s="5" t="s">
        <v>90</v>
      </c>
      <c r="S1" s="1" t="s">
        <v>91</v>
      </c>
      <c r="T1" s="1" t="s">
        <v>92</v>
      </c>
      <c r="U1" s="7" t="s">
        <v>93</v>
      </c>
      <c r="V1" s="1" t="s">
        <v>94</v>
      </c>
      <c r="W1" s="1" t="s">
        <v>95</v>
      </c>
      <c r="X1" s="1" t="s">
        <v>96</v>
      </c>
      <c r="Y1" s="1" t="s">
        <v>97</v>
      </c>
      <c r="AL1" s="2" t="s">
        <v>98</v>
      </c>
    </row>
    <row r="2" spans="1:51" s="30" customFormat="1" ht="73.5" x14ac:dyDescent="0.25">
      <c r="A2" s="23" t="s">
        <v>2063</v>
      </c>
      <c r="B2" s="23" t="s">
        <v>2039</v>
      </c>
      <c r="C2" s="23" t="s">
        <v>2131</v>
      </c>
      <c r="D2" s="24" t="s">
        <v>373</v>
      </c>
      <c r="E2" s="23" t="s">
        <v>2045</v>
      </c>
      <c r="F2" s="23" t="s">
        <v>2046</v>
      </c>
      <c r="G2" s="24" t="s">
        <v>384</v>
      </c>
      <c r="H2" s="24" t="s">
        <v>2047</v>
      </c>
      <c r="I2" s="23" t="s">
        <v>2049</v>
      </c>
      <c r="J2" s="24" t="s">
        <v>2048</v>
      </c>
      <c r="K2" s="24" t="s">
        <v>54</v>
      </c>
      <c r="L2" s="23">
        <v>10</v>
      </c>
      <c r="M2" s="25" t="s">
        <v>382</v>
      </c>
      <c r="N2" s="26">
        <v>44958</v>
      </c>
      <c r="O2" s="27" t="s">
        <v>2050</v>
      </c>
      <c r="P2" s="28">
        <v>44958</v>
      </c>
      <c r="Q2" s="27">
        <f t="shared" ref="Q2:Q42" si="0">R2-1</f>
        <v>0</v>
      </c>
      <c r="R2" s="27">
        <f>NETWORKDAYS(N2,P2,AL2:AO2:AP2:AQ2:AR2:AS2:AT2:AU2:AV2:AW2:AX2:AY2)</f>
        <v>1</v>
      </c>
      <c r="S2" s="18" t="s">
        <v>2051</v>
      </c>
      <c r="T2" s="23" t="s">
        <v>2044</v>
      </c>
      <c r="U2" s="29" t="s">
        <v>2052</v>
      </c>
      <c r="V2" s="23" t="s">
        <v>2053</v>
      </c>
      <c r="W2" s="23" t="s">
        <v>2054</v>
      </c>
      <c r="X2" s="23" t="s">
        <v>2052</v>
      </c>
      <c r="Y2" s="23" t="s">
        <v>2055</v>
      </c>
      <c r="AL2" s="31">
        <v>44935</v>
      </c>
      <c r="AM2" s="31">
        <v>45005</v>
      </c>
      <c r="AN2" s="31">
        <v>45022</v>
      </c>
      <c r="AO2" s="31">
        <v>45023</v>
      </c>
      <c r="AP2" s="31">
        <v>45047</v>
      </c>
      <c r="AQ2" s="31">
        <v>45068</v>
      </c>
      <c r="AR2" s="31">
        <v>45089</v>
      </c>
      <c r="AS2" s="31">
        <v>45096</v>
      </c>
      <c r="AT2" s="31">
        <v>45110</v>
      </c>
      <c r="AU2" s="31">
        <v>45127</v>
      </c>
      <c r="AV2" s="31">
        <v>45145</v>
      </c>
      <c r="AW2" s="31">
        <v>45159</v>
      </c>
      <c r="AX2" s="31">
        <v>45215</v>
      </c>
      <c r="AY2" s="31">
        <v>45236</v>
      </c>
    </row>
    <row r="3" spans="1:51" s="30" customFormat="1" ht="51" x14ac:dyDescent="0.25">
      <c r="A3" s="23" t="s">
        <v>2063</v>
      </c>
      <c r="B3" s="23" t="s">
        <v>2039</v>
      </c>
      <c r="C3" s="23" t="s">
        <v>2132</v>
      </c>
      <c r="D3" s="24" t="s">
        <v>484</v>
      </c>
      <c r="E3" s="23" t="s">
        <v>2057</v>
      </c>
      <c r="F3" s="23" t="s">
        <v>2058</v>
      </c>
      <c r="G3" s="24" t="s">
        <v>480</v>
      </c>
      <c r="H3" s="24" t="s">
        <v>2059</v>
      </c>
      <c r="I3" s="32" t="s">
        <v>2060</v>
      </c>
      <c r="J3" s="24" t="s">
        <v>2061</v>
      </c>
      <c r="K3" s="24" t="s">
        <v>24</v>
      </c>
      <c r="L3" s="23">
        <v>30</v>
      </c>
      <c r="M3" s="25" t="s">
        <v>478</v>
      </c>
      <c r="N3" s="26">
        <v>44958</v>
      </c>
      <c r="O3" s="27">
        <v>20232110079011</v>
      </c>
      <c r="P3" s="28">
        <v>44988</v>
      </c>
      <c r="Q3" s="27">
        <f t="shared" si="0"/>
        <v>22</v>
      </c>
      <c r="R3" s="27">
        <f>NETWORKDAYS(N3,P3,AL3:AO3:AP3:AQ3:AR3:AS3:AT3:AU3:AV3:AW3:AX3:AY3)</f>
        <v>23</v>
      </c>
      <c r="S3" s="18" t="s">
        <v>2051</v>
      </c>
      <c r="T3" s="23" t="s">
        <v>2056</v>
      </c>
      <c r="U3" s="29" t="s">
        <v>2052</v>
      </c>
      <c r="V3" s="23" t="s">
        <v>2053</v>
      </c>
      <c r="W3" s="23" t="s">
        <v>2054</v>
      </c>
      <c r="X3" s="23" t="s">
        <v>2052</v>
      </c>
      <c r="Y3" s="23" t="s">
        <v>2055</v>
      </c>
      <c r="AL3" s="31">
        <v>44935</v>
      </c>
      <c r="AM3" s="31">
        <v>45005</v>
      </c>
      <c r="AN3" s="31">
        <v>45022</v>
      </c>
      <c r="AO3" s="31">
        <v>45023</v>
      </c>
      <c r="AP3" s="31">
        <v>45047</v>
      </c>
      <c r="AQ3" s="31">
        <v>45068</v>
      </c>
      <c r="AR3" s="31">
        <v>45089</v>
      </c>
      <c r="AS3" s="31">
        <v>45096</v>
      </c>
      <c r="AT3" s="31">
        <v>45110</v>
      </c>
      <c r="AU3" s="31">
        <v>45127</v>
      </c>
      <c r="AV3" s="31">
        <v>45145</v>
      </c>
      <c r="AW3" s="31">
        <v>45159</v>
      </c>
      <c r="AX3" s="31">
        <v>45215</v>
      </c>
      <c r="AY3" s="31">
        <v>45236</v>
      </c>
    </row>
    <row r="4" spans="1:51" s="30" customFormat="1" ht="51" x14ac:dyDescent="0.25">
      <c r="A4" s="23" t="s">
        <v>2063</v>
      </c>
      <c r="B4" s="23" t="s">
        <v>2039</v>
      </c>
      <c r="C4" s="23" t="s">
        <v>2133</v>
      </c>
      <c r="D4" s="24" t="s">
        <v>496</v>
      </c>
      <c r="E4" s="23" t="s">
        <v>2057</v>
      </c>
      <c r="F4" s="23" t="s">
        <v>2058</v>
      </c>
      <c r="G4" s="24" t="s">
        <v>492</v>
      </c>
      <c r="H4" s="24" t="s">
        <v>2059</v>
      </c>
      <c r="I4" s="32" t="s">
        <v>2060</v>
      </c>
      <c r="J4" s="24" t="s">
        <v>2061</v>
      </c>
      <c r="K4" s="24" t="s">
        <v>24</v>
      </c>
      <c r="L4" s="23">
        <v>30</v>
      </c>
      <c r="M4" s="25" t="s">
        <v>490</v>
      </c>
      <c r="N4" s="26">
        <v>44958</v>
      </c>
      <c r="O4" s="27">
        <v>20232110078831</v>
      </c>
      <c r="P4" s="28">
        <v>44973</v>
      </c>
      <c r="Q4" s="27">
        <f t="shared" si="0"/>
        <v>11</v>
      </c>
      <c r="R4" s="27">
        <f>NETWORKDAYS(N4,P4,AL4:AO4:AP4:AQ4:AR4:AS4:AT4:AU4:AV4:AW4:AX4:AY4)</f>
        <v>12</v>
      </c>
      <c r="S4" s="18" t="s">
        <v>2051</v>
      </c>
      <c r="T4" s="23" t="s">
        <v>2062</v>
      </c>
      <c r="U4" s="29">
        <v>44973</v>
      </c>
      <c r="V4" s="23" t="s">
        <v>2064</v>
      </c>
      <c r="W4" s="23" t="s">
        <v>2054</v>
      </c>
      <c r="X4" s="23" t="s">
        <v>2052</v>
      </c>
      <c r="Y4" s="23" t="s">
        <v>2052</v>
      </c>
      <c r="AL4" s="31">
        <v>44935</v>
      </c>
      <c r="AM4" s="31">
        <v>45005</v>
      </c>
      <c r="AN4" s="31">
        <v>45022</v>
      </c>
      <c r="AO4" s="31">
        <v>45023</v>
      </c>
      <c r="AP4" s="31">
        <v>45047</v>
      </c>
      <c r="AQ4" s="31">
        <v>45068</v>
      </c>
      <c r="AR4" s="31">
        <v>45089</v>
      </c>
      <c r="AS4" s="31">
        <v>45096</v>
      </c>
      <c r="AT4" s="31">
        <v>45110</v>
      </c>
      <c r="AU4" s="31">
        <v>45127</v>
      </c>
      <c r="AV4" s="31">
        <v>45145</v>
      </c>
      <c r="AW4" s="31">
        <v>45159</v>
      </c>
      <c r="AX4" s="31">
        <v>45215</v>
      </c>
      <c r="AY4" s="31">
        <v>45236</v>
      </c>
    </row>
    <row r="5" spans="1:51" s="30" customFormat="1" ht="38.25" x14ac:dyDescent="0.25">
      <c r="A5" s="23" t="s">
        <v>2063</v>
      </c>
      <c r="B5" s="23" t="s">
        <v>2039</v>
      </c>
      <c r="C5" s="23" t="s">
        <v>2134</v>
      </c>
      <c r="D5" s="24" t="s">
        <v>518</v>
      </c>
      <c r="E5" s="23" t="s">
        <v>2066</v>
      </c>
      <c r="F5" s="23" t="s">
        <v>2058</v>
      </c>
      <c r="G5" s="24" t="s">
        <v>516</v>
      </c>
      <c r="H5" s="24" t="s">
        <v>2067</v>
      </c>
      <c r="I5" s="32" t="s">
        <v>2060</v>
      </c>
      <c r="J5" s="24" t="s">
        <v>2068</v>
      </c>
      <c r="K5" s="24" t="s">
        <v>28</v>
      </c>
      <c r="L5" s="23">
        <v>15</v>
      </c>
      <c r="M5" s="25" t="s">
        <v>514</v>
      </c>
      <c r="N5" s="26">
        <v>44958</v>
      </c>
      <c r="O5" s="27">
        <v>20232140079301</v>
      </c>
      <c r="P5" s="28">
        <v>44987</v>
      </c>
      <c r="Q5" s="27">
        <f t="shared" si="0"/>
        <v>21</v>
      </c>
      <c r="R5" s="27">
        <f>NETWORKDAYS(N5,P5,AL5:AO5:AP5:AQ5:AR5:AS5:AT5:AU5:AV5:AW5:AX5:AY5)</f>
        <v>22</v>
      </c>
      <c r="S5" s="19" t="s">
        <v>2069</v>
      </c>
      <c r="T5" s="23" t="s">
        <v>2065</v>
      </c>
      <c r="U5" s="29">
        <v>44987</v>
      </c>
      <c r="V5" s="23" t="s">
        <v>2064</v>
      </c>
      <c r="W5" s="23" t="s">
        <v>2054</v>
      </c>
      <c r="X5" s="23" t="s">
        <v>2052</v>
      </c>
      <c r="Y5" s="23" t="s">
        <v>2052</v>
      </c>
      <c r="AL5" s="31">
        <v>44935</v>
      </c>
      <c r="AM5" s="31">
        <v>45005</v>
      </c>
      <c r="AN5" s="31">
        <v>45022</v>
      </c>
      <c r="AO5" s="31">
        <v>45023</v>
      </c>
      <c r="AP5" s="31">
        <v>45047</v>
      </c>
      <c r="AQ5" s="31">
        <v>45068</v>
      </c>
      <c r="AR5" s="31">
        <v>45089</v>
      </c>
      <c r="AS5" s="31">
        <v>45096</v>
      </c>
      <c r="AT5" s="31">
        <v>45110</v>
      </c>
      <c r="AU5" s="31">
        <v>45127</v>
      </c>
      <c r="AV5" s="31">
        <v>45145</v>
      </c>
      <c r="AW5" s="31">
        <v>45159</v>
      </c>
      <c r="AX5" s="31">
        <v>45215</v>
      </c>
      <c r="AY5" s="31">
        <v>45236</v>
      </c>
    </row>
    <row r="6" spans="1:51" s="30" customFormat="1" ht="52.5" x14ac:dyDescent="0.25">
      <c r="A6" s="23" t="s">
        <v>2063</v>
      </c>
      <c r="B6" s="23" t="s">
        <v>2039</v>
      </c>
      <c r="C6" s="23" t="s">
        <v>2131</v>
      </c>
      <c r="D6" s="24" t="s">
        <v>597</v>
      </c>
      <c r="E6" s="23" t="s">
        <v>2045</v>
      </c>
      <c r="F6" s="23" t="s">
        <v>2046</v>
      </c>
      <c r="G6" s="24" t="s">
        <v>594</v>
      </c>
      <c r="H6" s="24" t="s">
        <v>55</v>
      </c>
      <c r="I6" s="32" t="s">
        <v>2070</v>
      </c>
      <c r="J6" s="24" t="s">
        <v>56</v>
      </c>
      <c r="K6" s="24" t="s">
        <v>54</v>
      </c>
      <c r="L6" s="23">
        <v>10</v>
      </c>
      <c r="M6" s="25" t="s">
        <v>592</v>
      </c>
      <c r="N6" s="26">
        <v>44959</v>
      </c>
      <c r="O6" s="27"/>
      <c r="P6" s="28">
        <v>45027</v>
      </c>
      <c r="Q6" s="27">
        <f t="shared" si="0"/>
        <v>45</v>
      </c>
      <c r="R6" s="27">
        <f>NETWORKDAYS(N6,P6,AL6:AO6:AP6:AQ6:AR6:AS6:AT6:AU6:AV6:AW6:AX6:AY6)</f>
        <v>46</v>
      </c>
      <c r="S6" s="20" t="s">
        <v>2043</v>
      </c>
      <c r="T6" s="23"/>
      <c r="U6" s="29"/>
      <c r="V6" s="23"/>
      <c r="W6" s="23"/>
      <c r="X6" s="23"/>
      <c r="Y6" s="23"/>
      <c r="AL6" s="31">
        <v>44935</v>
      </c>
      <c r="AM6" s="31">
        <v>45005</v>
      </c>
      <c r="AN6" s="31">
        <v>45022</v>
      </c>
      <c r="AO6" s="31">
        <v>45023</v>
      </c>
      <c r="AP6" s="31">
        <v>45047</v>
      </c>
      <c r="AQ6" s="31">
        <v>45068</v>
      </c>
      <c r="AR6" s="31">
        <v>45089</v>
      </c>
      <c r="AS6" s="31">
        <v>45096</v>
      </c>
      <c r="AT6" s="31">
        <v>45110</v>
      </c>
      <c r="AU6" s="31">
        <v>45127</v>
      </c>
      <c r="AV6" s="31">
        <v>45145</v>
      </c>
      <c r="AW6" s="31">
        <v>45159</v>
      </c>
      <c r="AX6" s="31">
        <v>45215</v>
      </c>
      <c r="AY6" s="31">
        <v>45236</v>
      </c>
    </row>
    <row r="7" spans="1:51" s="30" customFormat="1" ht="51" x14ac:dyDescent="0.25">
      <c r="A7" s="23" t="s">
        <v>2063</v>
      </c>
      <c r="B7" s="23" t="s">
        <v>2039</v>
      </c>
      <c r="C7" s="23" t="s">
        <v>2135</v>
      </c>
      <c r="D7" s="24" t="s">
        <v>244</v>
      </c>
      <c r="E7" s="23" t="s">
        <v>2072</v>
      </c>
      <c r="F7" s="23" t="s">
        <v>2058</v>
      </c>
      <c r="G7" s="24" t="s">
        <v>633</v>
      </c>
      <c r="H7" s="24" t="s">
        <v>2059</v>
      </c>
      <c r="I7" s="32" t="s">
        <v>2060</v>
      </c>
      <c r="J7" s="24" t="s">
        <v>2061</v>
      </c>
      <c r="K7" s="24" t="s">
        <v>18</v>
      </c>
      <c r="L7" s="23">
        <v>15</v>
      </c>
      <c r="M7" s="25" t="s">
        <v>631</v>
      </c>
      <c r="N7" s="26">
        <v>44960</v>
      </c>
      <c r="O7" s="27">
        <v>20232110079021</v>
      </c>
      <c r="P7" s="28">
        <v>44988</v>
      </c>
      <c r="Q7" s="27">
        <f t="shared" si="0"/>
        <v>20</v>
      </c>
      <c r="R7" s="27">
        <f>NETWORKDAYS(N7,P7,AL7:AO7:AP7:AQ7:AR7:AS7:AT7:AU7:AV7:AW7:AX7:AY7)</f>
        <v>21</v>
      </c>
      <c r="S7" s="19" t="s">
        <v>2069</v>
      </c>
      <c r="T7" s="23" t="s">
        <v>2071</v>
      </c>
      <c r="U7" s="29" t="s">
        <v>2052</v>
      </c>
      <c r="V7" s="23" t="s">
        <v>2053</v>
      </c>
      <c r="W7" s="23" t="s">
        <v>2054</v>
      </c>
      <c r="X7" s="23" t="s">
        <v>2052</v>
      </c>
      <c r="Y7" s="23" t="s">
        <v>2075</v>
      </c>
      <c r="AL7" s="31">
        <v>44935</v>
      </c>
      <c r="AM7" s="31">
        <v>45005</v>
      </c>
      <c r="AN7" s="31">
        <v>45022</v>
      </c>
      <c r="AO7" s="31">
        <v>45023</v>
      </c>
      <c r="AP7" s="31">
        <v>45047</v>
      </c>
      <c r="AQ7" s="31">
        <v>45068</v>
      </c>
      <c r="AR7" s="31">
        <v>45089</v>
      </c>
      <c r="AS7" s="31">
        <v>45096</v>
      </c>
      <c r="AT7" s="31">
        <v>45110</v>
      </c>
      <c r="AU7" s="31">
        <v>45127</v>
      </c>
      <c r="AV7" s="31">
        <v>45145</v>
      </c>
      <c r="AW7" s="31">
        <v>45159</v>
      </c>
      <c r="AX7" s="31">
        <v>45215</v>
      </c>
      <c r="AY7" s="31">
        <v>45236</v>
      </c>
    </row>
    <row r="8" spans="1:51" s="30" customFormat="1" ht="51" x14ac:dyDescent="0.25">
      <c r="A8" s="23" t="s">
        <v>2063</v>
      </c>
      <c r="B8" s="23" t="s">
        <v>2039</v>
      </c>
      <c r="C8" s="23" t="s">
        <v>2136</v>
      </c>
      <c r="D8" s="24" t="s">
        <v>676</v>
      </c>
      <c r="E8" s="23" t="s">
        <v>2072</v>
      </c>
      <c r="F8" s="23" t="s">
        <v>2058</v>
      </c>
      <c r="G8" s="24" t="s">
        <v>672</v>
      </c>
      <c r="H8" s="24" t="s">
        <v>2059</v>
      </c>
      <c r="I8" s="32" t="s">
        <v>2060</v>
      </c>
      <c r="J8" s="24" t="s">
        <v>2061</v>
      </c>
      <c r="K8" s="24" t="s">
        <v>24</v>
      </c>
      <c r="L8" s="23">
        <v>30</v>
      </c>
      <c r="M8" s="25" t="s">
        <v>670</v>
      </c>
      <c r="N8" s="26">
        <v>44960</v>
      </c>
      <c r="O8" s="27">
        <v>20232110078781</v>
      </c>
      <c r="P8" s="28">
        <v>44973</v>
      </c>
      <c r="Q8" s="27">
        <f t="shared" si="0"/>
        <v>9</v>
      </c>
      <c r="R8" s="27">
        <f>NETWORKDAYS(N8,P8,AL8:AO8:AP8:AQ8:AR8:AS8:AT8:AU8:AV8:AW8:AX8:AY8)</f>
        <v>10</v>
      </c>
      <c r="S8" s="18" t="s">
        <v>2051</v>
      </c>
      <c r="T8" s="23" t="s">
        <v>2073</v>
      </c>
      <c r="U8" s="29">
        <v>44973</v>
      </c>
      <c r="V8" s="23" t="s">
        <v>2064</v>
      </c>
      <c r="W8" s="23" t="s">
        <v>2054</v>
      </c>
      <c r="X8" s="23" t="s">
        <v>2052</v>
      </c>
      <c r="Y8" s="23" t="s">
        <v>2052</v>
      </c>
      <c r="AL8" s="31">
        <v>44935</v>
      </c>
      <c r="AM8" s="31">
        <v>45005</v>
      </c>
      <c r="AN8" s="31">
        <v>45022</v>
      </c>
      <c r="AO8" s="31">
        <v>45023</v>
      </c>
      <c r="AP8" s="31">
        <v>45047</v>
      </c>
      <c r="AQ8" s="31">
        <v>45068</v>
      </c>
      <c r="AR8" s="31">
        <v>45089</v>
      </c>
      <c r="AS8" s="31">
        <v>45096</v>
      </c>
      <c r="AT8" s="31">
        <v>45110</v>
      </c>
      <c r="AU8" s="31">
        <v>45127</v>
      </c>
      <c r="AV8" s="31">
        <v>45145</v>
      </c>
      <c r="AW8" s="31">
        <v>45159</v>
      </c>
      <c r="AX8" s="31">
        <v>45215</v>
      </c>
      <c r="AY8" s="31">
        <v>45236</v>
      </c>
    </row>
    <row r="9" spans="1:51" s="30" customFormat="1" ht="51" x14ac:dyDescent="0.25">
      <c r="A9" s="23" t="s">
        <v>2063</v>
      </c>
      <c r="B9" s="23" t="s">
        <v>2039</v>
      </c>
      <c r="C9" s="23" t="s">
        <v>2137</v>
      </c>
      <c r="D9" s="24" t="s">
        <v>140</v>
      </c>
      <c r="E9" s="23" t="s">
        <v>2057</v>
      </c>
      <c r="F9" s="23" t="s">
        <v>2058</v>
      </c>
      <c r="G9" s="24" t="s">
        <v>690</v>
      </c>
      <c r="H9" s="24" t="s">
        <v>2059</v>
      </c>
      <c r="I9" s="32" t="s">
        <v>2060</v>
      </c>
      <c r="J9" s="24" t="s">
        <v>2061</v>
      </c>
      <c r="K9" s="24" t="s">
        <v>18</v>
      </c>
      <c r="L9" s="23">
        <v>15</v>
      </c>
      <c r="M9" s="25" t="s">
        <v>688</v>
      </c>
      <c r="N9" s="26">
        <v>44960</v>
      </c>
      <c r="O9" s="27">
        <v>20232110079031</v>
      </c>
      <c r="P9" s="28">
        <v>44988</v>
      </c>
      <c r="Q9" s="27">
        <f t="shared" si="0"/>
        <v>20</v>
      </c>
      <c r="R9" s="27">
        <f>NETWORKDAYS(N9,P9,AL9:AO9:AP9:AQ9:AR9:AS9:AT9:AU9:AV9:AW9:AX9:AY9)</f>
        <v>21</v>
      </c>
      <c r="S9" s="19" t="s">
        <v>2069</v>
      </c>
      <c r="T9" s="23" t="s">
        <v>2074</v>
      </c>
      <c r="U9" s="29" t="s">
        <v>2052</v>
      </c>
      <c r="V9" s="23" t="s">
        <v>2053</v>
      </c>
      <c r="W9" s="23" t="s">
        <v>2054</v>
      </c>
      <c r="X9" s="23" t="s">
        <v>2052</v>
      </c>
      <c r="Y9" s="23" t="s">
        <v>2075</v>
      </c>
      <c r="AL9" s="31">
        <v>44935</v>
      </c>
      <c r="AM9" s="31">
        <v>45005</v>
      </c>
      <c r="AN9" s="31">
        <v>45022</v>
      </c>
      <c r="AO9" s="31">
        <v>45023</v>
      </c>
      <c r="AP9" s="31">
        <v>45047</v>
      </c>
      <c r="AQ9" s="31">
        <v>45068</v>
      </c>
      <c r="AR9" s="31">
        <v>45089</v>
      </c>
      <c r="AS9" s="31">
        <v>45096</v>
      </c>
      <c r="AT9" s="31">
        <v>45110</v>
      </c>
      <c r="AU9" s="31">
        <v>45127</v>
      </c>
      <c r="AV9" s="31">
        <v>45145</v>
      </c>
      <c r="AW9" s="31">
        <v>45159</v>
      </c>
      <c r="AX9" s="31">
        <v>45215</v>
      </c>
      <c r="AY9" s="31">
        <v>45236</v>
      </c>
    </row>
    <row r="10" spans="1:51" s="30" customFormat="1" ht="25.5" x14ac:dyDescent="0.25">
      <c r="A10" s="23" t="s">
        <v>2063</v>
      </c>
      <c r="B10" s="23" t="s">
        <v>2040</v>
      </c>
      <c r="C10" s="23" t="s">
        <v>2138</v>
      </c>
      <c r="D10" s="24" t="s">
        <v>697</v>
      </c>
      <c r="E10" s="23" t="s">
        <v>2057</v>
      </c>
      <c r="F10" s="23" t="s">
        <v>2076</v>
      </c>
      <c r="G10" s="24" t="s">
        <v>694</v>
      </c>
      <c r="H10" s="24" t="s">
        <v>698</v>
      </c>
      <c r="I10" s="32" t="s">
        <v>2060</v>
      </c>
      <c r="J10" s="24" t="s">
        <v>2077</v>
      </c>
      <c r="K10" s="24" t="s">
        <v>18</v>
      </c>
      <c r="L10" s="23">
        <v>15</v>
      </c>
      <c r="M10" s="25" t="s">
        <v>692</v>
      </c>
      <c r="N10" s="26">
        <v>44960</v>
      </c>
      <c r="O10" s="27"/>
      <c r="P10" s="28">
        <v>45027</v>
      </c>
      <c r="Q10" s="27">
        <f t="shared" si="0"/>
        <v>44</v>
      </c>
      <c r="R10" s="27">
        <f>NETWORKDAYS(N10,P10,AL10:AO10:AP10:AQ10:AR10:AS10:AT10:AU10:AV10:AW10:AX10:AY10)</f>
        <v>45</v>
      </c>
      <c r="S10" s="20" t="s">
        <v>2043</v>
      </c>
      <c r="T10" s="23"/>
      <c r="U10" s="29"/>
      <c r="V10" s="23"/>
      <c r="W10" s="23"/>
      <c r="X10" s="23"/>
      <c r="Y10" s="23"/>
      <c r="AL10" s="31">
        <v>44935</v>
      </c>
      <c r="AM10" s="31">
        <v>45005</v>
      </c>
      <c r="AN10" s="31">
        <v>45022</v>
      </c>
      <c r="AO10" s="31">
        <v>45023</v>
      </c>
      <c r="AP10" s="31">
        <v>45047</v>
      </c>
      <c r="AQ10" s="31">
        <v>45068</v>
      </c>
      <c r="AR10" s="31">
        <v>45089</v>
      </c>
      <c r="AS10" s="31">
        <v>45096</v>
      </c>
      <c r="AT10" s="31">
        <v>45110</v>
      </c>
      <c r="AU10" s="31">
        <v>45127</v>
      </c>
      <c r="AV10" s="31">
        <v>45145</v>
      </c>
      <c r="AW10" s="31">
        <v>45159</v>
      </c>
      <c r="AX10" s="31">
        <v>45215</v>
      </c>
      <c r="AY10" s="31">
        <v>45236</v>
      </c>
    </row>
    <row r="11" spans="1:51" s="30" customFormat="1" ht="51" x14ac:dyDescent="0.25">
      <c r="A11" s="23" t="s">
        <v>2063</v>
      </c>
      <c r="B11" s="23" t="s">
        <v>2039</v>
      </c>
      <c r="C11" s="23" t="s">
        <v>2137</v>
      </c>
      <c r="D11" s="24" t="s">
        <v>703</v>
      </c>
      <c r="E11" s="23" t="s">
        <v>2079</v>
      </c>
      <c r="F11" s="23" t="s">
        <v>2058</v>
      </c>
      <c r="G11" s="24" t="s">
        <v>701</v>
      </c>
      <c r="H11" s="24" t="s">
        <v>2059</v>
      </c>
      <c r="I11" s="32" t="s">
        <v>2060</v>
      </c>
      <c r="J11" s="24" t="s">
        <v>2061</v>
      </c>
      <c r="K11" s="24" t="s">
        <v>24</v>
      </c>
      <c r="L11" s="23">
        <v>30</v>
      </c>
      <c r="M11" s="25" t="s">
        <v>699</v>
      </c>
      <c r="N11" s="26">
        <v>44960</v>
      </c>
      <c r="O11" s="27">
        <v>20232110079041</v>
      </c>
      <c r="P11" s="28">
        <v>44988</v>
      </c>
      <c r="Q11" s="27">
        <f t="shared" si="0"/>
        <v>20</v>
      </c>
      <c r="R11" s="27">
        <f>NETWORKDAYS(N11,P11,AL11:AO11:AP11:AQ11:AR11:AS11:AT11:AU11:AV11:AW11:AX11:AY11)</f>
        <v>21</v>
      </c>
      <c r="S11" s="18" t="s">
        <v>2051</v>
      </c>
      <c r="T11" s="23" t="s">
        <v>2078</v>
      </c>
      <c r="U11" s="29" t="s">
        <v>2052</v>
      </c>
      <c r="V11" s="23" t="s">
        <v>2053</v>
      </c>
      <c r="W11" s="23" t="s">
        <v>2054</v>
      </c>
      <c r="X11" s="23" t="s">
        <v>2052</v>
      </c>
      <c r="Y11" s="23" t="s">
        <v>2075</v>
      </c>
      <c r="AL11" s="31">
        <v>44935</v>
      </c>
      <c r="AM11" s="31">
        <v>45005</v>
      </c>
      <c r="AN11" s="31">
        <v>45022</v>
      </c>
      <c r="AO11" s="31">
        <v>45023</v>
      </c>
      <c r="AP11" s="31">
        <v>45047</v>
      </c>
      <c r="AQ11" s="31">
        <v>45068</v>
      </c>
      <c r="AR11" s="31">
        <v>45089</v>
      </c>
      <c r="AS11" s="31">
        <v>45096</v>
      </c>
      <c r="AT11" s="31">
        <v>45110</v>
      </c>
      <c r="AU11" s="31">
        <v>45127</v>
      </c>
      <c r="AV11" s="31">
        <v>45145</v>
      </c>
      <c r="AW11" s="31">
        <v>45159</v>
      </c>
      <c r="AX11" s="31">
        <v>45215</v>
      </c>
      <c r="AY11" s="31">
        <v>45236</v>
      </c>
    </row>
    <row r="12" spans="1:51" s="30" customFormat="1" ht="51" x14ac:dyDescent="0.25">
      <c r="A12" s="23" t="s">
        <v>2063</v>
      </c>
      <c r="B12" s="23" t="s">
        <v>2039</v>
      </c>
      <c r="C12" s="23" t="s">
        <v>2136</v>
      </c>
      <c r="D12" s="24" t="s">
        <v>772</v>
      </c>
      <c r="E12" s="23" t="s">
        <v>2072</v>
      </c>
      <c r="F12" s="23" t="s">
        <v>2058</v>
      </c>
      <c r="G12" s="24" t="s">
        <v>768</v>
      </c>
      <c r="H12" s="24" t="s">
        <v>2059</v>
      </c>
      <c r="I12" s="32" t="s">
        <v>2060</v>
      </c>
      <c r="J12" s="24" t="s">
        <v>2061</v>
      </c>
      <c r="K12" s="24" t="s">
        <v>24</v>
      </c>
      <c r="L12" s="23">
        <v>30</v>
      </c>
      <c r="M12" s="25" t="s">
        <v>766</v>
      </c>
      <c r="N12" s="26">
        <v>44960</v>
      </c>
      <c r="O12" s="27">
        <v>20232110079051</v>
      </c>
      <c r="P12" s="28">
        <v>44988</v>
      </c>
      <c r="Q12" s="27">
        <f t="shared" si="0"/>
        <v>20</v>
      </c>
      <c r="R12" s="27">
        <f>NETWORKDAYS(N12,P12,AL12:AO12:AP12:AQ12:AR12:AS12:AT12:AU12:AV12:AW12:AX12:AY12)</f>
        <v>21</v>
      </c>
      <c r="S12" s="18" t="s">
        <v>2051</v>
      </c>
      <c r="T12" s="23" t="s">
        <v>2080</v>
      </c>
      <c r="U12" s="29" t="s">
        <v>2052</v>
      </c>
      <c r="V12" s="23" t="s">
        <v>2053</v>
      </c>
      <c r="W12" s="23" t="s">
        <v>2054</v>
      </c>
      <c r="X12" s="23" t="s">
        <v>2052</v>
      </c>
      <c r="Y12" s="23" t="s">
        <v>2075</v>
      </c>
      <c r="AL12" s="31">
        <v>44935</v>
      </c>
      <c r="AM12" s="31">
        <v>45005</v>
      </c>
      <c r="AN12" s="31">
        <v>45022</v>
      </c>
      <c r="AO12" s="31">
        <v>45023</v>
      </c>
      <c r="AP12" s="31">
        <v>45047</v>
      </c>
      <c r="AQ12" s="31">
        <v>45068</v>
      </c>
      <c r="AR12" s="31">
        <v>45089</v>
      </c>
      <c r="AS12" s="31">
        <v>45096</v>
      </c>
      <c r="AT12" s="31">
        <v>45110</v>
      </c>
      <c r="AU12" s="31">
        <v>45127</v>
      </c>
      <c r="AV12" s="31">
        <v>45145</v>
      </c>
      <c r="AW12" s="31">
        <v>45159</v>
      </c>
      <c r="AX12" s="31">
        <v>45215</v>
      </c>
      <c r="AY12" s="31">
        <v>45236</v>
      </c>
    </row>
    <row r="13" spans="1:51" s="30" customFormat="1" ht="42" x14ac:dyDescent="0.25">
      <c r="A13" s="23" t="s">
        <v>2063</v>
      </c>
      <c r="B13" s="23" t="s">
        <v>2039</v>
      </c>
      <c r="C13" s="23" t="s">
        <v>2137</v>
      </c>
      <c r="D13" s="24" t="s">
        <v>786</v>
      </c>
      <c r="E13" s="23" t="s">
        <v>2079</v>
      </c>
      <c r="F13" s="23" t="s">
        <v>2081</v>
      </c>
      <c r="G13" s="24" t="s">
        <v>782</v>
      </c>
      <c r="H13" s="24" t="s">
        <v>26</v>
      </c>
      <c r="I13" s="32" t="s">
        <v>2060</v>
      </c>
      <c r="J13" s="24" t="s">
        <v>27</v>
      </c>
      <c r="K13" s="24" t="s">
        <v>18</v>
      </c>
      <c r="L13" s="23">
        <v>15</v>
      </c>
      <c r="M13" s="25" t="s">
        <v>780</v>
      </c>
      <c r="N13" s="26">
        <v>44960</v>
      </c>
      <c r="O13" s="27"/>
      <c r="P13" s="28">
        <v>45027</v>
      </c>
      <c r="Q13" s="27">
        <f t="shared" si="0"/>
        <v>44</v>
      </c>
      <c r="R13" s="27">
        <f>NETWORKDAYS(N13,P13,AL13:AO13:AP13:AQ13:AR13:AS13:AT13:AU13:AV13:AW13:AX13:AY13)</f>
        <v>45</v>
      </c>
      <c r="S13" s="20" t="s">
        <v>2043</v>
      </c>
      <c r="T13" s="23"/>
      <c r="U13" s="29"/>
      <c r="V13" s="23"/>
      <c r="W13" s="23"/>
      <c r="X13" s="23"/>
      <c r="Y13" s="23"/>
      <c r="AL13" s="31">
        <v>44935</v>
      </c>
      <c r="AM13" s="31">
        <v>45005</v>
      </c>
      <c r="AN13" s="31">
        <v>45022</v>
      </c>
      <c r="AO13" s="31">
        <v>45023</v>
      </c>
      <c r="AP13" s="31">
        <v>45047</v>
      </c>
      <c r="AQ13" s="31">
        <v>45068</v>
      </c>
      <c r="AR13" s="31">
        <v>45089</v>
      </c>
      <c r="AS13" s="31">
        <v>45096</v>
      </c>
      <c r="AT13" s="31">
        <v>45110</v>
      </c>
      <c r="AU13" s="31">
        <v>45127</v>
      </c>
      <c r="AV13" s="31">
        <v>45145</v>
      </c>
      <c r="AW13" s="31">
        <v>45159</v>
      </c>
      <c r="AX13" s="31">
        <v>45215</v>
      </c>
      <c r="AY13" s="31">
        <v>45236</v>
      </c>
    </row>
    <row r="14" spans="1:51" s="30" customFormat="1" ht="42" x14ac:dyDescent="0.25">
      <c r="A14" s="23" t="s">
        <v>2063</v>
      </c>
      <c r="B14" s="23" t="s">
        <v>2039</v>
      </c>
      <c r="C14" s="23" t="s">
        <v>2137</v>
      </c>
      <c r="D14" s="24" t="s">
        <v>31</v>
      </c>
      <c r="E14" s="23" t="s">
        <v>2057</v>
      </c>
      <c r="F14" s="23" t="s">
        <v>2058</v>
      </c>
      <c r="G14" s="24" t="s">
        <v>267</v>
      </c>
      <c r="H14" s="24" t="s">
        <v>2067</v>
      </c>
      <c r="I14" s="32" t="s">
        <v>2060</v>
      </c>
      <c r="J14" s="24" t="s">
        <v>44</v>
      </c>
      <c r="K14" s="24" t="s">
        <v>18</v>
      </c>
      <c r="L14" s="23">
        <v>15</v>
      </c>
      <c r="M14" s="25" t="s">
        <v>788</v>
      </c>
      <c r="N14" s="26">
        <v>44960</v>
      </c>
      <c r="O14" s="27"/>
      <c r="P14" s="28">
        <v>45027</v>
      </c>
      <c r="Q14" s="27">
        <f t="shared" si="0"/>
        <v>44</v>
      </c>
      <c r="R14" s="27">
        <f>NETWORKDAYS(N14,P14,AL14:AO14:AP14:AQ14:AR14:AS14:AT14:AU14:AV14:AW14:AX14:AY14)</f>
        <v>45</v>
      </c>
      <c r="S14" s="20" t="s">
        <v>2043</v>
      </c>
      <c r="T14" s="23"/>
      <c r="U14" s="29"/>
      <c r="V14" s="23"/>
      <c r="W14" s="23"/>
      <c r="X14" s="23"/>
      <c r="Y14" s="23"/>
      <c r="AL14" s="31">
        <v>44935</v>
      </c>
      <c r="AM14" s="31">
        <v>45005</v>
      </c>
      <c r="AN14" s="31">
        <v>45022</v>
      </c>
      <c r="AO14" s="31">
        <v>45023</v>
      </c>
      <c r="AP14" s="31">
        <v>45047</v>
      </c>
      <c r="AQ14" s="31">
        <v>45068</v>
      </c>
      <c r="AR14" s="31">
        <v>45089</v>
      </c>
      <c r="AS14" s="31">
        <v>45096</v>
      </c>
      <c r="AT14" s="31">
        <v>45110</v>
      </c>
      <c r="AU14" s="31">
        <v>45127</v>
      </c>
      <c r="AV14" s="31">
        <v>45145</v>
      </c>
      <c r="AW14" s="31">
        <v>45159</v>
      </c>
      <c r="AX14" s="31">
        <v>45215</v>
      </c>
      <c r="AY14" s="31">
        <v>45236</v>
      </c>
    </row>
    <row r="15" spans="1:51" s="30" customFormat="1" ht="31.5" x14ac:dyDescent="0.25">
      <c r="A15" s="23" t="s">
        <v>2063</v>
      </c>
      <c r="B15" s="23" t="s">
        <v>2040</v>
      </c>
      <c r="C15" s="23" t="s">
        <v>2133</v>
      </c>
      <c r="D15" s="24" t="s">
        <v>496</v>
      </c>
      <c r="E15" s="23" t="s">
        <v>2057</v>
      </c>
      <c r="F15" s="23" t="s">
        <v>2058</v>
      </c>
      <c r="G15" s="24" t="s">
        <v>807</v>
      </c>
      <c r="H15" s="24" t="s">
        <v>2059</v>
      </c>
      <c r="I15" s="32" t="s">
        <v>2060</v>
      </c>
      <c r="J15" s="24" t="s">
        <v>2061</v>
      </c>
      <c r="K15" s="24" t="s">
        <v>18</v>
      </c>
      <c r="L15" s="23">
        <v>15</v>
      </c>
      <c r="M15" s="25" t="s">
        <v>805</v>
      </c>
      <c r="N15" s="26">
        <v>44960</v>
      </c>
      <c r="O15" s="27">
        <v>20232110079101</v>
      </c>
      <c r="P15" s="28">
        <v>44995</v>
      </c>
      <c r="Q15" s="27">
        <f t="shared" si="0"/>
        <v>25</v>
      </c>
      <c r="R15" s="27">
        <f>NETWORKDAYS(N15,P15,AL15:AO15:AP15:AQ15:AR15:AS15:AT15:AU15:AV15:AW15:AX15:AY15)</f>
        <v>26</v>
      </c>
      <c r="S15" s="19" t="s">
        <v>2069</v>
      </c>
      <c r="T15" s="23"/>
      <c r="U15" s="29">
        <v>44995</v>
      </c>
      <c r="V15" s="23" t="s">
        <v>2064</v>
      </c>
      <c r="W15" s="23" t="s">
        <v>2054</v>
      </c>
      <c r="X15" s="23" t="s">
        <v>2052</v>
      </c>
      <c r="Y15" s="23" t="s">
        <v>2052</v>
      </c>
      <c r="AL15" s="31">
        <v>44935</v>
      </c>
      <c r="AM15" s="31">
        <v>45005</v>
      </c>
      <c r="AN15" s="31">
        <v>45022</v>
      </c>
      <c r="AO15" s="31">
        <v>45023</v>
      </c>
      <c r="AP15" s="31">
        <v>45047</v>
      </c>
      <c r="AQ15" s="31">
        <v>45068</v>
      </c>
      <c r="AR15" s="31">
        <v>45089</v>
      </c>
      <c r="AS15" s="31">
        <v>45096</v>
      </c>
      <c r="AT15" s="31">
        <v>45110</v>
      </c>
      <c r="AU15" s="31">
        <v>45127</v>
      </c>
      <c r="AV15" s="31">
        <v>45145</v>
      </c>
      <c r="AW15" s="31">
        <v>45159</v>
      </c>
      <c r="AX15" s="31">
        <v>45215</v>
      </c>
      <c r="AY15" s="31">
        <v>45236</v>
      </c>
    </row>
    <row r="16" spans="1:51" s="30" customFormat="1" ht="63" x14ac:dyDescent="0.25">
      <c r="A16" s="23" t="s">
        <v>2063</v>
      </c>
      <c r="B16" s="23" t="s">
        <v>2039</v>
      </c>
      <c r="C16" s="23" t="s">
        <v>2131</v>
      </c>
      <c r="D16" s="24" t="s">
        <v>297</v>
      </c>
      <c r="E16" s="23" t="s">
        <v>2045</v>
      </c>
      <c r="F16" s="23" t="s">
        <v>2046</v>
      </c>
      <c r="G16" s="24" t="s">
        <v>817</v>
      </c>
      <c r="H16" s="24" t="s">
        <v>2047</v>
      </c>
      <c r="I16" s="23" t="s">
        <v>2049</v>
      </c>
      <c r="J16" s="24" t="s">
        <v>2048</v>
      </c>
      <c r="K16" s="24" t="s">
        <v>54</v>
      </c>
      <c r="L16" s="23">
        <v>10</v>
      </c>
      <c r="M16" s="25" t="s">
        <v>815</v>
      </c>
      <c r="N16" s="26">
        <v>44963</v>
      </c>
      <c r="O16" s="27" t="s">
        <v>2052</v>
      </c>
      <c r="P16" s="28">
        <v>44986</v>
      </c>
      <c r="Q16" s="27">
        <f t="shared" si="0"/>
        <v>17</v>
      </c>
      <c r="R16" s="27">
        <f>NETWORKDAYS(N16,P16,AL16:AO16:AP16:AQ16:AR16:AS16:AT16:AU16:AV16:AW16:AX16:AY16)</f>
        <v>18</v>
      </c>
      <c r="S16" s="19" t="s">
        <v>2069</v>
      </c>
      <c r="T16" s="23" t="s">
        <v>2082</v>
      </c>
      <c r="U16" s="29" t="s">
        <v>2052</v>
      </c>
      <c r="V16" s="23" t="s">
        <v>2052</v>
      </c>
      <c r="W16" s="23" t="s">
        <v>2054</v>
      </c>
      <c r="X16" s="23" t="s">
        <v>2052</v>
      </c>
      <c r="Y16" s="23" t="s">
        <v>2083</v>
      </c>
      <c r="AL16" s="31">
        <v>44935</v>
      </c>
      <c r="AM16" s="31">
        <v>45005</v>
      </c>
      <c r="AN16" s="31">
        <v>45022</v>
      </c>
      <c r="AO16" s="31">
        <v>45023</v>
      </c>
      <c r="AP16" s="31">
        <v>45047</v>
      </c>
      <c r="AQ16" s="31">
        <v>45068</v>
      </c>
      <c r="AR16" s="31">
        <v>45089</v>
      </c>
      <c r="AS16" s="31">
        <v>45096</v>
      </c>
      <c r="AT16" s="31">
        <v>45110</v>
      </c>
      <c r="AU16" s="31">
        <v>45127</v>
      </c>
      <c r="AV16" s="31">
        <v>45145</v>
      </c>
      <c r="AW16" s="31">
        <v>45159</v>
      </c>
      <c r="AX16" s="31">
        <v>45215</v>
      </c>
      <c r="AY16" s="31">
        <v>45236</v>
      </c>
    </row>
    <row r="17" spans="1:51" s="30" customFormat="1" ht="38.25" x14ac:dyDescent="0.25">
      <c r="A17" s="23" t="s">
        <v>2063</v>
      </c>
      <c r="B17" s="23" t="s">
        <v>2039</v>
      </c>
      <c r="C17" s="23" t="s">
        <v>2135</v>
      </c>
      <c r="D17" s="24" t="s">
        <v>105</v>
      </c>
      <c r="E17" s="23" t="s">
        <v>2057</v>
      </c>
      <c r="F17" s="23" t="s">
        <v>2085</v>
      </c>
      <c r="G17" s="24" t="s">
        <v>821</v>
      </c>
      <c r="H17" s="24" t="s">
        <v>2059</v>
      </c>
      <c r="I17" s="32" t="s">
        <v>2060</v>
      </c>
      <c r="J17" s="24" t="s">
        <v>2061</v>
      </c>
      <c r="K17" s="24" t="s">
        <v>18</v>
      </c>
      <c r="L17" s="23">
        <v>15</v>
      </c>
      <c r="M17" s="25" t="s">
        <v>819</v>
      </c>
      <c r="N17" s="26">
        <v>44964</v>
      </c>
      <c r="O17" s="27" t="s">
        <v>2052</v>
      </c>
      <c r="P17" s="28">
        <v>44980</v>
      </c>
      <c r="Q17" s="27">
        <f t="shared" si="0"/>
        <v>12</v>
      </c>
      <c r="R17" s="27">
        <f>NETWORKDAYS(N17,P17,AL17:AO17:AP17:AQ17:AR17:AS17:AT17:AU17:AV17:AW17:AX17:AY17)</f>
        <v>13</v>
      </c>
      <c r="S17" s="18" t="s">
        <v>2051</v>
      </c>
      <c r="T17" s="23" t="s">
        <v>2084</v>
      </c>
      <c r="U17" s="29" t="s">
        <v>2052</v>
      </c>
      <c r="V17" s="23" t="s">
        <v>2052</v>
      </c>
      <c r="W17" s="23" t="s">
        <v>2052</v>
      </c>
      <c r="X17" s="23" t="s">
        <v>2052</v>
      </c>
      <c r="Y17" s="23" t="s">
        <v>2086</v>
      </c>
      <c r="AL17" s="31">
        <v>44935</v>
      </c>
      <c r="AM17" s="31">
        <v>45005</v>
      </c>
      <c r="AN17" s="31">
        <v>45022</v>
      </c>
      <c r="AO17" s="31">
        <v>45023</v>
      </c>
      <c r="AP17" s="31">
        <v>45047</v>
      </c>
      <c r="AQ17" s="31">
        <v>45068</v>
      </c>
      <c r="AR17" s="31">
        <v>45089</v>
      </c>
      <c r="AS17" s="31">
        <v>45096</v>
      </c>
      <c r="AT17" s="31">
        <v>45110</v>
      </c>
      <c r="AU17" s="31">
        <v>45127</v>
      </c>
      <c r="AV17" s="31">
        <v>45145</v>
      </c>
      <c r="AW17" s="31">
        <v>45159</v>
      </c>
      <c r="AX17" s="31">
        <v>45215</v>
      </c>
      <c r="AY17" s="31">
        <v>45236</v>
      </c>
    </row>
    <row r="18" spans="1:51" s="30" customFormat="1" ht="31.5" x14ac:dyDescent="0.25">
      <c r="A18" s="23" t="s">
        <v>2063</v>
      </c>
      <c r="B18" s="23" t="s">
        <v>2039</v>
      </c>
      <c r="C18" s="23" t="s">
        <v>2131</v>
      </c>
      <c r="D18" s="24" t="s">
        <v>875</v>
      </c>
      <c r="E18" s="23" t="s">
        <v>2045</v>
      </c>
      <c r="F18" s="23" t="s">
        <v>2076</v>
      </c>
      <c r="G18" s="24" t="s">
        <v>871</v>
      </c>
      <c r="H18" s="24" t="s">
        <v>55</v>
      </c>
      <c r="I18" s="32" t="s">
        <v>2070</v>
      </c>
      <c r="J18" s="24" t="s">
        <v>56</v>
      </c>
      <c r="K18" s="24" t="s">
        <v>54</v>
      </c>
      <c r="L18" s="23">
        <v>10</v>
      </c>
      <c r="M18" s="25" t="s">
        <v>869</v>
      </c>
      <c r="N18" s="26">
        <v>44964</v>
      </c>
      <c r="O18" s="27"/>
      <c r="P18" s="28">
        <v>45027</v>
      </c>
      <c r="Q18" s="27">
        <f t="shared" si="0"/>
        <v>42</v>
      </c>
      <c r="R18" s="27">
        <f>NETWORKDAYS(N18,P18,AL18:AO18:AP18:AQ18:AR18:AS18:AT18:AU18:AV18:AW18:AX18:AY18)</f>
        <v>43</v>
      </c>
      <c r="S18" s="20" t="s">
        <v>2043</v>
      </c>
      <c r="T18" s="23"/>
      <c r="U18" s="29"/>
      <c r="V18" s="23"/>
      <c r="W18" s="23"/>
      <c r="X18" s="23"/>
      <c r="Y18" s="23"/>
      <c r="AL18" s="31">
        <v>44935</v>
      </c>
      <c r="AM18" s="31">
        <v>45005</v>
      </c>
      <c r="AN18" s="31">
        <v>45022</v>
      </c>
      <c r="AO18" s="31">
        <v>45023</v>
      </c>
      <c r="AP18" s="31">
        <v>45047</v>
      </c>
      <c r="AQ18" s="31">
        <v>45068</v>
      </c>
      <c r="AR18" s="31">
        <v>45089</v>
      </c>
      <c r="AS18" s="31">
        <v>45096</v>
      </c>
      <c r="AT18" s="31">
        <v>45110</v>
      </c>
      <c r="AU18" s="31">
        <v>45127</v>
      </c>
      <c r="AV18" s="31">
        <v>45145</v>
      </c>
      <c r="AW18" s="31">
        <v>45159</v>
      </c>
      <c r="AX18" s="31">
        <v>45215</v>
      </c>
      <c r="AY18" s="31">
        <v>45236</v>
      </c>
    </row>
    <row r="19" spans="1:51" s="30" customFormat="1" ht="25.5" x14ac:dyDescent="0.25">
      <c r="A19" s="23" t="s">
        <v>2063</v>
      </c>
      <c r="B19" s="23" t="s">
        <v>2039</v>
      </c>
      <c r="C19" s="23" t="s">
        <v>2139</v>
      </c>
      <c r="D19" s="24" t="s">
        <v>882</v>
      </c>
      <c r="E19" s="23" t="s">
        <v>2079</v>
      </c>
      <c r="F19" s="23" t="s">
        <v>2087</v>
      </c>
      <c r="G19" s="24" t="s">
        <v>878</v>
      </c>
      <c r="H19" s="24" t="s">
        <v>2067</v>
      </c>
      <c r="I19" s="32" t="s">
        <v>2060</v>
      </c>
      <c r="J19" s="24" t="s">
        <v>44</v>
      </c>
      <c r="K19" s="24" t="s">
        <v>18</v>
      </c>
      <c r="L19" s="23">
        <v>15</v>
      </c>
      <c r="M19" s="25" t="s">
        <v>876</v>
      </c>
      <c r="N19" s="26">
        <v>44964</v>
      </c>
      <c r="O19" s="27"/>
      <c r="P19" s="28">
        <v>45027</v>
      </c>
      <c r="Q19" s="27">
        <f t="shared" si="0"/>
        <v>42</v>
      </c>
      <c r="R19" s="27">
        <f>NETWORKDAYS(N19,P19,AL19:AO19:AP19:AQ19:AR19:AS19:AT19:AU19:AV19:AW19:AX19:AY19)</f>
        <v>43</v>
      </c>
      <c r="S19" s="20" t="s">
        <v>2043</v>
      </c>
      <c r="T19" s="23"/>
      <c r="U19" s="29"/>
      <c r="V19" s="23"/>
      <c r="W19" s="23"/>
      <c r="X19" s="23"/>
      <c r="Y19" s="23"/>
      <c r="AL19" s="31">
        <v>44935</v>
      </c>
      <c r="AM19" s="31">
        <v>45005</v>
      </c>
      <c r="AN19" s="31">
        <v>45022</v>
      </c>
      <c r="AO19" s="31">
        <v>45023</v>
      </c>
      <c r="AP19" s="31">
        <v>45047</v>
      </c>
      <c r="AQ19" s="31">
        <v>45068</v>
      </c>
      <c r="AR19" s="31">
        <v>45089</v>
      </c>
      <c r="AS19" s="31">
        <v>45096</v>
      </c>
      <c r="AT19" s="31">
        <v>45110</v>
      </c>
      <c r="AU19" s="31">
        <v>45127</v>
      </c>
      <c r="AV19" s="31">
        <v>45145</v>
      </c>
      <c r="AW19" s="31">
        <v>45159</v>
      </c>
      <c r="AX19" s="31">
        <v>45215</v>
      </c>
      <c r="AY19" s="31">
        <v>45236</v>
      </c>
    </row>
    <row r="20" spans="1:51" s="30" customFormat="1" ht="51" x14ac:dyDescent="0.25">
      <c r="A20" s="23" t="s">
        <v>2063</v>
      </c>
      <c r="B20" s="23" t="s">
        <v>2039</v>
      </c>
      <c r="C20" s="23" t="s">
        <v>2131</v>
      </c>
      <c r="D20" s="24" t="s">
        <v>893</v>
      </c>
      <c r="E20" s="23" t="s">
        <v>2045</v>
      </c>
      <c r="F20" s="23" t="s">
        <v>2058</v>
      </c>
      <c r="G20" s="24" t="s">
        <v>890</v>
      </c>
      <c r="H20" s="24" t="s">
        <v>2059</v>
      </c>
      <c r="I20" s="32" t="s">
        <v>2060</v>
      </c>
      <c r="J20" s="24" t="s">
        <v>2061</v>
      </c>
      <c r="K20" s="24" t="s">
        <v>28</v>
      </c>
      <c r="L20" s="23">
        <v>15</v>
      </c>
      <c r="M20" s="25" t="s">
        <v>888</v>
      </c>
      <c r="N20" s="26">
        <v>44964</v>
      </c>
      <c r="O20" s="27">
        <v>20232110079121</v>
      </c>
      <c r="P20" s="28">
        <v>44995</v>
      </c>
      <c r="Q20" s="27">
        <f t="shared" si="0"/>
        <v>23</v>
      </c>
      <c r="R20" s="27">
        <f>NETWORKDAYS(N20,P20,AL20:AO20:AP20:AQ20:AR20:AS20:AT20:AU20:AV20:AW20:AX20:AY20)</f>
        <v>24</v>
      </c>
      <c r="S20" s="19" t="s">
        <v>2069</v>
      </c>
      <c r="T20" s="23" t="s">
        <v>2088</v>
      </c>
      <c r="U20" s="29">
        <v>44995</v>
      </c>
      <c r="V20" s="23" t="s">
        <v>2064</v>
      </c>
      <c r="W20" s="23" t="s">
        <v>2054</v>
      </c>
      <c r="X20" s="23" t="s">
        <v>2052</v>
      </c>
      <c r="Y20" s="23" t="s">
        <v>2052</v>
      </c>
      <c r="AL20" s="31">
        <v>44935</v>
      </c>
      <c r="AM20" s="31">
        <v>45005</v>
      </c>
      <c r="AN20" s="31">
        <v>45022</v>
      </c>
      <c r="AO20" s="31">
        <v>45023</v>
      </c>
      <c r="AP20" s="31">
        <v>45047</v>
      </c>
      <c r="AQ20" s="31">
        <v>45068</v>
      </c>
      <c r="AR20" s="31">
        <v>45089</v>
      </c>
      <c r="AS20" s="31">
        <v>45096</v>
      </c>
      <c r="AT20" s="31">
        <v>45110</v>
      </c>
      <c r="AU20" s="31">
        <v>45127</v>
      </c>
      <c r="AV20" s="31">
        <v>45145</v>
      </c>
      <c r="AW20" s="31">
        <v>45159</v>
      </c>
      <c r="AX20" s="31">
        <v>45215</v>
      </c>
      <c r="AY20" s="31">
        <v>45236</v>
      </c>
    </row>
    <row r="21" spans="1:51" s="30" customFormat="1" ht="25.5" x14ac:dyDescent="0.25">
      <c r="A21" s="23" t="s">
        <v>2063</v>
      </c>
      <c r="B21" s="23" t="s">
        <v>2039</v>
      </c>
      <c r="C21" s="23" t="s">
        <v>2131</v>
      </c>
      <c r="D21" s="24" t="s">
        <v>899</v>
      </c>
      <c r="E21" s="23" t="s">
        <v>2079</v>
      </c>
      <c r="F21" s="23" t="s">
        <v>2058</v>
      </c>
      <c r="G21" s="24" t="s">
        <v>878</v>
      </c>
      <c r="H21" s="24" t="s">
        <v>2067</v>
      </c>
      <c r="I21" s="32" t="s">
        <v>2060</v>
      </c>
      <c r="J21" s="24" t="s">
        <v>44</v>
      </c>
      <c r="K21" s="24" t="s">
        <v>24</v>
      </c>
      <c r="L21" s="23">
        <v>30</v>
      </c>
      <c r="M21" s="25" t="s">
        <v>894</v>
      </c>
      <c r="N21" s="26">
        <v>44964</v>
      </c>
      <c r="O21" s="27"/>
      <c r="P21" s="28">
        <v>45027</v>
      </c>
      <c r="Q21" s="27">
        <f t="shared" si="0"/>
        <v>42</v>
      </c>
      <c r="R21" s="27">
        <f>NETWORKDAYS(N21,P21,AL21:AO21:AP21:AQ21:AR21:AS21:AT21:AU21:AV21:AW21:AX21:AY21)</f>
        <v>43</v>
      </c>
      <c r="S21" s="20" t="s">
        <v>2043</v>
      </c>
      <c r="T21" s="23"/>
      <c r="U21" s="29"/>
      <c r="V21" s="23"/>
      <c r="W21" s="23"/>
      <c r="X21" s="23"/>
      <c r="Y21" s="23"/>
      <c r="AL21" s="31">
        <v>44935</v>
      </c>
      <c r="AM21" s="31">
        <v>45005</v>
      </c>
      <c r="AN21" s="31">
        <v>45022</v>
      </c>
      <c r="AO21" s="31">
        <v>45023</v>
      </c>
      <c r="AP21" s="31">
        <v>45047</v>
      </c>
      <c r="AQ21" s="31">
        <v>45068</v>
      </c>
      <c r="AR21" s="31">
        <v>45089</v>
      </c>
      <c r="AS21" s="31">
        <v>45096</v>
      </c>
      <c r="AT21" s="31">
        <v>45110</v>
      </c>
      <c r="AU21" s="31">
        <v>45127</v>
      </c>
      <c r="AV21" s="31">
        <v>45145</v>
      </c>
      <c r="AW21" s="31">
        <v>45159</v>
      </c>
      <c r="AX21" s="31">
        <v>45215</v>
      </c>
      <c r="AY21" s="31">
        <v>45236</v>
      </c>
    </row>
    <row r="22" spans="1:51" s="30" customFormat="1" ht="51" x14ac:dyDescent="0.25">
      <c r="A22" s="23" t="s">
        <v>2063</v>
      </c>
      <c r="B22" s="23" t="s">
        <v>2039</v>
      </c>
      <c r="C22" s="23" t="s">
        <v>2131</v>
      </c>
      <c r="D22" s="24" t="s">
        <v>905</v>
      </c>
      <c r="E22" s="23" t="s">
        <v>2079</v>
      </c>
      <c r="F22" s="23" t="s">
        <v>2058</v>
      </c>
      <c r="G22" s="24" t="s">
        <v>903</v>
      </c>
      <c r="H22" s="24" t="s">
        <v>2090</v>
      </c>
      <c r="I22" s="32" t="s">
        <v>2060</v>
      </c>
      <c r="J22" s="24" t="s">
        <v>44</v>
      </c>
      <c r="K22" s="24" t="s">
        <v>28</v>
      </c>
      <c r="L22" s="23">
        <v>15</v>
      </c>
      <c r="M22" s="25" t="s">
        <v>901</v>
      </c>
      <c r="N22" s="26">
        <v>44964</v>
      </c>
      <c r="O22" s="27">
        <v>20232140079641</v>
      </c>
      <c r="P22" s="28">
        <v>45009</v>
      </c>
      <c r="Q22" s="27">
        <f t="shared" si="0"/>
        <v>32</v>
      </c>
      <c r="R22" s="27">
        <f>NETWORKDAYS(N22,P22,AL22:AO22:AP22:AQ22:AR22:AS22:AT22:AU22:AV22:AW22:AX22:AY22)</f>
        <v>33</v>
      </c>
      <c r="S22" s="19" t="s">
        <v>2069</v>
      </c>
      <c r="T22" s="23" t="s">
        <v>2089</v>
      </c>
      <c r="U22" s="29">
        <v>45012</v>
      </c>
      <c r="V22" s="23" t="s">
        <v>2064</v>
      </c>
      <c r="W22" s="23" t="s">
        <v>2054</v>
      </c>
      <c r="X22" s="23" t="s">
        <v>2052</v>
      </c>
      <c r="Y22" s="23" t="s">
        <v>2052</v>
      </c>
      <c r="AL22" s="31">
        <v>44935</v>
      </c>
      <c r="AM22" s="31">
        <v>45005</v>
      </c>
      <c r="AN22" s="31">
        <v>45022</v>
      </c>
      <c r="AO22" s="31">
        <v>45023</v>
      </c>
      <c r="AP22" s="31">
        <v>45047</v>
      </c>
      <c r="AQ22" s="31">
        <v>45068</v>
      </c>
      <c r="AR22" s="31">
        <v>45089</v>
      </c>
      <c r="AS22" s="31">
        <v>45096</v>
      </c>
      <c r="AT22" s="31">
        <v>45110</v>
      </c>
      <c r="AU22" s="31">
        <v>45127</v>
      </c>
      <c r="AV22" s="31">
        <v>45145</v>
      </c>
      <c r="AW22" s="31">
        <v>45159</v>
      </c>
      <c r="AX22" s="31">
        <v>45215</v>
      </c>
      <c r="AY22" s="31">
        <v>45236</v>
      </c>
    </row>
    <row r="23" spans="1:51" s="30" customFormat="1" ht="42" x14ac:dyDescent="0.25">
      <c r="A23" s="23" t="s">
        <v>2063</v>
      </c>
      <c r="B23" s="23" t="s">
        <v>2039</v>
      </c>
      <c r="C23" s="23" t="s">
        <v>2137</v>
      </c>
      <c r="D23" s="24" t="s">
        <v>911</v>
      </c>
      <c r="E23" s="23" t="s">
        <v>2079</v>
      </c>
      <c r="F23" s="23" t="s">
        <v>2058</v>
      </c>
      <c r="G23" s="24" t="s">
        <v>908</v>
      </c>
      <c r="H23" s="24" t="s">
        <v>2059</v>
      </c>
      <c r="I23" s="32" t="s">
        <v>2060</v>
      </c>
      <c r="J23" s="24" t="s">
        <v>2061</v>
      </c>
      <c r="K23" s="24" t="s">
        <v>24</v>
      </c>
      <c r="L23" s="23">
        <v>30</v>
      </c>
      <c r="M23" s="25" t="s">
        <v>906</v>
      </c>
      <c r="N23" s="26">
        <v>44964</v>
      </c>
      <c r="O23" s="27">
        <v>20232110079131</v>
      </c>
      <c r="P23" s="28">
        <v>44994</v>
      </c>
      <c r="Q23" s="27">
        <f t="shared" si="0"/>
        <v>22</v>
      </c>
      <c r="R23" s="27">
        <f>NETWORKDAYS(N23,P23,AL23:AO23:AP23:AQ23:AR23:AS23:AT23:AU23:AV23:AW23:AX23:AY23)</f>
        <v>23</v>
      </c>
      <c r="S23" s="18" t="s">
        <v>2051</v>
      </c>
      <c r="T23" s="23" t="s">
        <v>2091</v>
      </c>
      <c r="U23" s="29">
        <v>44995</v>
      </c>
      <c r="V23" s="23" t="s">
        <v>2064</v>
      </c>
      <c r="W23" s="23" t="s">
        <v>2054</v>
      </c>
      <c r="X23" s="23" t="s">
        <v>2052</v>
      </c>
      <c r="Y23" s="23" t="s">
        <v>2052</v>
      </c>
      <c r="AL23" s="31">
        <v>44935</v>
      </c>
      <c r="AM23" s="31">
        <v>45005</v>
      </c>
      <c r="AN23" s="31">
        <v>45022</v>
      </c>
      <c r="AO23" s="31">
        <v>45023</v>
      </c>
      <c r="AP23" s="31">
        <v>45047</v>
      </c>
      <c r="AQ23" s="31">
        <v>45068</v>
      </c>
      <c r="AR23" s="31">
        <v>45089</v>
      </c>
      <c r="AS23" s="31">
        <v>45096</v>
      </c>
      <c r="AT23" s="31">
        <v>45110</v>
      </c>
      <c r="AU23" s="31">
        <v>45127</v>
      </c>
      <c r="AV23" s="31">
        <v>45145</v>
      </c>
      <c r="AW23" s="31">
        <v>45159</v>
      </c>
      <c r="AX23" s="31">
        <v>45215</v>
      </c>
      <c r="AY23" s="31">
        <v>45236</v>
      </c>
    </row>
    <row r="24" spans="1:51" s="30" customFormat="1" ht="31.5" x14ac:dyDescent="0.25">
      <c r="A24" s="23" t="s">
        <v>2063</v>
      </c>
      <c r="B24" s="23" t="s">
        <v>2039</v>
      </c>
      <c r="C24" s="23" t="s">
        <v>2131</v>
      </c>
      <c r="D24" s="24" t="s">
        <v>982</v>
      </c>
      <c r="E24" s="23" t="s">
        <v>2079</v>
      </c>
      <c r="F24" s="23" t="s">
        <v>2058</v>
      </c>
      <c r="G24" s="24" t="s">
        <v>980</v>
      </c>
      <c r="H24" s="24" t="s">
        <v>2067</v>
      </c>
      <c r="I24" s="32" t="s">
        <v>2060</v>
      </c>
      <c r="J24" s="24" t="s">
        <v>44</v>
      </c>
      <c r="K24" s="24" t="s">
        <v>24</v>
      </c>
      <c r="L24" s="23">
        <v>30</v>
      </c>
      <c r="M24" s="25" t="s">
        <v>978</v>
      </c>
      <c r="N24" s="26">
        <v>44965</v>
      </c>
      <c r="O24" s="27"/>
      <c r="P24" s="28">
        <v>45027</v>
      </c>
      <c r="Q24" s="27">
        <f t="shared" si="0"/>
        <v>41</v>
      </c>
      <c r="R24" s="27">
        <f>NETWORKDAYS(N24,P24,AL24:AO24:AP24:AQ24:AR24:AS24:AT24:AU24:AV24:AW24:AX24:AY24)</f>
        <v>42</v>
      </c>
      <c r="S24" s="20" t="s">
        <v>2043</v>
      </c>
      <c r="T24" s="23"/>
      <c r="U24" s="29"/>
      <c r="V24" s="23"/>
      <c r="W24" s="23"/>
      <c r="X24" s="23"/>
      <c r="Y24" s="23"/>
      <c r="AL24" s="31">
        <v>44935</v>
      </c>
      <c r="AM24" s="31">
        <v>45005</v>
      </c>
      <c r="AN24" s="31">
        <v>45022</v>
      </c>
      <c r="AO24" s="31">
        <v>45023</v>
      </c>
      <c r="AP24" s="31">
        <v>45047</v>
      </c>
      <c r="AQ24" s="31">
        <v>45068</v>
      </c>
      <c r="AR24" s="31">
        <v>45089</v>
      </c>
      <c r="AS24" s="31">
        <v>45096</v>
      </c>
      <c r="AT24" s="31">
        <v>45110</v>
      </c>
      <c r="AU24" s="31">
        <v>45127</v>
      </c>
      <c r="AV24" s="31">
        <v>45145</v>
      </c>
      <c r="AW24" s="31">
        <v>45159</v>
      </c>
      <c r="AX24" s="31">
        <v>45215</v>
      </c>
      <c r="AY24" s="31">
        <v>45236</v>
      </c>
    </row>
    <row r="25" spans="1:51" s="30" customFormat="1" ht="38.25" x14ac:dyDescent="0.25">
      <c r="A25" s="23" t="s">
        <v>2063</v>
      </c>
      <c r="B25" s="23" t="s">
        <v>2039</v>
      </c>
      <c r="C25" s="23" t="s">
        <v>2135</v>
      </c>
      <c r="D25" s="24" t="s">
        <v>1014</v>
      </c>
      <c r="E25" s="23" t="s">
        <v>2057</v>
      </c>
      <c r="F25" s="23" t="s">
        <v>2085</v>
      </c>
      <c r="G25" s="24" t="s">
        <v>1010</v>
      </c>
      <c r="H25" s="24" t="s">
        <v>2059</v>
      </c>
      <c r="I25" s="32" t="s">
        <v>2060</v>
      </c>
      <c r="J25" s="24" t="s">
        <v>2061</v>
      </c>
      <c r="K25" s="24" t="s">
        <v>24</v>
      </c>
      <c r="L25" s="23">
        <v>30</v>
      </c>
      <c r="M25" s="25" t="s">
        <v>1008</v>
      </c>
      <c r="N25" s="26">
        <v>44965</v>
      </c>
      <c r="O25" s="27">
        <v>20232110079141</v>
      </c>
      <c r="P25" s="28">
        <v>44994</v>
      </c>
      <c r="Q25" s="27">
        <f t="shared" si="0"/>
        <v>21</v>
      </c>
      <c r="R25" s="27">
        <f>NETWORKDAYS(N25,P25,AL25:AO25:AP25:AQ25:AR25:AS25:AT25:AU25:AV25:AW25:AX25:AY25)</f>
        <v>22</v>
      </c>
      <c r="S25" s="19" t="s">
        <v>2069</v>
      </c>
      <c r="T25" s="23" t="s">
        <v>2092</v>
      </c>
      <c r="U25" s="29">
        <v>44995</v>
      </c>
      <c r="V25" s="23" t="s">
        <v>2064</v>
      </c>
      <c r="W25" s="23" t="s">
        <v>2054</v>
      </c>
      <c r="X25" s="23" t="s">
        <v>2052</v>
      </c>
      <c r="Y25" s="23" t="s">
        <v>2052</v>
      </c>
      <c r="AL25" s="31">
        <v>44935</v>
      </c>
      <c r="AM25" s="31">
        <v>45005</v>
      </c>
      <c r="AN25" s="31">
        <v>45022</v>
      </c>
      <c r="AO25" s="31">
        <v>45023</v>
      </c>
      <c r="AP25" s="31">
        <v>45047</v>
      </c>
      <c r="AQ25" s="31">
        <v>45068</v>
      </c>
      <c r="AR25" s="31">
        <v>45089</v>
      </c>
      <c r="AS25" s="31">
        <v>45096</v>
      </c>
      <c r="AT25" s="31">
        <v>45110</v>
      </c>
      <c r="AU25" s="31">
        <v>45127</v>
      </c>
      <c r="AV25" s="31">
        <v>45145</v>
      </c>
      <c r="AW25" s="31">
        <v>45159</v>
      </c>
      <c r="AX25" s="31">
        <v>45215</v>
      </c>
      <c r="AY25" s="31">
        <v>45236</v>
      </c>
    </row>
    <row r="26" spans="1:51" s="30" customFormat="1" ht="25.5" x14ac:dyDescent="0.25">
      <c r="A26" s="23" t="s">
        <v>2063</v>
      </c>
      <c r="B26" s="23" t="s">
        <v>2039</v>
      </c>
      <c r="C26" s="23" t="s">
        <v>2135</v>
      </c>
      <c r="D26" s="24" t="s">
        <v>367</v>
      </c>
      <c r="E26" s="23" t="s">
        <v>2072</v>
      </c>
      <c r="F26" s="23" t="s">
        <v>2087</v>
      </c>
      <c r="G26" s="24" t="s">
        <v>1018</v>
      </c>
      <c r="H26" s="24" t="s">
        <v>2067</v>
      </c>
      <c r="I26" s="32" t="s">
        <v>2060</v>
      </c>
      <c r="J26" s="24" t="s">
        <v>44</v>
      </c>
      <c r="K26" s="24" t="s">
        <v>18</v>
      </c>
      <c r="L26" s="23">
        <v>15</v>
      </c>
      <c r="M26" s="25" t="s">
        <v>1016</v>
      </c>
      <c r="N26" s="26">
        <v>44965</v>
      </c>
      <c r="O26" s="27"/>
      <c r="P26" s="28">
        <v>45016</v>
      </c>
      <c r="Q26" s="27">
        <f t="shared" si="0"/>
        <v>36</v>
      </c>
      <c r="R26" s="27">
        <f>NETWORKDAYS(N26,P26,AL26:AO26:AP26:AQ26:AR26:AS26:AT26:AU26:AV26:AW26:AX26:AY26)</f>
        <v>37</v>
      </c>
      <c r="S26" s="20" t="s">
        <v>2043</v>
      </c>
      <c r="T26" s="23"/>
      <c r="U26" s="29"/>
      <c r="V26" s="23"/>
      <c r="W26" s="23"/>
      <c r="X26" s="23"/>
      <c r="Y26" s="23"/>
      <c r="AL26" s="31">
        <v>44935</v>
      </c>
      <c r="AM26" s="31">
        <v>45005</v>
      </c>
      <c r="AN26" s="31">
        <v>45022</v>
      </c>
      <c r="AO26" s="31">
        <v>45023</v>
      </c>
      <c r="AP26" s="31">
        <v>45047</v>
      </c>
      <c r="AQ26" s="31">
        <v>45068</v>
      </c>
      <c r="AR26" s="31">
        <v>45089</v>
      </c>
      <c r="AS26" s="31">
        <v>45096</v>
      </c>
      <c r="AT26" s="31">
        <v>45110</v>
      </c>
      <c r="AU26" s="31">
        <v>45127</v>
      </c>
      <c r="AV26" s="31">
        <v>45145</v>
      </c>
      <c r="AW26" s="31">
        <v>45159</v>
      </c>
      <c r="AX26" s="31">
        <v>45215</v>
      </c>
      <c r="AY26" s="31">
        <v>45236</v>
      </c>
    </row>
    <row r="27" spans="1:51" s="30" customFormat="1" ht="25.5" x14ac:dyDescent="0.25">
      <c r="A27" s="23" t="s">
        <v>2063</v>
      </c>
      <c r="B27" s="23" t="s">
        <v>2039</v>
      </c>
      <c r="C27" s="23" t="s">
        <v>2139</v>
      </c>
      <c r="D27" s="24" t="s">
        <v>1028</v>
      </c>
      <c r="E27" s="23" t="s">
        <v>2079</v>
      </c>
      <c r="F27" s="23" t="s">
        <v>2087</v>
      </c>
      <c r="G27" s="24" t="s">
        <v>1024</v>
      </c>
      <c r="H27" s="24" t="s">
        <v>2067</v>
      </c>
      <c r="I27" s="32" t="s">
        <v>2060</v>
      </c>
      <c r="J27" s="24" t="s">
        <v>44</v>
      </c>
      <c r="K27" s="24" t="s">
        <v>28</v>
      </c>
      <c r="L27" s="23">
        <v>15</v>
      </c>
      <c r="M27" s="25" t="s">
        <v>1022</v>
      </c>
      <c r="N27" s="26">
        <v>44965</v>
      </c>
      <c r="O27" s="27"/>
      <c r="P27" s="28">
        <v>45027</v>
      </c>
      <c r="Q27" s="27">
        <f t="shared" si="0"/>
        <v>41</v>
      </c>
      <c r="R27" s="27">
        <f>NETWORKDAYS(N27,P27,AL27:AO27:AP27:AQ27:AR27:AS27:AT27:AU27:AV27:AW27:AX27:AY27)</f>
        <v>42</v>
      </c>
      <c r="S27" s="20" t="s">
        <v>2043</v>
      </c>
      <c r="T27" s="23"/>
      <c r="U27" s="29"/>
      <c r="V27" s="23"/>
      <c r="W27" s="23"/>
      <c r="X27" s="23"/>
      <c r="Y27" s="23"/>
      <c r="AL27" s="31">
        <v>44935</v>
      </c>
      <c r="AM27" s="31">
        <v>45005</v>
      </c>
      <c r="AN27" s="31">
        <v>45022</v>
      </c>
      <c r="AO27" s="31">
        <v>45023</v>
      </c>
      <c r="AP27" s="31">
        <v>45047</v>
      </c>
      <c r="AQ27" s="31">
        <v>45068</v>
      </c>
      <c r="AR27" s="31">
        <v>45089</v>
      </c>
      <c r="AS27" s="31">
        <v>45096</v>
      </c>
      <c r="AT27" s="31">
        <v>45110</v>
      </c>
      <c r="AU27" s="31">
        <v>45127</v>
      </c>
      <c r="AV27" s="31">
        <v>45145</v>
      </c>
      <c r="AW27" s="31">
        <v>45159</v>
      </c>
      <c r="AX27" s="31">
        <v>45215</v>
      </c>
      <c r="AY27" s="31">
        <v>45236</v>
      </c>
    </row>
    <row r="28" spans="1:51" s="30" customFormat="1" ht="38.25" x14ac:dyDescent="0.25">
      <c r="A28" s="23" t="s">
        <v>2063</v>
      </c>
      <c r="B28" s="23" t="s">
        <v>2039</v>
      </c>
      <c r="C28" s="23" t="s">
        <v>2138</v>
      </c>
      <c r="D28" s="24" t="s">
        <v>248</v>
      </c>
      <c r="E28" s="23" t="s">
        <v>2079</v>
      </c>
      <c r="F28" s="23" t="s">
        <v>2058</v>
      </c>
      <c r="G28" s="24" t="s">
        <v>1051</v>
      </c>
      <c r="H28" s="24" t="s">
        <v>2059</v>
      </c>
      <c r="I28" s="32" t="s">
        <v>2060</v>
      </c>
      <c r="J28" s="24" t="s">
        <v>2061</v>
      </c>
      <c r="K28" s="24" t="s">
        <v>24</v>
      </c>
      <c r="L28" s="23">
        <v>30</v>
      </c>
      <c r="M28" s="25" t="s">
        <v>1049</v>
      </c>
      <c r="N28" s="26">
        <v>44965</v>
      </c>
      <c r="O28" s="27">
        <v>20232110079261</v>
      </c>
      <c r="P28" s="28">
        <v>44994</v>
      </c>
      <c r="Q28" s="27">
        <f t="shared" si="0"/>
        <v>21</v>
      </c>
      <c r="R28" s="27">
        <f>NETWORKDAYS(N28,P28,AL28:AO28:AP28:AQ28:AR28:AS28:AT28:AU28:AV28:AW28:AX28:AY28)</f>
        <v>22</v>
      </c>
      <c r="S28" s="18" t="s">
        <v>2051</v>
      </c>
      <c r="T28" s="23" t="s">
        <v>2093</v>
      </c>
      <c r="U28" s="29">
        <v>44994</v>
      </c>
      <c r="V28" s="23" t="s">
        <v>2064</v>
      </c>
      <c r="W28" s="23" t="s">
        <v>2054</v>
      </c>
      <c r="X28" s="23" t="s">
        <v>2052</v>
      </c>
      <c r="Y28" s="23" t="s">
        <v>2052</v>
      </c>
      <c r="AL28" s="31">
        <v>44935</v>
      </c>
      <c r="AM28" s="31">
        <v>45005</v>
      </c>
      <c r="AN28" s="31">
        <v>45022</v>
      </c>
      <c r="AO28" s="31">
        <v>45023</v>
      </c>
      <c r="AP28" s="31">
        <v>45047</v>
      </c>
      <c r="AQ28" s="31">
        <v>45068</v>
      </c>
      <c r="AR28" s="31">
        <v>45089</v>
      </c>
      <c r="AS28" s="31">
        <v>45096</v>
      </c>
      <c r="AT28" s="31">
        <v>45110</v>
      </c>
      <c r="AU28" s="31">
        <v>45127</v>
      </c>
      <c r="AV28" s="31">
        <v>45145</v>
      </c>
      <c r="AW28" s="31">
        <v>45159</v>
      </c>
      <c r="AX28" s="31">
        <v>45215</v>
      </c>
      <c r="AY28" s="31">
        <v>45236</v>
      </c>
    </row>
    <row r="29" spans="1:51" s="30" customFormat="1" ht="51" x14ac:dyDescent="0.25">
      <c r="A29" s="23" t="s">
        <v>2063</v>
      </c>
      <c r="B29" s="23" t="s">
        <v>2039</v>
      </c>
      <c r="C29" s="23" t="s">
        <v>2135</v>
      </c>
      <c r="D29" s="24" t="s">
        <v>244</v>
      </c>
      <c r="E29" s="23" t="s">
        <v>2072</v>
      </c>
      <c r="F29" s="23" t="s">
        <v>2058</v>
      </c>
      <c r="G29" s="24" t="s">
        <v>1057</v>
      </c>
      <c r="H29" s="24" t="s">
        <v>2059</v>
      </c>
      <c r="I29" s="32" t="s">
        <v>2060</v>
      </c>
      <c r="J29" s="24" t="s">
        <v>2061</v>
      </c>
      <c r="K29" s="24" t="s">
        <v>18</v>
      </c>
      <c r="L29" s="23">
        <v>15</v>
      </c>
      <c r="M29" s="25" t="s">
        <v>1055</v>
      </c>
      <c r="N29" s="26">
        <v>44965</v>
      </c>
      <c r="O29" s="27">
        <v>20232110079021</v>
      </c>
      <c r="P29" s="28">
        <v>44988</v>
      </c>
      <c r="Q29" s="27">
        <f t="shared" si="0"/>
        <v>17</v>
      </c>
      <c r="R29" s="27">
        <f>NETWORKDAYS(N29,P29,AL29:AO29:AP29:AQ29:AR29:AS29:AT29:AU29:AV29:AW29:AX29:AY29)</f>
        <v>18</v>
      </c>
      <c r="S29" s="19" t="s">
        <v>2069</v>
      </c>
      <c r="T29" s="23" t="s">
        <v>2094</v>
      </c>
      <c r="U29" s="29" t="s">
        <v>2052</v>
      </c>
      <c r="V29" s="23" t="s">
        <v>2053</v>
      </c>
      <c r="W29" s="23" t="s">
        <v>2054</v>
      </c>
      <c r="X29" s="23" t="s">
        <v>2052</v>
      </c>
      <c r="Y29" s="23" t="s">
        <v>2075</v>
      </c>
      <c r="AL29" s="31">
        <v>44935</v>
      </c>
      <c r="AM29" s="31">
        <v>45005</v>
      </c>
      <c r="AN29" s="31">
        <v>45022</v>
      </c>
      <c r="AO29" s="31">
        <v>45023</v>
      </c>
      <c r="AP29" s="31">
        <v>45047</v>
      </c>
      <c r="AQ29" s="31">
        <v>45068</v>
      </c>
      <c r="AR29" s="31">
        <v>45089</v>
      </c>
      <c r="AS29" s="31">
        <v>45096</v>
      </c>
      <c r="AT29" s="31">
        <v>45110</v>
      </c>
      <c r="AU29" s="31">
        <v>45127</v>
      </c>
      <c r="AV29" s="31">
        <v>45145</v>
      </c>
      <c r="AW29" s="31">
        <v>45159</v>
      </c>
      <c r="AX29" s="31">
        <v>45215</v>
      </c>
      <c r="AY29" s="31">
        <v>45236</v>
      </c>
    </row>
    <row r="30" spans="1:51" s="30" customFormat="1" ht="25.5" x14ac:dyDescent="0.25">
      <c r="A30" s="23" t="s">
        <v>2063</v>
      </c>
      <c r="B30" s="23" t="s">
        <v>2039</v>
      </c>
      <c r="C30" s="23" t="s">
        <v>2131</v>
      </c>
      <c r="D30" s="24" t="s">
        <v>1096</v>
      </c>
      <c r="E30" s="23" t="s">
        <v>2079</v>
      </c>
      <c r="F30" s="23" t="s">
        <v>2076</v>
      </c>
      <c r="G30" s="24" t="s">
        <v>277</v>
      </c>
      <c r="H30" s="24" t="s">
        <v>207</v>
      </c>
      <c r="I30" s="32" t="s">
        <v>2060</v>
      </c>
      <c r="J30" s="24" t="s">
        <v>144</v>
      </c>
      <c r="K30" s="24" t="s">
        <v>28</v>
      </c>
      <c r="L30" s="23">
        <v>15</v>
      </c>
      <c r="M30" s="25" t="s">
        <v>1092</v>
      </c>
      <c r="N30" s="26">
        <v>44966</v>
      </c>
      <c r="O30" s="27"/>
      <c r="P30" s="28">
        <v>45027</v>
      </c>
      <c r="Q30" s="27">
        <f t="shared" si="0"/>
        <v>40</v>
      </c>
      <c r="R30" s="27">
        <f>NETWORKDAYS(N30,P30,AL30:AO30:AP30:AQ30:AR30:AS30:AT30:AU30:AV30:AW30:AX30:AY30)</f>
        <v>41</v>
      </c>
      <c r="S30" s="20" t="s">
        <v>2043</v>
      </c>
      <c r="T30" s="23"/>
      <c r="U30" s="29"/>
      <c r="V30" s="23"/>
      <c r="W30" s="23"/>
      <c r="X30" s="23"/>
      <c r="Y30" s="23"/>
      <c r="AL30" s="31">
        <v>44935</v>
      </c>
      <c r="AM30" s="31">
        <v>45005</v>
      </c>
      <c r="AN30" s="31">
        <v>45022</v>
      </c>
      <c r="AO30" s="31">
        <v>45023</v>
      </c>
      <c r="AP30" s="31">
        <v>45047</v>
      </c>
      <c r="AQ30" s="31">
        <v>45068</v>
      </c>
      <c r="AR30" s="31">
        <v>45089</v>
      </c>
      <c r="AS30" s="31">
        <v>45096</v>
      </c>
      <c r="AT30" s="31">
        <v>45110</v>
      </c>
      <c r="AU30" s="31">
        <v>45127</v>
      </c>
      <c r="AV30" s="31">
        <v>45145</v>
      </c>
      <c r="AW30" s="31">
        <v>45159</v>
      </c>
      <c r="AX30" s="31">
        <v>45215</v>
      </c>
      <c r="AY30" s="31">
        <v>45236</v>
      </c>
    </row>
    <row r="31" spans="1:51" s="30" customFormat="1" ht="31.5" x14ac:dyDescent="0.25">
      <c r="A31" s="23" t="s">
        <v>2063</v>
      </c>
      <c r="B31" s="23" t="s">
        <v>2039</v>
      </c>
      <c r="C31" s="23" t="s">
        <v>2137</v>
      </c>
      <c r="D31" s="24" t="s">
        <v>1140</v>
      </c>
      <c r="E31" s="23" t="s">
        <v>2057</v>
      </c>
      <c r="F31" s="23" t="s">
        <v>2058</v>
      </c>
      <c r="G31" s="24" t="s">
        <v>1136</v>
      </c>
      <c r="H31" s="24" t="s">
        <v>29</v>
      </c>
      <c r="I31" s="32" t="s">
        <v>2060</v>
      </c>
      <c r="J31" s="24" t="s">
        <v>30</v>
      </c>
      <c r="K31" s="24" t="s">
        <v>24</v>
      </c>
      <c r="L31" s="23">
        <v>30</v>
      </c>
      <c r="M31" s="25" t="s">
        <v>1134</v>
      </c>
      <c r="N31" s="26">
        <v>44966</v>
      </c>
      <c r="O31" s="27"/>
      <c r="P31" s="28">
        <v>45027</v>
      </c>
      <c r="Q31" s="27">
        <f t="shared" si="0"/>
        <v>40</v>
      </c>
      <c r="R31" s="27">
        <f>NETWORKDAYS(N31,P31,AL31:AO31:AP31:AQ31:AR31:AS31:AT31:AU31:AV31:AW31:AX31:AY31)</f>
        <v>41</v>
      </c>
      <c r="S31" s="20" t="s">
        <v>2043</v>
      </c>
      <c r="T31" s="23"/>
      <c r="U31" s="29"/>
      <c r="V31" s="29"/>
      <c r="W31" s="23"/>
      <c r="X31" s="23"/>
      <c r="Y31" s="23"/>
      <c r="AL31" s="31">
        <v>44935</v>
      </c>
      <c r="AM31" s="31">
        <v>45005</v>
      </c>
      <c r="AN31" s="31">
        <v>45022</v>
      </c>
      <c r="AO31" s="31">
        <v>45023</v>
      </c>
      <c r="AP31" s="31">
        <v>45047</v>
      </c>
      <c r="AQ31" s="31">
        <v>45068</v>
      </c>
      <c r="AR31" s="31">
        <v>45089</v>
      </c>
      <c r="AS31" s="31">
        <v>45096</v>
      </c>
      <c r="AT31" s="31">
        <v>45110</v>
      </c>
      <c r="AU31" s="31">
        <v>45127</v>
      </c>
      <c r="AV31" s="31">
        <v>45145</v>
      </c>
      <c r="AW31" s="31">
        <v>45159</v>
      </c>
      <c r="AX31" s="31">
        <v>45215</v>
      </c>
      <c r="AY31" s="31">
        <v>45236</v>
      </c>
    </row>
    <row r="32" spans="1:51" s="30" customFormat="1" ht="25.5" x14ac:dyDescent="0.25">
      <c r="A32" s="23" t="s">
        <v>2063</v>
      </c>
      <c r="B32" s="23" t="s">
        <v>2039</v>
      </c>
      <c r="C32" s="23" t="s">
        <v>2135</v>
      </c>
      <c r="D32" s="24" t="s">
        <v>1184</v>
      </c>
      <c r="E32" s="23" t="s">
        <v>2066</v>
      </c>
      <c r="F32" s="23" t="s">
        <v>2081</v>
      </c>
      <c r="G32" s="24" t="s">
        <v>1180</v>
      </c>
      <c r="H32" s="24" t="s">
        <v>236</v>
      </c>
      <c r="I32" s="32" t="s">
        <v>2060</v>
      </c>
      <c r="J32" s="24" t="s">
        <v>27</v>
      </c>
      <c r="K32" s="24" t="s">
        <v>18</v>
      </c>
      <c r="L32" s="23">
        <v>15</v>
      </c>
      <c r="M32" s="25" t="s">
        <v>1178</v>
      </c>
      <c r="N32" s="26">
        <v>44966</v>
      </c>
      <c r="O32" s="27"/>
      <c r="P32" s="28">
        <v>45027</v>
      </c>
      <c r="Q32" s="27">
        <f t="shared" si="0"/>
        <v>40</v>
      </c>
      <c r="R32" s="27">
        <f>NETWORKDAYS(N32,P32,AL32:AO32:AP32:AQ32:AR32:AS32:AT32:AU32:AV32:AW32:AX32:AY32)</f>
        <v>41</v>
      </c>
      <c r="S32" s="20" t="s">
        <v>2043</v>
      </c>
      <c r="T32" s="23"/>
      <c r="U32" s="29"/>
      <c r="V32" s="23"/>
      <c r="W32" s="23"/>
      <c r="X32" s="23"/>
      <c r="Y32" s="23"/>
      <c r="AL32" s="31">
        <v>44935</v>
      </c>
      <c r="AM32" s="31">
        <v>45005</v>
      </c>
      <c r="AN32" s="31">
        <v>45022</v>
      </c>
      <c r="AO32" s="31">
        <v>45023</v>
      </c>
      <c r="AP32" s="31">
        <v>45047</v>
      </c>
      <c r="AQ32" s="31">
        <v>45068</v>
      </c>
      <c r="AR32" s="31">
        <v>45089</v>
      </c>
      <c r="AS32" s="31">
        <v>45096</v>
      </c>
      <c r="AT32" s="31">
        <v>45110</v>
      </c>
      <c r="AU32" s="31">
        <v>45127</v>
      </c>
      <c r="AV32" s="31">
        <v>45145</v>
      </c>
      <c r="AW32" s="31">
        <v>45159</v>
      </c>
      <c r="AX32" s="31">
        <v>45215</v>
      </c>
      <c r="AY32" s="31">
        <v>45236</v>
      </c>
    </row>
    <row r="33" spans="1:51" s="30" customFormat="1" ht="51" x14ac:dyDescent="0.25">
      <c r="A33" s="23" t="s">
        <v>2063</v>
      </c>
      <c r="B33" s="23" t="s">
        <v>2039</v>
      </c>
      <c r="C33" s="23" t="s">
        <v>2140</v>
      </c>
      <c r="D33" s="24" t="s">
        <v>157</v>
      </c>
      <c r="E33" s="23" t="s">
        <v>2057</v>
      </c>
      <c r="F33" s="23" t="s">
        <v>2085</v>
      </c>
      <c r="G33" s="24" t="s">
        <v>1197</v>
      </c>
      <c r="H33" s="24" t="s">
        <v>2059</v>
      </c>
      <c r="I33" s="32" t="s">
        <v>2060</v>
      </c>
      <c r="J33" s="24" t="s">
        <v>30</v>
      </c>
      <c r="K33" s="24" t="s">
        <v>18</v>
      </c>
      <c r="L33" s="23">
        <v>15</v>
      </c>
      <c r="M33" s="25" t="s">
        <v>1195</v>
      </c>
      <c r="N33" s="26">
        <v>44966</v>
      </c>
      <c r="O33" s="27">
        <v>20232110078851</v>
      </c>
      <c r="P33" s="28">
        <v>44988</v>
      </c>
      <c r="Q33" s="27">
        <f t="shared" si="0"/>
        <v>16</v>
      </c>
      <c r="R33" s="27">
        <f>NETWORKDAYS(N33,P33,AL33:AO33:AP33:AQ33:AR33:AS33:AT33:AU33:AV33:AW33:AX33:AY33)</f>
        <v>17</v>
      </c>
      <c r="S33" s="19" t="s">
        <v>2069</v>
      </c>
      <c r="T33" s="23" t="s">
        <v>2095</v>
      </c>
      <c r="U33" s="29" t="s">
        <v>2052</v>
      </c>
      <c r="V33" s="23" t="s">
        <v>2053</v>
      </c>
      <c r="W33" s="23" t="s">
        <v>2054</v>
      </c>
      <c r="X33" s="23" t="s">
        <v>2052</v>
      </c>
      <c r="Y33" s="23" t="s">
        <v>2075</v>
      </c>
      <c r="AL33" s="31">
        <v>44935</v>
      </c>
      <c r="AM33" s="31">
        <v>45005</v>
      </c>
      <c r="AN33" s="31">
        <v>45022</v>
      </c>
      <c r="AO33" s="31">
        <v>45023</v>
      </c>
      <c r="AP33" s="31">
        <v>45047</v>
      </c>
      <c r="AQ33" s="31">
        <v>45068</v>
      </c>
      <c r="AR33" s="31">
        <v>45089</v>
      </c>
      <c r="AS33" s="31">
        <v>45096</v>
      </c>
      <c r="AT33" s="31">
        <v>45110</v>
      </c>
      <c r="AU33" s="31">
        <v>45127</v>
      </c>
      <c r="AV33" s="31">
        <v>45145</v>
      </c>
      <c r="AW33" s="31">
        <v>45159</v>
      </c>
      <c r="AX33" s="31">
        <v>45215</v>
      </c>
      <c r="AY33" s="31">
        <v>45236</v>
      </c>
    </row>
    <row r="34" spans="1:51" s="30" customFormat="1" ht="51" x14ac:dyDescent="0.25">
      <c r="A34" s="23" t="s">
        <v>2063</v>
      </c>
      <c r="B34" s="23" t="s">
        <v>2039</v>
      </c>
      <c r="C34" s="23" t="s">
        <v>2131</v>
      </c>
      <c r="D34" s="24" t="s">
        <v>905</v>
      </c>
      <c r="E34" s="23" t="s">
        <v>2079</v>
      </c>
      <c r="F34" s="23" t="s">
        <v>2058</v>
      </c>
      <c r="G34" s="24" t="s">
        <v>1201</v>
      </c>
      <c r="H34" s="24" t="s">
        <v>2059</v>
      </c>
      <c r="I34" s="32" t="s">
        <v>2060</v>
      </c>
      <c r="J34" s="24" t="s">
        <v>30</v>
      </c>
      <c r="K34" s="24" t="s">
        <v>24</v>
      </c>
      <c r="L34" s="23">
        <v>30</v>
      </c>
      <c r="M34" s="25" t="s">
        <v>1199</v>
      </c>
      <c r="N34" s="26">
        <v>44966</v>
      </c>
      <c r="O34" s="27">
        <v>20232110079351</v>
      </c>
      <c r="P34" s="28">
        <v>44995</v>
      </c>
      <c r="Q34" s="27">
        <f t="shared" si="0"/>
        <v>21</v>
      </c>
      <c r="R34" s="27">
        <f>NETWORKDAYS(N34,P34,AL34:AO34:AP34:AQ34:AR34:AS34:AT34:AU34:AV34:AW34:AX34:AY34)</f>
        <v>22</v>
      </c>
      <c r="S34" s="18" t="s">
        <v>2051</v>
      </c>
      <c r="T34" s="23" t="s">
        <v>2096</v>
      </c>
      <c r="U34" s="29" t="s">
        <v>2052</v>
      </c>
      <c r="V34" s="23" t="s">
        <v>2053</v>
      </c>
      <c r="W34" s="23" t="s">
        <v>2054</v>
      </c>
      <c r="X34" s="23" t="s">
        <v>2052</v>
      </c>
      <c r="Y34" s="23" t="s">
        <v>2075</v>
      </c>
      <c r="AL34" s="31">
        <v>44935</v>
      </c>
      <c r="AM34" s="31">
        <v>45005</v>
      </c>
      <c r="AN34" s="31">
        <v>45022</v>
      </c>
      <c r="AO34" s="31">
        <v>45023</v>
      </c>
      <c r="AP34" s="31">
        <v>45047</v>
      </c>
      <c r="AQ34" s="31">
        <v>45068</v>
      </c>
      <c r="AR34" s="31">
        <v>45089</v>
      </c>
      <c r="AS34" s="31">
        <v>45096</v>
      </c>
      <c r="AT34" s="31">
        <v>45110</v>
      </c>
      <c r="AU34" s="31">
        <v>45127</v>
      </c>
      <c r="AV34" s="31">
        <v>45145</v>
      </c>
      <c r="AW34" s="31">
        <v>45159</v>
      </c>
      <c r="AX34" s="31">
        <v>45215</v>
      </c>
      <c r="AY34" s="31">
        <v>45236</v>
      </c>
    </row>
    <row r="35" spans="1:51" s="30" customFormat="1" ht="31.5" x14ac:dyDescent="0.25">
      <c r="A35" s="23" t="s">
        <v>2063</v>
      </c>
      <c r="B35" s="23" t="s">
        <v>2039</v>
      </c>
      <c r="C35" s="23" t="s">
        <v>2141</v>
      </c>
      <c r="D35" s="24" t="s">
        <v>1232</v>
      </c>
      <c r="E35" s="23" t="s">
        <v>2057</v>
      </c>
      <c r="F35" s="23" t="s">
        <v>2046</v>
      </c>
      <c r="G35" s="24" t="s">
        <v>1228</v>
      </c>
      <c r="H35" s="24" t="s">
        <v>2047</v>
      </c>
      <c r="I35" s="23" t="s">
        <v>2049</v>
      </c>
      <c r="J35" s="24" t="s">
        <v>68</v>
      </c>
      <c r="K35" s="24" t="s">
        <v>18</v>
      </c>
      <c r="L35" s="23">
        <v>15</v>
      </c>
      <c r="M35" s="25" t="s">
        <v>1226</v>
      </c>
      <c r="N35" s="26">
        <v>44967</v>
      </c>
      <c r="O35" s="27"/>
      <c r="P35" s="28">
        <v>45027</v>
      </c>
      <c r="Q35" s="27">
        <f t="shared" si="0"/>
        <v>39</v>
      </c>
      <c r="R35" s="27">
        <f>NETWORKDAYS(N35,P35,AL35:AO35:AP35:AQ35:AR35:AS35:AT35:AU35:AV35:AW35:AX35:AY35)</f>
        <v>40</v>
      </c>
      <c r="S35" s="20" t="s">
        <v>2043</v>
      </c>
      <c r="T35" s="23"/>
      <c r="U35" s="29"/>
      <c r="V35" s="23"/>
      <c r="W35" s="23"/>
      <c r="X35" s="23"/>
      <c r="Y35" s="23"/>
      <c r="AL35" s="31">
        <v>44935</v>
      </c>
      <c r="AM35" s="31">
        <v>45005</v>
      </c>
      <c r="AN35" s="31">
        <v>45022</v>
      </c>
      <c r="AO35" s="31">
        <v>45023</v>
      </c>
      <c r="AP35" s="31">
        <v>45047</v>
      </c>
      <c r="AQ35" s="31">
        <v>45068</v>
      </c>
      <c r="AR35" s="31">
        <v>45089</v>
      </c>
      <c r="AS35" s="31">
        <v>45096</v>
      </c>
      <c r="AT35" s="31">
        <v>45110</v>
      </c>
      <c r="AU35" s="31">
        <v>45127</v>
      </c>
      <c r="AV35" s="31">
        <v>45145</v>
      </c>
      <c r="AW35" s="31">
        <v>45159</v>
      </c>
      <c r="AX35" s="31">
        <v>45215</v>
      </c>
      <c r="AY35" s="31">
        <v>45236</v>
      </c>
    </row>
    <row r="36" spans="1:51" s="30" customFormat="1" ht="76.5" x14ac:dyDescent="0.25">
      <c r="A36" s="23" t="s">
        <v>2063</v>
      </c>
      <c r="B36" s="23" t="s">
        <v>2041</v>
      </c>
      <c r="C36" s="23" t="s">
        <v>2135</v>
      </c>
      <c r="D36" s="24" t="s">
        <v>1283</v>
      </c>
      <c r="E36" s="23" t="s">
        <v>2079</v>
      </c>
      <c r="F36" s="23" t="s">
        <v>2076</v>
      </c>
      <c r="G36" s="24" t="s">
        <v>1282</v>
      </c>
      <c r="H36" s="24" t="s">
        <v>29</v>
      </c>
      <c r="I36" s="32" t="s">
        <v>2060</v>
      </c>
      <c r="J36" s="24" t="s">
        <v>30</v>
      </c>
      <c r="K36" s="24" t="s">
        <v>18</v>
      </c>
      <c r="L36" s="23">
        <v>15</v>
      </c>
      <c r="M36" s="25" t="s">
        <v>1280</v>
      </c>
      <c r="N36" s="26">
        <v>44967</v>
      </c>
      <c r="O36" s="27" t="s">
        <v>2098</v>
      </c>
      <c r="P36" s="28">
        <v>45009</v>
      </c>
      <c r="Q36" s="27">
        <f t="shared" si="0"/>
        <v>29</v>
      </c>
      <c r="R36" s="27">
        <f>NETWORKDAYS(N36,P36,AL36:AO36:AP36:AQ36:AR36:AS36:AT36:AU36:AV36:AW36:AX36:AY36)</f>
        <v>30</v>
      </c>
      <c r="S36" s="19" t="s">
        <v>2069</v>
      </c>
      <c r="T36" s="23" t="s">
        <v>2097</v>
      </c>
      <c r="U36" s="29" t="s">
        <v>2052</v>
      </c>
      <c r="V36" s="23" t="s">
        <v>2053</v>
      </c>
      <c r="W36" s="23" t="s">
        <v>2054</v>
      </c>
      <c r="X36" s="23" t="s">
        <v>2052</v>
      </c>
      <c r="Y36" s="23" t="s">
        <v>2075</v>
      </c>
      <c r="AL36" s="31">
        <v>44935</v>
      </c>
      <c r="AM36" s="31">
        <v>45005</v>
      </c>
      <c r="AN36" s="31">
        <v>45022</v>
      </c>
      <c r="AO36" s="31">
        <v>45023</v>
      </c>
      <c r="AP36" s="31">
        <v>45047</v>
      </c>
      <c r="AQ36" s="31">
        <v>45068</v>
      </c>
      <c r="AR36" s="31">
        <v>45089</v>
      </c>
      <c r="AS36" s="31">
        <v>45096</v>
      </c>
      <c r="AT36" s="31">
        <v>45110</v>
      </c>
      <c r="AU36" s="31">
        <v>45127</v>
      </c>
      <c r="AV36" s="31">
        <v>45145</v>
      </c>
      <c r="AW36" s="31">
        <v>45159</v>
      </c>
      <c r="AX36" s="31">
        <v>45215</v>
      </c>
      <c r="AY36" s="31">
        <v>45236</v>
      </c>
    </row>
    <row r="37" spans="1:51" s="30" customFormat="1" ht="38.25" x14ac:dyDescent="0.25">
      <c r="A37" s="23" t="s">
        <v>2063</v>
      </c>
      <c r="B37" s="23" t="s">
        <v>2039</v>
      </c>
      <c r="C37" s="23" t="s">
        <v>2142</v>
      </c>
      <c r="D37" s="24" t="s">
        <v>1316</v>
      </c>
      <c r="E37" s="23" t="s">
        <v>2072</v>
      </c>
      <c r="F37" s="23" t="s">
        <v>2085</v>
      </c>
      <c r="G37" s="24" t="s">
        <v>1051</v>
      </c>
      <c r="H37" s="24" t="s">
        <v>29</v>
      </c>
      <c r="I37" s="32" t="s">
        <v>2060</v>
      </c>
      <c r="J37" s="24" t="s">
        <v>30</v>
      </c>
      <c r="K37" s="24" t="s">
        <v>28</v>
      </c>
      <c r="L37" s="23">
        <v>15</v>
      </c>
      <c r="M37" s="25" t="s">
        <v>1311</v>
      </c>
      <c r="N37" s="26">
        <v>44970</v>
      </c>
      <c r="O37" s="27">
        <v>20232110080041</v>
      </c>
      <c r="P37" s="28">
        <v>45012</v>
      </c>
      <c r="Q37" s="27">
        <f t="shared" si="0"/>
        <v>29</v>
      </c>
      <c r="R37" s="27">
        <f>NETWORKDAYS(N37,P37,AL37:AO37:AP37:AQ37:AR37:AS37:AT37:AU37:AV37:AW37:AX37:AY37)</f>
        <v>30</v>
      </c>
      <c r="S37" s="19" t="s">
        <v>2069</v>
      </c>
      <c r="T37" s="23" t="s">
        <v>2099</v>
      </c>
      <c r="U37" s="29">
        <v>45016</v>
      </c>
      <c r="V37" s="23" t="s">
        <v>2064</v>
      </c>
      <c r="W37" s="23" t="s">
        <v>2054</v>
      </c>
      <c r="X37" s="23" t="s">
        <v>2052</v>
      </c>
      <c r="Y37" s="23" t="s">
        <v>2052</v>
      </c>
      <c r="AL37" s="31">
        <v>44935</v>
      </c>
      <c r="AM37" s="31">
        <v>45005</v>
      </c>
      <c r="AN37" s="31">
        <v>45022</v>
      </c>
      <c r="AO37" s="31">
        <v>45023</v>
      </c>
      <c r="AP37" s="31">
        <v>45047</v>
      </c>
      <c r="AQ37" s="31">
        <v>45068</v>
      </c>
      <c r="AR37" s="31">
        <v>45089</v>
      </c>
      <c r="AS37" s="31">
        <v>45096</v>
      </c>
      <c r="AT37" s="31">
        <v>45110</v>
      </c>
      <c r="AU37" s="31">
        <v>45127</v>
      </c>
      <c r="AV37" s="31">
        <v>45145</v>
      </c>
      <c r="AW37" s="31">
        <v>45159</v>
      </c>
      <c r="AX37" s="31">
        <v>45215</v>
      </c>
      <c r="AY37" s="31">
        <v>45236</v>
      </c>
    </row>
    <row r="38" spans="1:51" s="30" customFormat="1" ht="38.25" x14ac:dyDescent="0.25">
      <c r="A38" s="23" t="s">
        <v>2063</v>
      </c>
      <c r="B38" s="23" t="s">
        <v>2039</v>
      </c>
      <c r="C38" s="23" t="s">
        <v>2143</v>
      </c>
      <c r="D38" s="24" t="s">
        <v>1339</v>
      </c>
      <c r="E38" s="23" t="s">
        <v>2057</v>
      </c>
      <c r="F38" s="23" t="s">
        <v>2058</v>
      </c>
      <c r="G38" s="24" t="s">
        <v>1337</v>
      </c>
      <c r="H38" s="24" t="s">
        <v>29</v>
      </c>
      <c r="I38" s="32" t="s">
        <v>2060</v>
      </c>
      <c r="J38" s="24" t="s">
        <v>30</v>
      </c>
      <c r="K38" s="24" t="s">
        <v>28</v>
      </c>
      <c r="L38" s="23">
        <v>15</v>
      </c>
      <c r="M38" s="25" t="s">
        <v>1335</v>
      </c>
      <c r="N38" s="26">
        <v>44970</v>
      </c>
      <c r="O38" s="27">
        <v>20232110079731</v>
      </c>
      <c r="P38" s="28">
        <v>45009</v>
      </c>
      <c r="Q38" s="27">
        <f t="shared" si="0"/>
        <v>28</v>
      </c>
      <c r="R38" s="27">
        <f>NETWORKDAYS(N38,P38,AL38:AO38:AP38:AQ38:AR38:AS38:AT38:AU38:AV38:AW38:AX38:AY38)</f>
        <v>29</v>
      </c>
      <c r="S38" s="19" t="s">
        <v>2069</v>
      </c>
      <c r="T38" s="23" t="s">
        <v>2100</v>
      </c>
      <c r="U38" s="29" t="s">
        <v>2052</v>
      </c>
      <c r="V38" s="23" t="s">
        <v>2053</v>
      </c>
      <c r="W38" s="23" t="s">
        <v>2054</v>
      </c>
      <c r="X38" s="23" t="s">
        <v>2052</v>
      </c>
      <c r="Y38" s="23" t="s">
        <v>2075</v>
      </c>
      <c r="AL38" s="31">
        <v>44935</v>
      </c>
      <c r="AM38" s="31">
        <v>45005</v>
      </c>
      <c r="AN38" s="31">
        <v>45022</v>
      </c>
      <c r="AO38" s="31">
        <v>45023</v>
      </c>
      <c r="AP38" s="31">
        <v>45047</v>
      </c>
      <c r="AQ38" s="31">
        <v>45068</v>
      </c>
      <c r="AR38" s="31">
        <v>45089</v>
      </c>
      <c r="AS38" s="31">
        <v>45096</v>
      </c>
      <c r="AT38" s="31">
        <v>45110</v>
      </c>
      <c r="AU38" s="31">
        <v>45127</v>
      </c>
      <c r="AV38" s="31">
        <v>45145</v>
      </c>
      <c r="AW38" s="31">
        <v>45159</v>
      </c>
      <c r="AX38" s="31">
        <v>45215</v>
      </c>
      <c r="AY38" s="31">
        <v>45236</v>
      </c>
    </row>
    <row r="39" spans="1:51" s="30" customFormat="1" ht="38.25" x14ac:dyDescent="0.25">
      <c r="A39" s="23" t="s">
        <v>2063</v>
      </c>
      <c r="B39" s="23" t="s">
        <v>2039</v>
      </c>
      <c r="C39" s="23" t="s">
        <v>2135</v>
      </c>
      <c r="D39" s="24" t="s">
        <v>109</v>
      </c>
      <c r="E39" s="23" t="s">
        <v>2057</v>
      </c>
      <c r="F39" s="23" t="s">
        <v>2076</v>
      </c>
      <c r="G39" s="24" t="s">
        <v>1342</v>
      </c>
      <c r="H39" s="24" t="s">
        <v>2102</v>
      </c>
      <c r="I39" s="32" t="s">
        <v>2070</v>
      </c>
      <c r="J39" s="24" t="s">
        <v>2103</v>
      </c>
      <c r="K39" s="24" t="s">
        <v>18</v>
      </c>
      <c r="L39" s="23">
        <v>15</v>
      </c>
      <c r="M39" s="25" t="s">
        <v>1340</v>
      </c>
      <c r="N39" s="26">
        <v>44970</v>
      </c>
      <c r="O39" s="27">
        <v>20231100080521</v>
      </c>
      <c r="P39" s="28">
        <v>45019</v>
      </c>
      <c r="Q39" s="27">
        <f t="shared" si="0"/>
        <v>34</v>
      </c>
      <c r="R39" s="27">
        <f>NETWORKDAYS(N39,P39,AL39:AO39:AP39:AQ39:AR39:AS39:AT39:AU39:AV39:AW39:AX39:AY39)</f>
        <v>35</v>
      </c>
      <c r="S39" s="19" t="s">
        <v>2069</v>
      </c>
      <c r="T39" s="23" t="s">
        <v>2101</v>
      </c>
      <c r="U39" s="29">
        <v>44989</v>
      </c>
      <c r="V39" s="23" t="s">
        <v>2064</v>
      </c>
      <c r="W39" s="23" t="s">
        <v>2054</v>
      </c>
      <c r="X39" s="23" t="s">
        <v>2052</v>
      </c>
      <c r="Y39" s="23" t="s">
        <v>2052</v>
      </c>
      <c r="AL39" s="31">
        <v>44935</v>
      </c>
      <c r="AM39" s="31">
        <v>45005</v>
      </c>
      <c r="AN39" s="31">
        <v>45022</v>
      </c>
      <c r="AO39" s="31">
        <v>45023</v>
      </c>
      <c r="AP39" s="31">
        <v>45047</v>
      </c>
      <c r="AQ39" s="31">
        <v>45068</v>
      </c>
      <c r="AR39" s="31">
        <v>45089</v>
      </c>
      <c r="AS39" s="31">
        <v>45096</v>
      </c>
      <c r="AT39" s="31">
        <v>45110</v>
      </c>
      <c r="AU39" s="31">
        <v>45127</v>
      </c>
      <c r="AV39" s="31">
        <v>45145</v>
      </c>
      <c r="AW39" s="31">
        <v>45159</v>
      </c>
      <c r="AX39" s="31">
        <v>45215</v>
      </c>
      <c r="AY39" s="31">
        <v>45236</v>
      </c>
    </row>
    <row r="40" spans="1:51" s="30" customFormat="1" ht="38.25" x14ac:dyDescent="0.25">
      <c r="A40" s="23" t="s">
        <v>2063</v>
      </c>
      <c r="B40" s="23" t="s">
        <v>2039</v>
      </c>
      <c r="C40" s="23" t="s">
        <v>2144</v>
      </c>
      <c r="D40" s="24" t="s">
        <v>301</v>
      </c>
      <c r="E40" s="23" t="s">
        <v>2057</v>
      </c>
      <c r="F40" s="23" t="s">
        <v>2058</v>
      </c>
      <c r="G40" s="24" t="s">
        <v>1358</v>
      </c>
      <c r="H40" s="24" t="s">
        <v>29</v>
      </c>
      <c r="I40" s="32" t="s">
        <v>2060</v>
      </c>
      <c r="J40" s="24" t="s">
        <v>30</v>
      </c>
      <c r="K40" s="24" t="s">
        <v>24</v>
      </c>
      <c r="L40" s="23">
        <v>30</v>
      </c>
      <c r="M40" s="25" t="s">
        <v>1356</v>
      </c>
      <c r="N40" s="26">
        <v>44970</v>
      </c>
      <c r="O40" s="27">
        <v>20232110080671</v>
      </c>
      <c r="P40" s="28">
        <v>45016</v>
      </c>
      <c r="Q40" s="27">
        <f t="shared" si="0"/>
        <v>33</v>
      </c>
      <c r="R40" s="27">
        <f>NETWORKDAYS(N40,P40,AL40:AO40:AP40:AQ40:AR40:AS40:AT40:AU40:AV40:AW40:AX40:AY40)</f>
        <v>34</v>
      </c>
      <c r="S40" s="19" t="s">
        <v>2069</v>
      </c>
      <c r="T40" s="23" t="s">
        <v>2104</v>
      </c>
      <c r="U40" s="29" t="s">
        <v>2052</v>
      </c>
      <c r="V40" s="23" t="s">
        <v>2053</v>
      </c>
      <c r="W40" s="23" t="s">
        <v>2054</v>
      </c>
      <c r="X40" s="23" t="s">
        <v>2052</v>
      </c>
      <c r="Y40" s="23" t="s">
        <v>2075</v>
      </c>
      <c r="AL40" s="31">
        <v>44935</v>
      </c>
      <c r="AM40" s="31">
        <v>45005</v>
      </c>
      <c r="AN40" s="31">
        <v>45022</v>
      </c>
      <c r="AO40" s="31">
        <v>45023</v>
      </c>
      <c r="AP40" s="31">
        <v>45047</v>
      </c>
      <c r="AQ40" s="31">
        <v>45068</v>
      </c>
      <c r="AR40" s="31">
        <v>45089</v>
      </c>
      <c r="AS40" s="31">
        <v>45096</v>
      </c>
      <c r="AT40" s="31">
        <v>45110</v>
      </c>
      <c r="AU40" s="31">
        <v>45127</v>
      </c>
      <c r="AV40" s="31">
        <v>45145</v>
      </c>
      <c r="AW40" s="31">
        <v>45159</v>
      </c>
      <c r="AX40" s="31">
        <v>45215</v>
      </c>
      <c r="AY40" s="31">
        <v>45236</v>
      </c>
    </row>
    <row r="41" spans="1:51" s="30" customFormat="1" ht="51" x14ac:dyDescent="0.25">
      <c r="A41" s="23" t="s">
        <v>2063</v>
      </c>
      <c r="B41" s="23" t="s">
        <v>2039</v>
      </c>
      <c r="C41" s="23" t="s">
        <v>2132</v>
      </c>
      <c r="D41" s="24" t="s">
        <v>1394</v>
      </c>
      <c r="E41" s="23" t="s">
        <v>2079</v>
      </c>
      <c r="F41" s="23" t="s">
        <v>2076</v>
      </c>
      <c r="G41" s="24" t="s">
        <v>1392</v>
      </c>
      <c r="H41" s="24" t="s">
        <v>2059</v>
      </c>
      <c r="I41" s="32" t="s">
        <v>2060</v>
      </c>
      <c r="J41" s="24" t="s">
        <v>30</v>
      </c>
      <c r="K41" s="24" t="s">
        <v>18</v>
      </c>
      <c r="L41" s="23">
        <v>15</v>
      </c>
      <c r="M41" s="25" t="s">
        <v>1390</v>
      </c>
      <c r="N41" s="26">
        <v>44970</v>
      </c>
      <c r="O41" s="27">
        <v>20232110079361</v>
      </c>
      <c r="P41" s="28">
        <v>44995</v>
      </c>
      <c r="Q41" s="27">
        <f t="shared" si="0"/>
        <v>19</v>
      </c>
      <c r="R41" s="27">
        <f>NETWORKDAYS(N41,P41,AL41:AO41:AP41:AQ41:AR41:AS41:AT41:AU41:AV41:AW41:AX41:AY41)</f>
        <v>20</v>
      </c>
      <c r="S41" s="19" t="s">
        <v>2069</v>
      </c>
      <c r="T41" s="23" t="s">
        <v>2105</v>
      </c>
      <c r="U41" s="29" t="s">
        <v>2052</v>
      </c>
      <c r="V41" s="23" t="s">
        <v>2053</v>
      </c>
      <c r="W41" s="23" t="s">
        <v>2054</v>
      </c>
      <c r="X41" s="23" t="s">
        <v>2052</v>
      </c>
      <c r="Y41" s="23" t="s">
        <v>2075</v>
      </c>
      <c r="AL41" s="31">
        <v>44935</v>
      </c>
      <c r="AM41" s="31">
        <v>45005</v>
      </c>
      <c r="AN41" s="31">
        <v>45022</v>
      </c>
      <c r="AO41" s="31">
        <v>45023</v>
      </c>
      <c r="AP41" s="31">
        <v>45047</v>
      </c>
      <c r="AQ41" s="31">
        <v>45068</v>
      </c>
      <c r="AR41" s="31">
        <v>45089</v>
      </c>
      <c r="AS41" s="31">
        <v>45096</v>
      </c>
      <c r="AT41" s="31">
        <v>45110</v>
      </c>
      <c r="AU41" s="31">
        <v>45127</v>
      </c>
      <c r="AV41" s="31">
        <v>45145</v>
      </c>
      <c r="AW41" s="31">
        <v>45159</v>
      </c>
      <c r="AX41" s="31">
        <v>45215</v>
      </c>
      <c r="AY41" s="31">
        <v>45236</v>
      </c>
    </row>
    <row r="42" spans="1:51" s="30" customFormat="1" ht="38.25" x14ac:dyDescent="0.25">
      <c r="A42" s="23" t="s">
        <v>2063</v>
      </c>
      <c r="B42" s="23" t="s">
        <v>2039</v>
      </c>
      <c r="C42" s="23" t="s">
        <v>2145</v>
      </c>
      <c r="D42" s="24" t="s">
        <v>1407</v>
      </c>
      <c r="E42" s="23" t="s">
        <v>2072</v>
      </c>
      <c r="F42" s="23" t="s">
        <v>2058</v>
      </c>
      <c r="G42" s="24" t="s">
        <v>1403</v>
      </c>
      <c r="H42" s="24" t="s">
        <v>29</v>
      </c>
      <c r="I42" s="32" t="s">
        <v>2060</v>
      </c>
      <c r="J42" s="24" t="s">
        <v>30</v>
      </c>
      <c r="K42" s="24" t="s">
        <v>24</v>
      </c>
      <c r="L42" s="23">
        <v>30</v>
      </c>
      <c r="M42" s="25" t="s">
        <v>1401</v>
      </c>
      <c r="N42" s="26">
        <v>44970</v>
      </c>
      <c r="O42" s="27">
        <v>20232110080251</v>
      </c>
      <c r="P42" s="28">
        <v>45016</v>
      </c>
      <c r="Q42" s="27">
        <f t="shared" si="0"/>
        <v>33</v>
      </c>
      <c r="R42" s="27">
        <f>NETWORKDAYS(N42,P42,AL42:AO42:AP42:AQ42:AR42:AS42:AT42:AU42:AV42:AW42:AX42:AY42)</f>
        <v>34</v>
      </c>
      <c r="S42" s="19" t="s">
        <v>2069</v>
      </c>
      <c r="T42" s="23" t="s">
        <v>2106</v>
      </c>
      <c r="U42" s="29" t="s">
        <v>2052</v>
      </c>
      <c r="V42" s="23" t="s">
        <v>2053</v>
      </c>
      <c r="W42" s="23" t="s">
        <v>2054</v>
      </c>
      <c r="X42" s="23" t="s">
        <v>2052</v>
      </c>
      <c r="Y42" s="23" t="s">
        <v>2075</v>
      </c>
      <c r="AL42" s="31">
        <v>44935</v>
      </c>
      <c r="AM42" s="31">
        <v>45005</v>
      </c>
      <c r="AN42" s="31">
        <v>45022</v>
      </c>
      <c r="AO42" s="31">
        <v>45023</v>
      </c>
      <c r="AP42" s="31">
        <v>45047</v>
      </c>
      <c r="AQ42" s="31">
        <v>45068</v>
      </c>
      <c r="AR42" s="31">
        <v>45089</v>
      </c>
      <c r="AS42" s="31">
        <v>45096</v>
      </c>
      <c r="AT42" s="31">
        <v>45110</v>
      </c>
      <c r="AU42" s="31">
        <v>45127</v>
      </c>
      <c r="AV42" s="31">
        <v>45145</v>
      </c>
      <c r="AW42" s="31">
        <v>45159</v>
      </c>
      <c r="AX42" s="31">
        <v>45215</v>
      </c>
      <c r="AY42" s="31">
        <v>45236</v>
      </c>
    </row>
    <row r="43" spans="1:51" s="30" customFormat="1" ht="38.25" x14ac:dyDescent="0.25">
      <c r="A43" s="23" t="s">
        <v>2063</v>
      </c>
      <c r="B43" s="23" t="s">
        <v>2039</v>
      </c>
      <c r="C43" s="23" t="s">
        <v>2139</v>
      </c>
      <c r="D43" s="24" t="s">
        <v>1456</v>
      </c>
      <c r="E43" s="23" t="s">
        <v>2057</v>
      </c>
      <c r="F43" s="23" t="s">
        <v>2085</v>
      </c>
      <c r="G43" s="24" t="s">
        <v>1452</v>
      </c>
      <c r="H43" s="24" t="s">
        <v>2059</v>
      </c>
      <c r="I43" s="32" t="s">
        <v>2060</v>
      </c>
      <c r="J43" s="24" t="s">
        <v>30</v>
      </c>
      <c r="K43" s="24" t="s">
        <v>18</v>
      </c>
      <c r="L43" s="23">
        <v>15</v>
      </c>
      <c r="M43" s="25" t="s">
        <v>1450</v>
      </c>
      <c r="N43" s="26">
        <v>44971</v>
      </c>
      <c r="O43" s="27">
        <v>20232110078851</v>
      </c>
      <c r="P43" s="28">
        <v>44988</v>
      </c>
      <c r="Q43" s="27">
        <f t="shared" ref="Q43:Q71" si="1">R43-1</f>
        <v>13</v>
      </c>
      <c r="R43" s="27">
        <f>NETWORKDAYS(N43,P43,AL43:AO43:AP43:AQ43:AR43:AS43:AT43:AU43:AV43:AW43:AX43:AY43)</f>
        <v>14</v>
      </c>
      <c r="S43" s="18" t="s">
        <v>2051</v>
      </c>
      <c r="T43" s="23" t="s">
        <v>2107</v>
      </c>
      <c r="U43" s="29" t="s">
        <v>2052</v>
      </c>
      <c r="V43" s="23" t="s">
        <v>2053</v>
      </c>
      <c r="W43" s="23" t="s">
        <v>2054</v>
      </c>
      <c r="X43" s="23" t="s">
        <v>2052</v>
      </c>
      <c r="Y43" s="23" t="s">
        <v>2075</v>
      </c>
      <c r="AL43" s="31">
        <v>44935</v>
      </c>
      <c r="AM43" s="31">
        <v>45005</v>
      </c>
      <c r="AN43" s="31">
        <v>45022</v>
      </c>
      <c r="AO43" s="31">
        <v>45023</v>
      </c>
      <c r="AP43" s="31">
        <v>45047</v>
      </c>
      <c r="AQ43" s="31">
        <v>45068</v>
      </c>
      <c r="AR43" s="31">
        <v>45089</v>
      </c>
      <c r="AS43" s="31">
        <v>45096</v>
      </c>
      <c r="AT43" s="31">
        <v>45110</v>
      </c>
      <c r="AU43" s="31">
        <v>45127</v>
      </c>
      <c r="AV43" s="31">
        <v>45145</v>
      </c>
      <c r="AW43" s="31">
        <v>45159</v>
      </c>
      <c r="AX43" s="31">
        <v>45215</v>
      </c>
      <c r="AY43" s="31">
        <v>45236</v>
      </c>
    </row>
    <row r="44" spans="1:51" s="30" customFormat="1" ht="51" x14ac:dyDescent="0.25">
      <c r="A44" s="23" t="s">
        <v>2063</v>
      </c>
      <c r="B44" s="23" t="s">
        <v>2039</v>
      </c>
      <c r="C44" s="23" t="s">
        <v>2146</v>
      </c>
      <c r="D44" s="24" t="s">
        <v>1464</v>
      </c>
      <c r="E44" s="23" t="s">
        <v>2057</v>
      </c>
      <c r="F44" s="23" t="s">
        <v>2058</v>
      </c>
      <c r="G44" s="24" t="s">
        <v>1460</v>
      </c>
      <c r="H44" s="24" t="s">
        <v>2059</v>
      </c>
      <c r="I44" s="32" t="s">
        <v>2060</v>
      </c>
      <c r="J44" s="24" t="s">
        <v>30</v>
      </c>
      <c r="K44" s="24" t="s">
        <v>24</v>
      </c>
      <c r="L44" s="23">
        <v>30</v>
      </c>
      <c r="M44" s="25" t="s">
        <v>1458</v>
      </c>
      <c r="N44" s="26">
        <v>44971</v>
      </c>
      <c r="O44" s="27">
        <v>20232110079181</v>
      </c>
      <c r="P44" s="28">
        <v>44994</v>
      </c>
      <c r="Q44" s="27">
        <f t="shared" si="1"/>
        <v>17</v>
      </c>
      <c r="R44" s="27">
        <f>NETWORKDAYS(N44,P44,AL44:AO44:AP44:AQ44:AR44:AS44:AT44:AU44:AV44:AW44:AX44:AY44)</f>
        <v>18</v>
      </c>
      <c r="S44" s="18" t="s">
        <v>2051</v>
      </c>
      <c r="T44" s="23" t="s">
        <v>2108</v>
      </c>
      <c r="U44" s="29">
        <v>44994</v>
      </c>
      <c r="V44" s="23" t="s">
        <v>2064</v>
      </c>
      <c r="W44" s="23" t="s">
        <v>2054</v>
      </c>
      <c r="X44" s="23" t="s">
        <v>2052</v>
      </c>
      <c r="Y44" s="23" t="s">
        <v>2052</v>
      </c>
      <c r="AL44" s="31">
        <v>44935</v>
      </c>
      <c r="AM44" s="31">
        <v>45005</v>
      </c>
      <c r="AN44" s="31">
        <v>45022</v>
      </c>
      <c r="AO44" s="31">
        <v>45023</v>
      </c>
      <c r="AP44" s="31">
        <v>45047</v>
      </c>
      <c r="AQ44" s="31">
        <v>45068</v>
      </c>
      <c r="AR44" s="31">
        <v>45089</v>
      </c>
      <c r="AS44" s="31">
        <v>45096</v>
      </c>
      <c r="AT44" s="31">
        <v>45110</v>
      </c>
      <c r="AU44" s="31">
        <v>45127</v>
      </c>
      <c r="AV44" s="31">
        <v>45145</v>
      </c>
      <c r="AW44" s="31">
        <v>45159</v>
      </c>
      <c r="AX44" s="31">
        <v>45215</v>
      </c>
      <c r="AY44" s="31">
        <v>45236</v>
      </c>
    </row>
    <row r="45" spans="1:51" s="30" customFormat="1" ht="25.5" x14ac:dyDescent="0.25">
      <c r="A45" s="23" t="s">
        <v>2063</v>
      </c>
      <c r="B45" s="23" t="s">
        <v>2039</v>
      </c>
      <c r="C45" s="23" t="s">
        <v>2147</v>
      </c>
      <c r="D45" s="24" t="s">
        <v>989</v>
      </c>
      <c r="E45" s="23" t="s">
        <v>2079</v>
      </c>
      <c r="F45" s="23" t="s">
        <v>2081</v>
      </c>
      <c r="G45" s="24" t="s">
        <v>1511</v>
      </c>
      <c r="H45" s="24" t="s">
        <v>1512</v>
      </c>
      <c r="I45" s="32" t="s">
        <v>2060</v>
      </c>
      <c r="J45" s="24" t="s">
        <v>27</v>
      </c>
      <c r="K45" s="24" t="s">
        <v>18</v>
      </c>
      <c r="L45" s="23">
        <v>15</v>
      </c>
      <c r="M45" s="25" t="s">
        <v>1509</v>
      </c>
      <c r="N45" s="33">
        <v>44971</v>
      </c>
      <c r="O45" s="27"/>
      <c r="P45" s="28">
        <v>45028</v>
      </c>
      <c r="Q45" s="27">
        <f t="shared" si="1"/>
        <v>38</v>
      </c>
      <c r="R45" s="27">
        <f>NETWORKDAYS(N45,P45,AL45:AO45:AP45:AQ45:AR45:AS45:AT45:AU45:AV45:AW45:AX45:AY45)</f>
        <v>39</v>
      </c>
      <c r="S45" s="20" t="s">
        <v>2043</v>
      </c>
      <c r="T45" s="23"/>
      <c r="U45" s="29"/>
      <c r="V45" s="23"/>
      <c r="W45" s="23"/>
      <c r="X45" s="23"/>
      <c r="Y45" s="23"/>
      <c r="AL45" s="31">
        <v>44935</v>
      </c>
      <c r="AM45" s="31">
        <v>45005</v>
      </c>
      <c r="AN45" s="31">
        <v>45022</v>
      </c>
      <c r="AO45" s="31">
        <v>45023</v>
      </c>
      <c r="AP45" s="31">
        <v>45047</v>
      </c>
      <c r="AQ45" s="31">
        <v>45068</v>
      </c>
      <c r="AR45" s="31">
        <v>45089</v>
      </c>
      <c r="AS45" s="31">
        <v>45096</v>
      </c>
      <c r="AT45" s="31">
        <v>45110</v>
      </c>
      <c r="AU45" s="31">
        <v>45127</v>
      </c>
      <c r="AV45" s="31">
        <v>45145</v>
      </c>
      <c r="AW45" s="31">
        <v>45159</v>
      </c>
      <c r="AX45" s="31">
        <v>45215</v>
      </c>
      <c r="AY45" s="31">
        <v>45236</v>
      </c>
    </row>
    <row r="46" spans="1:51" s="30" customFormat="1" ht="38.25" x14ac:dyDescent="0.25">
      <c r="A46" s="23" t="s">
        <v>2063</v>
      </c>
      <c r="B46" s="23" t="s">
        <v>2039</v>
      </c>
      <c r="C46" s="23" t="s">
        <v>2137</v>
      </c>
      <c r="D46" s="24" t="s">
        <v>1572</v>
      </c>
      <c r="E46" s="23" t="s">
        <v>2066</v>
      </c>
      <c r="F46" s="23" t="s">
        <v>2058</v>
      </c>
      <c r="G46" s="24" t="s">
        <v>1568</v>
      </c>
      <c r="H46" s="24" t="s">
        <v>29</v>
      </c>
      <c r="I46" s="32" t="s">
        <v>2060</v>
      </c>
      <c r="J46" s="24" t="s">
        <v>30</v>
      </c>
      <c r="K46" s="24" t="s">
        <v>18</v>
      </c>
      <c r="L46" s="23">
        <v>15</v>
      </c>
      <c r="M46" s="25" t="s">
        <v>1566</v>
      </c>
      <c r="N46" s="26">
        <v>44971</v>
      </c>
      <c r="O46" s="27">
        <v>20232110079911</v>
      </c>
      <c r="P46" s="28">
        <v>45016</v>
      </c>
      <c r="Q46" s="27">
        <f t="shared" si="1"/>
        <v>32</v>
      </c>
      <c r="R46" s="27">
        <f>NETWORKDAYS(N46,P46,AL46:AO46:AP46:AQ46:AR46:AS46:AT46:AU46:AV46:AW46:AX46:AY46)</f>
        <v>33</v>
      </c>
      <c r="S46" s="19" t="s">
        <v>2069</v>
      </c>
      <c r="T46" s="23" t="s">
        <v>2109</v>
      </c>
      <c r="U46" s="29">
        <v>45016</v>
      </c>
      <c r="V46" s="23" t="s">
        <v>2064</v>
      </c>
      <c r="W46" s="23" t="s">
        <v>2054</v>
      </c>
      <c r="X46" s="23" t="s">
        <v>2052</v>
      </c>
      <c r="Y46" s="23" t="s">
        <v>2052</v>
      </c>
      <c r="AL46" s="31">
        <v>44935</v>
      </c>
      <c r="AM46" s="31">
        <v>45005</v>
      </c>
      <c r="AN46" s="31">
        <v>45022</v>
      </c>
      <c r="AO46" s="31">
        <v>45023</v>
      </c>
      <c r="AP46" s="31">
        <v>45047</v>
      </c>
      <c r="AQ46" s="31">
        <v>45068</v>
      </c>
      <c r="AR46" s="31">
        <v>45089</v>
      </c>
      <c r="AS46" s="31">
        <v>45096</v>
      </c>
      <c r="AT46" s="31">
        <v>45110</v>
      </c>
      <c r="AU46" s="31">
        <v>45127</v>
      </c>
      <c r="AV46" s="31">
        <v>45145</v>
      </c>
      <c r="AW46" s="31">
        <v>45159</v>
      </c>
      <c r="AX46" s="31">
        <v>45215</v>
      </c>
      <c r="AY46" s="31">
        <v>45236</v>
      </c>
    </row>
    <row r="47" spans="1:51" s="30" customFormat="1" ht="31.5" x14ac:dyDescent="0.25">
      <c r="A47" s="23" t="s">
        <v>2063</v>
      </c>
      <c r="B47" s="23" t="s">
        <v>2039</v>
      </c>
      <c r="C47" s="23" t="s">
        <v>2135</v>
      </c>
      <c r="D47" s="24" t="s">
        <v>244</v>
      </c>
      <c r="E47" s="23" t="s">
        <v>2072</v>
      </c>
      <c r="F47" s="23" t="s">
        <v>2058</v>
      </c>
      <c r="G47" s="24" t="s">
        <v>1575</v>
      </c>
      <c r="H47" s="24" t="s">
        <v>1512</v>
      </c>
      <c r="I47" s="32" t="s">
        <v>2060</v>
      </c>
      <c r="J47" s="24" t="s">
        <v>27</v>
      </c>
      <c r="K47" s="24" t="s">
        <v>18</v>
      </c>
      <c r="L47" s="23">
        <v>15</v>
      </c>
      <c r="M47" s="25" t="s">
        <v>1573</v>
      </c>
      <c r="N47" s="26">
        <v>44971</v>
      </c>
      <c r="O47" s="27"/>
      <c r="P47" s="28">
        <v>45028</v>
      </c>
      <c r="Q47" s="27">
        <f t="shared" si="1"/>
        <v>38</v>
      </c>
      <c r="R47" s="27">
        <f>NETWORKDAYS(N47,P47,AL47:AO47:AP47:AQ47:AR47:AS47:AT47:AU47:AV47:AW47:AX47:AY47)</f>
        <v>39</v>
      </c>
      <c r="S47" s="20" t="s">
        <v>2043</v>
      </c>
      <c r="T47" s="23"/>
      <c r="U47" s="29"/>
      <c r="V47" s="23"/>
      <c r="W47" s="23"/>
      <c r="X47" s="23"/>
      <c r="Y47" s="23"/>
      <c r="AL47" s="31">
        <v>44935</v>
      </c>
      <c r="AM47" s="31">
        <v>45005</v>
      </c>
      <c r="AN47" s="31">
        <v>45022</v>
      </c>
      <c r="AO47" s="31">
        <v>45023</v>
      </c>
      <c r="AP47" s="31">
        <v>45047</v>
      </c>
      <c r="AQ47" s="31">
        <v>45068</v>
      </c>
      <c r="AR47" s="31">
        <v>45089</v>
      </c>
      <c r="AS47" s="31">
        <v>45096</v>
      </c>
      <c r="AT47" s="31">
        <v>45110</v>
      </c>
      <c r="AU47" s="31">
        <v>45127</v>
      </c>
      <c r="AV47" s="31">
        <v>45145</v>
      </c>
      <c r="AW47" s="31">
        <v>45159</v>
      </c>
      <c r="AX47" s="31">
        <v>45215</v>
      </c>
      <c r="AY47" s="31">
        <v>45236</v>
      </c>
    </row>
    <row r="48" spans="1:51" s="30" customFormat="1" ht="38.25" x14ac:dyDescent="0.25">
      <c r="A48" s="23" t="s">
        <v>2063</v>
      </c>
      <c r="B48" s="23" t="s">
        <v>2039</v>
      </c>
      <c r="C48" s="23" t="s">
        <v>2131</v>
      </c>
      <c r="D48" s="24" t="s">
        <v>1580</v>
      </c>
      <c r="E48" s="23" t="s">
        <v>2079</v>
      </c>
      <c r="F48" s="23" t="s">
        <v>2058</v>
      </c>
      <c r="G48" s="24" t="s">
        <v>1578</v>
      </c>
      <c r="H48" s="24" t="s">
        <v>29</v>
      </c>
      <c r="I48" s="32" t="s">
        <v>2060</v>
      </c>
      <c r="J48" s="24" t="s">
        <v>30</v>
      </c>
      <c r="K48" s="24" t="s">
        <v>24</v>
      </c>
      <c r="L48" s="23">
        <v>30</v>
      </c>
      <c r="M48" s="25" t="s">
        <v>1576</v>
      </c>
      <c r="N48" s="26">
        <v>44971</v>
      </c>
      <c r="O48" s="27">
        <v>20232110080681</v>
      </c>
      <c r="P48" s="28">
        <v>45020</v>
      </c>
      <c r="Q48" s="27">
        <f t="shared" si="1"/>
        <v>34</v>
      </c>
      <c r="R48" s="27">
        <f>NETWORKDAYS(N48,P48,AL48:AO48:AP48:AQ48:AR48:AS48:AT48:AU48:AV48:AW48:AX48:AY48)</f>
        <v>35</v>
      </c>
      <c r="S48" s="19" t="s">
        <v>2069</v>
      </c>
      <c r="T48" s="23" t="s">
        <v>2110</v>
      </c>
      <c r="U48" s="29" t="s">
        <v>2052</v>
      </c>
      <c r="V48" s="23" t="s">
        <v>2053</v>
      </c>
      <c r="W48" s="23" t="s">
        <v>2054</v>
      </c>
      <c r="X48" s="23" t="s">
        <v>2052</v>
      </c>
      <c r="Y48" s="23" t="s">
        <v>2075</v>
      </c>
      <c r="AL48" s="31">
        <v>44935</v>
      </c>
      <c r="AM48" s="31">
        <v>45005</v>
      </c>
      <c r="AN48" s="31">
        <v>45022</v>
      </c>
      <c r="AO48" s="31">
        <v>45023</v>
      </c>
      <c r="AP48" s="31">
        <v>45047</v>
      </c>
      <c r="AQ48" s="31">
        <v>45068</v>
      </c>
      <c r="AR48" s="31">
        <v>45089</v>
      </c>
      <c r="AS48" s="31">
        <v>45096</v>
      </c>
      <c r="AT48" s="31">
        <v>45110</v>
      </c>
      <c r="AU48" s="31">
        <v>45127</v>
      </c>
      <c r="AV48" s="31">
        <v>45145</v>
      </c>
      <c r="AW48" s="31">
        <v>45159</v>
      </c>
      <c r="AX48" s="31">
        <v>45215</v>
      </c>
      <c r="AY48" s="31">
        <v>45236</v>
      </c>
    </row>
    <row r="49" spans="1:51" s="30" customFormat="1" ht="51" x14ac:dyDescent="0.25">
      <c r="A49" s="23" t="s">
        <v>2063</v>
      </c>
      <c r="B49" s="23" t="s">
        <v>2039</v>
      </c>
      <c r="C49" s="23" t="s">
        <v>2131</v>
      </c>
      <c r="D49" s="24" t="s">
        <v>905</v>
      </c>
      <c r="E49" s="23" t="s">
        <v>2079</v>
      </c>
      <c r="F49" s="23" t="s">
        <v>2058</v>
      </c>
      <c r="G49" s="24" t="s">
        <v>1584</v>
      </c>
      <c r="H49" s="24" t="s">
        <v>2059</v>
      </c>
      <c r="I49" s="32" t="s">
        <v>2060</v>
      </c>
      <c r="J49" s="24" t="s">
        <v>30</v>
      </c>
      <c r="K49" s="24" t="s">
        <v>24</v>
      </c>
      <c r="L49" s="23">
        <v>30</v>
      </c>
      <c r="M49" s="25" t="s">
        <v>1582</v>
      </c>
      <c r="N49" s="26">
        <v>44971</v>
      </c>
      <c r="O49" s="27">
        <v>20232110079441</v>
      </c>
      <c r="P49" s="28">
        <v>44995</v>
      </c>
      <c r="Q49" s="27">
        <f t="shared" si="1"/>
        <v>18</v>
      </c>
      <c r="R49" s="27">
        <f>NETWORKDAYS(N49,P49,AL49:AO49:AP49:AQ49:AR49:AS49:AT49:AU49:AV49:AW49:AX49:AY49)</f>
        <v>19</v>
      </c>
      <c r="S49" s="18" t="s">
        <v>2051</v>
      </c>
      <c r="T49" s="23" t="s">
        <v>2111</v>
      </c>
      <c r="U49" s="29" t="s">
        <v>2052</v>
      </c>
      <c r="V49" s="23" t="s">
        <v>2053</v>
      </c>
      <c r="W49" s="23" t="s">
        <v>2054</v>
      </c>
      <c r="X49" s="23" t="s">
        <v>2052</v>
      </c>
      <c r="Y49" s="23" t="s">
        <v>2075</v>
      </c>
      <c r="AL49" s="31">
        <v>44935</v>
      </c>
      <c r="AM49" s="31">
        <v>45005</v>
      </c>
      <c r="AN49" s="31">
        <v>45022</v>
      </c>
      <c r="AO49" s="31">
        <v>45023</v>
      </c>
      <c r="AP49" s="31">
        <v>45047</v>
      </c>
      <c r="AQ49" s="31">
        <v>45068</v>
      </c>
      <c r="AR49" s="31">
        <v>45089</v>
      </c>
      <c r="AS49" s="31">
        <v>45096</v>
      </c>
      <c r="AT49" s="31">
        <v>45110</v>
      </c>
      <c r="AU49" s="31">
        <v>45127</v>
      </c>
      <c r="AV49" s="31">
        <v>45145</v>
      </c>
      <c r="AW49" s="31">
        <v>45159</v>
      </c>
      <c r="AX49" s="31">
        <v>45215</v>
      </c>
      <c r="AY49" s="31">
        <v>45236</v>
      </c>
    </row>
    <row r="50" spans="1:51" s="30" customFormat="1" ht="25.5" x14ac:dyDescent="0.25">
      <c r="A50" s="23" t="s">
        <v>2063</v>
      </c>
      <c r="B50" s="23" t="s">
        <v>2039</v>
      </c>
      <c r="C50" s="23" t="s">
        <v>2132</v>
      </c>
      <c r="D50" s="24" t="s">
        <v>1600</v>
      </c>
      <c r="E50" s="23" t="s">
        <v>2079</v>
      </c>
      <c r="F50" s="23" t="s">
        <v>2081</v>
      </c>
      <c r="G50" s="24" t="s">
        <v>1596</v>
      </c>
      <c r="H50" s="24" t="s">
        <v>1512</v>
      </c>
      <c r="I50" s="32" t="s">
        <v>2060</v>
      </c>
      <c r="J50" s="24" t="s">
        <v>27</v>
      </c>
      <c r="K50" s="24" t="s">
        <v>18</v>
      </c>
      <c r="L50" s="23">
        <v>15</v>
      </c>
      <c r="M50" s="25" t="s">
        <v>1594</v>
      </c>
      <c r="N50" s="26">
        <v>44971</v>
      </c>
      <c r="O50" s="27"/>
      <c r="P50" s="28">
        <v>45028</v>
      </c>
      <c r="Q50" s="27">
        <f t="shared" si="1"/>
        <v>38</v>
      </c>
      <c r="R50" s="27">
        <f>NETWORKDAYS(N50,P50,AL50:AO50:AP50:AQ50:AR50:AS50:AT50:AU50:AV50:AW50:AX50:AY50)</f>
        <v>39</v>
      </c>
      <c r="S50" s="20" t="s">
        <v>2043</v>
      </c>
      <c r="T50" s="23"/>
      <c r="U50" s="29"/>
      <c r="V50" s="23"/>
      <c r="W50" s="23"/>
      <c r="X50" s="23"/>
      <c r="Y50" s="23"/>
      <c r="AL50" s="31">
        <v>44935</v>
      </c>
      <c r="AM50" s="31">
        <v>45005</v>
      </c>
      <c r="AN50" s="31">
        <v>45022</v>
      </c>
      <c r="AO50" s="31">
        <v>45023</v>
      </c>
      <c r="AP50" s="31">
        <v>45047</v>
      </c>
      <c r="AQ50" s="31">
        <v>45068</v>
      </c>
      <c r="AR50" s="31">
        <v>45089</v>
      </c>
      <c r="AS50" s="31">
        <v>45096</v>
      </c>
      <c r="AT50" s="31">
        <v>45110</v>
      </c>
      <c r="AU50" s="31">
        <v>45127</v>
      </c>
      <c r="AV50" s="31">
        <v>45145</v>
      </c>
      <c r="AW50" s="31">
        <v>45159</v>
      </c>
      <c r="AX50" s="31">
        <v>45215</v>
      </c>
      <c r="AY50" s="31">
        <v>45236</v>
      </c>
    </row>
    <row r="51" spans="1:51" s="30" customFormat="1" ht="38.25" x14ac:dyDescent="0.25">
      <c r="A51" s="23" t="s">
        <v>2063</v>
      </c>
      <c r="B51" s="23" t="s">
        <v>2039</v>
      </c>
      <c r="C51" s="23" t="s">
        <v>2131</v>
      </c>
      <c r="D51" s="24" t="s">
        <v>1614</v>
      </c>
      <c r="E51" s="23" t="s">
        <v>2079</v>
      </c>
      <c r="F51" s="23" t="s">
        <v>2058</v>
      </c>
      <c r="G51" s="24" t="s">
        <v>1610</v>
      </c>
      <c r="H51" s="24" t="s">
        <v>29</v>
      </c>
      <c r="I51" s="32" t="s">
        <v>2060</v>
      </c>
      <c r="J51" s="24" t="s">
        <v>30</v>
      </c>
      <c r="K51" s="24" t="s">
        <v>24</v>
      </c>
      <c r="L51" s="23">
        <v>30</v>
      </c>
      <c r="M51" s="25" t="s">
        <v>1608</v>
      </c>
      <c r="N51" s="26">
        <v>44972</v>
      </c>
      <c r="O51" s="27">
        <v>20232110080701</v>
      </c>
      <c r="P51" s="28">
        <v>45020</v>
      </c>
      <c r="Q51" s="27">
        <f t="shared" si="1"/>
        <v>33</v>
      </c>
      <c r="R51" s="27">
        <f>NETWORKDAYS(N51,P51,AL51:AO51:AP51:AQ51:AR51:AS51:AT51:AU51:AV51:AW51:AX51:AY51)</f>
        <v>34</v>
      </c>
      <c r="S51" s="19" t="s">
        <v>2069</v>
      </c>
      <c r="T51" s="23" t="s">
        <v>2112</v>
      </c>
      <c r="U51" s="29" t="s">
        <v>2052</v>
      </c>
      <c r="V51" s="23" t="s">
        <v>2053</v>
      </c>
      <c r="W51" s="23" t="s">
        <v>2054</v>
      </c>
      <c r="X51" s="23" t="s">
        <v>2052</v>
      </c>
      <c r="Y51" s="23" t="s">
        <v>2075</v>
      </c>
      <c r="AL51" s="31">
        <v>44935</v>
      </c>
      <c r="AM51" s="31">
        <v>45005</v>
      </c>
      <c r="AN51" s="31">
        <v>45022</v>
      </c>
      <c r="AO51" s="31">
        <v>45023</v>
      </c>
      <c r="AP51" s="31">
        <v>45047</v>
      </c>
      <c r="AQ51" s="31">
        <v>45068</v>
      </c>
      <c r="AR51" s="31">
        <v>45089</v>
      </c>
      <c r="AS51" s="31">
        <v>45096</v>
      </c>
      <c r="AT51" s="31">
        <v>45110</v>
      </c>
      <c r="AU51" s="31">
        <v>45127</v>
      </c>
      <c r="AV51" s="31">
        <v>45145</v>
      </c>
      <c r="AW51" s="31">
        <v>45159</v>
      </c>
      <c r="AX51" s="31">
        <v>45215</v>
      </c>
      <c r="AY51" s="31">
        <v>45236</v>
      </c>
    </row>
    <row r="52" spans="1:51" s="30" customFormat="1" ht="42" x14ac:dyDescent="0.25">
      <c r="A52" s="23" t="s">
        <v>2063</v>
      </c>
      <c r="B52" s="23" t="s">
        <v>2039</v>
      </c>
      <c r="C52" s="23" t="s">
        <v>2131</v>
      </c>
      <c r="D52" s="24" t="s">
        <v>1636</v>
      </c>
      <c r="E52" s="23" t="s">
        <v>2045</v>
      </c>
      <c r="F52" s="23" t="s">
        <v>2076</v>
      </c>
      <c r="G52" s="24" t="s">
        <v>1632</v>
      </c>
      <c r="H52" s="24" t="s">
        <v>259</v>
      </c>
      <c r="I52" s="32" t="s">
        <v>2060</v>
      </c>
      <c r="J52" s="24" t="s">
        <v>49</v>
      </c>
      <c r="K52" s="24" t="s">
        <v>18</v>
      </c>
      <c r="L52" s="27">
        <v>15</v>
      </c>
      <c r="M52" s="25" t="s">
        <v>1630</v>
      </c>
      <c r="N52" s="26">
        <v>44972</v>
      </c>
      <c r="O52" s="27">
        <v>20232130081161</v>
      </c>
      <c r="P52" s="28">
        <v>45027</v>
      </c>
      <c r="Q52" s="27">
        <f t="shared" si="1"/>
        <v>36</v>
      </c>
      <c r="R52" s="27">
        <f>NETWORKDAYS(N52,P52,AL52:AO52:AP52:AQ52:AR52:AS52:AT52:AU52:AV52:AW52:AX52:AY52)</f>
        <v>37</v>
      </c>
      <c r="S52" s="19" t="s">
        <v>2069</v>
      </c>
      <c r="T52" s="23" t="s">
        <v>2113</v>
      </c>
      <c r="U52" s="29" t="s">
        <v>2052</v>
      </c>
      <c r="V52" s="23" t="s">
        <v>2053</v>
      </c>
      <c r="W52" s="23" t="s">
        <v>2054</v>
      </c>
      <c r="X52" s="23" t="s">
        <v>2052</v>
      </c>
      <c r="Y52" s="23" t="s">
        <v>2075</v>
      </c>
      <c r="AL52" s="31">
        <v>44935</v>
      </c>
      <c r="AM52" s="31">
        <v>45005</v>
      </c>
      <c r="AN52" s="31">
        <v>45022</v>
      </c>
      <c r="AO52" s="31">
        <v>45023</v>
      </c>
      <c r="AP52" s="31">
        <v>45047</v>
      </c>
      <c r="AQ52" s="31">
        <v>45068</v>
      </c>
      <c r="AR52" s="31">
        <v>45089</v>
      </c>
      <c r="AS52" s="31">
        <v>45096</v>
      </c>
      <c r="AT52" s="31">
        <v>45110</v>
      </c>
      <c r="AU52" s="31">
        <v>45127</v>
      </c>
      <c r="AV52" s="31">
        <v>45145</v>
      </c>
      <c r="AW52" s="31">
        <v>45159</v>
      </c>
      <c r="AX52" s="31">
        <v>45215</v>
      </c>
      <c r="AY52" s="31">
        <v>45236</v>
      </c>
    </row>
    <row r="53" spans="1:51" s="30" customFormat="1" ht="42" x14ac:dyDescent="0.25">
      <c r="A53" s="23" t="s">
        <v>2063</v>
      </c>
      <c r="B53" s="23" t="s">
        <v>2039</v>
      </c>
      <c r="C53" s="23" t="s">
        <v>2137</v>
      </c>
      <c r="D53" s="24" t="s">
        <v>1643</v>
      </c>
      <c r="E53" s="23" t="s">
        <v>2066</v>
      </c>
      <c r="F53" s="23" t="s">
        <v>2081</v>
      </c>
      <c r="G53" s="24" t="s">
        <v>1639</v>
      </c>
      <c r="H53" s="24" t="s">
        <v>245</v>
      </c>
      <c r="I53" s="32" t="s">
        <v>2060</v>
      </c>
      <c r="J53" s="24" t="s">
        <v>48</v>
      </c>
      <c r="K53" s="24" t="s">
        <v>18</v>
      </c>
      <c r="L53" s="23">
        <v>15</v>
      </c>
      <c r="M53" s="25" t="s">
        <v>1637</v>
      </c>
      <c r="N53" s="26">
        <v>44972</v>
      </c>
      <c r="O53" s="27"/>
      <c r="P53" s="28">
        <v>45028</v>
      </c>
      <c r="Q53" s="27">
        <f t="shared" si="1"/>
        <v>37</v>
      </c>
      <c r="R53" s="27">
        <f>NETWORKDAYS(N53,P53,AL53:AO53:AP53:AQ53:AR53:AS53:AT53:AU53:AV53:AW53:AX53:AY53)</f>
        <v>38</v>
      </c>
      <c r="S53" s="20" t="s">
        <v>2043</v>
      </c>
      <c r="T53" s="23"/>
      <c r="U53" s="29"/>
      <c r="V53" s="23"/>
      <c r="W53" s="23"/>
      <c r="X53" s="23"/>
      <c r="Y53" s="23"/>
      <c r="AL53" s="31">
        <v>44935</v>
      </c>
      <c r="AM53" s="31">
        <v>45005</v>
      </c>
      <c r="AN53" s="31">
        <v>45022</v>
      </c>
      <c r="AO53" s="31">
        <v>45023</v>
      </c>
      <c r="AP53" s="31">
        <v>45047</v>
      </c>
      <c r="AQ53" s="31">
        <v>45068</v>
      </c>
      <c r="AR53" s="31">
        <v>45089</v>
      </c>
      <c r="AS53" s="31">
        <v>45096</v>
      </c>
      <c r="AT53" s="31">
        <v>45110</v>
      </c>
      <c r="AU53" s="31">
        <v>45127</v>
      </c>
      <c r="AV53" s="31">
        <v>45145</v>
      </c>
      <c r="AW53" s="31">
        <v>45159</v>
      </c>
      <c r="AX53" s="31">
        <v>45215</v>
      </c>
      <c r="AY53" s="31">
        <v>45236</v>
      </c>
    </row>
    <row r="54" spans="1:51" s="30" customFormat="1" ht="38.25" x14ac:dyDescent="0.25">
      <c r="A54" s="23" t="s">
        <v>2063</v>
      </c>
      <c r="B54" s="23" t="s">
        <v>2039</v>
      </c>
      <c r="C54" s="23" t="s">
        <v>2135</v>
      </c>
      <c r="D54" s="24" t="s">
        <v>1680</v>
      </c>
      <c r="E54" s="23" t="s">
        <v>2057</v>
      </c>
      <c r="F54" s="23" t="s">
        <v>2085</v>
      </c>
      <c r="G54" s="24" t="s">
        <v>1676</v>
      </c>
      <c r="H54" s="24" t="s">
        <v>29</v>
      </c>
      <c r="I54" s="32" t="s">
        <v>2060</v>
      </c>
      <c r="J54" s="24" t="s">
        <v>30</v>
      </c>
      <c r="K54" s="24" t="s">
        <v>18</v>
      </c>
      <c r="L54" s="23">
        <v>15</v>
      </c>
      <c r="M54" s="25" t="s">
        <v>1674</v>
      </c>
      <c r="N54" s="26">
        <v>44972</v>
      </c>
      <c r="O54" s="27">
        <v>20232110080711</v>
      </c>
      <c r="P54" s="28">
        <v>45020</v>
      </c>
      <c r="Q54" s="27">
        <f t="shared" si="1"/>
        <v>33</v>
      </c>
      <c r="R54" s="27">
        <f>NETWORKDAYS(N54,P54,AL54:AO54:AP54:AQ54:AR54:AS54:AT54:AU54:AV54:AW54:AX54:AY54)</f>
        <v>34</v>
      </c>
      <c r="S54" s="19" t="s">
        <v>2069</v>
      </c>
      <c r="T54" s="23" t="s">
        <v>2114</v>
      </c>
      <c r="U54" s="29" t="s">
        <v>2052</v>
      </c>
      <c r="V54" s="23" t="s">
        <v>2053</v>
      </c>
      <c r="W54" s="23" t="s">
        <v>2054</v>
      </c>
      <c r="X54" s="23" t="s">
        <v>2052</v>
      </c>
      <c r="Y54" s="23" t="s">
        <v>2075</v>
      </c>
      <c r="AL54" s="31">
        <v>44935</v>
      </c>
      <c r="AM54" s="31">
        <v>45005</v>
      </c>
      <c r="AN54" s="31">
        <v>45022</v>
      </c>
      <c r="AO54" s="31">
        <v>45023</v>
      </c>
      <c r="AP54" s="31">
        <v>45047</v>
      </c>
      <c r="AQ54" s="31">
        <v>45068</v>
      </c>
      <c r="AR54" s="31">
        <v>45089</v>
      </c>
      <c r="AS54" s="31">
        <v>45096</v>
      </c>
      <c r="AT54" s="31">
        <v>45110</v>
      </c>
      <c r="AU54" s="31">
        <v>45127</v>
      </c>
      <c r="AV54" s="31">
        <v>45145</v>
      </c>
      <c r="AW54" s="31">
        <v>45159</v>
      </c>
      <c r="AX54" s="31">
        <v>45215</v>
      </c>
      <c r="AY54" s="31">
        <v>45236</v>
      </c>
    </row>
    <row r="55" spans="1:51" s="30" customFormat="1" ht="31.5" x14ac:dyDescent="0.25">
      <c r="A55" s="23" t="s">
        <v>2063</v>
      </c>
      <c r="B55" s="23" t="s">
        <v>2039</v>
      </c>
      <c r="C55" s="23" t="s">
        <v>2148</v>
      </c>
      <c r="D55" s="24" t="s">
        <v>1695</v>
      </c>
      <c r="E55" s="23" t="s">
        <v>2072</v>
      </c>
      <c r="F55" s="23" t="s">
        <v>2081</v>
      </c>
      <c r="G55" s="24" t="s">
        <v>1691</v>
      </c>
      <c r="H55" s="24" t="s">
        <v>1512</v>
      </c>
      <c r="I55" s="32" t="s">
        <v>2060</v>
      </c>
      <c r="J55" s="24" t="s">
        <v>27</v>
      </c>
      <c r="K55" s="24" t="s">
        <v>52</v>
      </c>
      <c r="L55" s="23">
        <v>10</v>
      </c>
      <c r="M55" s="25" t="s">
        <v>1689</v>
      </c>
      <c r="N55" s="26">
        <v>44972</v>
      </c>
      <c r="O55" s="27"/>
      <c r="P55" s="28">
        <v>45028</v>
      </c>
      <c r="Q55" s="27">
        <f t="shared" si="1"/>
        <v>37</v>
      </c>
      <c r="R55" s="27">
        <f>NETWORKDAYS(N55,P55,AL55:AO55:AP55:AQ55:AR55:AS55:AT55:AU55:AV55:AW55:AX55:AY55)</f>
        <v>38</v>
      </c>
      <c r="S55" s="20" t="s">
        <v>2043</v>
      </c>
      <c r="T55" s="23"/>
      <c r="U55" s="29"/>
      <c r="V55" s="23"/>
      <c r="W55" s="23"/>
      <c r="X55" s="23"/>
      <c r="Y55" s="23"/>
      <c r="AL55" s="31">
        <v>44935</v>
      </c>
      <c r="AM55" s="31">
        <v>45005</v>
      </c>
      <c r="AN55" s="31">
        <v>45022</v>
      </c>
      <c r="AO55" s="31">
        <v>45023</v>
      </c>
      <c r="AP55" s="31">
        <v>45047</v>
      </c>
      <c r="AQ55" s="31">
        <v>45068</v>
      </c>
      <c r="AR55" s="31">
        <v>45089</v>
      </c>
      <c r="AS55" s="31">
        <v>45096</v>
      </c>
      <c r="AT55" s="31">
        <v>45110</v>
      </c>
      <c r="AU55" s="31">
        <v>45127</v>
      </c>
      <c r="AV55" s="31">
        <v>45145</v>
      </c>
      <c r="AW55" s="31">
        <v>45159</v>
      </c>
      <c r="AX55" s="31">
        <v>45215</v>
      </c>
      <c r="AY55" s="31">
        <v>45236</v>
      </c>
    </row>
    <row r="56" spans="1:51" s="30" customFormat="1" ht="38.25" x14ac:dyDescent="0.25">
      <c r="A56" s="23" t="s">
        <v>2063</v>
      </c>
      <c r="B56" s="23" t="s">
        <v>2039</v>
      </c>
      <c r="C56" s="23" t="s">
        <v>2149</v>
      </c>
      <c r="D56" s="24" t="s">
        <v>1702</v>
      </c>
      <c r="E56" s="23" t="s">
        <v>2057</v>
      </c>
      <c r="F56" s="23" t="s">
        <v>2076</v>
      </c>
      <c r="G56" s="24" t="s">
        <v>1698</v>
      </c>
      <c r="H56" s="24" t="s">
        <v>29</v>
      </c>
      <c r="I56" s="32" t="s">
        <v>2060</v>
      </c>
      <c r="J56" s="24" t="s">
        <v>30</v>
      </c>
      <c r="K56" s="24" t="s">
        <v>18</v>
      </c>
      <c r="L56" s="23">
        <v>15</v>
      </c>
      <c r="M56" s="25" t="s">
        <v>1696</v>
      </c>
      <c r="N56" s="26">
        <v>44972</v>
      </c>
      <c r="O56" s="27">
        <v>20232110080561</v>
      </c>
      <c r="P56" s="28">
        <v>45016</v>
      </c>
      <c r="Q56" s="27">
        <f t="shared" si="1"/>
        <v>31</v>
      </c>
      <c r="R56" s="27">
        <f>NETWORKDAYS(N56,P56,AL56:AO56:AP56:AQ56:AR56:AS56:AT56:AU56:AV56:AW56:AX56:AY56)</f>
        <v>32</v>
      </c>
      <c r="S56" s="19" t="s">
        <v>2069</v>
      </c>
      <c r="T56" s="23" t="s">
        <v>2115</v>
      </c>
      <c r="U56" s="29" t="s">
        <v>2052</v>
      </c>
      <c r="V56" s="23" t="s">
        <v>2053</v>
      </c>
      <c r="W56" s="23" t="s">
        <v>2054</v>
      </c>
      <c r="X56" s="23" t="s">
        <v>2052</v>
      </c>
      <c r="Y56" s="23" t="s">
        <v>2075</v>
      </c>
      <c r="AL56" s="31">
        <v>44935</v>
      </c>
      <c r="AM56" s="31">
        <v>45005</v>
      </c>
      <c r="AN56" s="31">
        <v>45022</v>
      </c>
      <c r="AO56" s="31">
        <v>45023</v>
      </c>
      <c r="AP56" s="31">
        <v>45047</v>
      </c>
      <c r="AQ56" s="31">
        <v>45068</v>
      </c>
      <c r="AR56" s="31">
        <v>45089</v>
      </c>
      <c r="AS56" s="31">
        <v>45096</v>
      </c>
      <c r="AT56" s="31">
        <v>45110</v>
      </c>
      <c r="AU56" s="31">
        <v>45127</v>
      </c>
      <c r="AV56" s="31">
        <v>45145</v>
      </c>
      <c r="AW56" s="31">
        <v>45159</v>
      </c>
      <c r="AX56" s="31">
        <v>45215</v>
      </c>
      <c r="AY56" s="31">
        <v>45236</v>
      </c>
    </row>
    <row r="57" spans="1:51" s="30" customFormat="1" ht="31.5" x14ac:dyDescent="0.25">
      <c r="A57" s="23" t="s">
        <v>2063</v>
      </c>
      <c r="B57" s="23" t="s">
        <v>2039</v>
      </c>
      <c r="C57" s="23" t="s">
        <v>2147</v>
      </c>
      <c r="D57" s="24" t="s">
        <v>1730</v>
      </c>
      <c r="E57" s="23" t="s">
        <v>2057</v>
      </c>
      <c r="F57" s="23" t="s">
        <v>2058</v>
      </c>
      <c r="G57" s="24" t="s">
        <v>1726</v>
      </c>
      <c r="H57" s="24" t="s">
        <v>26</v>
      </c>
      <c r="I57" s="32" t="s">
        <v>2060</v>
      </c>
      <c r="J57" s="24" t="s">
        <v>27</v>
      </c>
      <c r="K57" s="24" t="s">
        <v>18</v>
      </c>
      <c r="L57" s="23">
        <v>15</v>
      </c>
      <c r="M57" s="25" t="s">
        <v>1724</v>
      </c>
      <c r="N57" s="26">
        <v>44973</v>
      </c>
      <c r="O57" s="27" t="s">
        <v>2116</v>
      </c>
      <c r="P57" s="28">
        <v>45016</v>
      </c>
      <c r="Q57" s="27">
        <f t="shared" si="1"/>
        <v>30</v>
      </c>
      <c r="R57" s="27">
        <f>NETWORKDAYS(N57,P57,AL57:AO57:AP57:AQ57:AR57:AS57:AT57:AU57:AV57:AW57:AX57:AY57)</f>
        <v>31</v>
      </c>
      <c r="S57" s="19" t="s">
        <v>2069</v>
      </c>
      <c r="T57" s="23"/>
      <c r="U57" s="29" t="s">
        <v>2052</v>
      </c>
      <c r="V57" s="23" t="s">
        <v>2053</v>
      </c>
      <c r="W57" s="23" t="s">
        <v>2054</v>
      </c>
      <c r="X57" s="23" t="s">
        <v>2052</v>
      </c>
      <c r="Y57" s="23" t="s">
        <v>2117</v>
      </c>
      <c r="AL57" s="31">
        <v>44935</v>
      </c>
      <c r="AM57" s="31">
        <v>45005</v>
      </c>
      <c r="AN57" s="31">
        <v>45022</v>
      </c>
      <c r="AO57" s="31">
        <v>45023</v>
      </c>
      <c r="AP57" s="31">
        <v>45047</v>
      </c>
      <c r="AQ57" s="31">
        <v>45068</v>
      </c>
      <c r="AR57" s="31">
        <v>45089</v>
      </c>
      <c r="AS57" s="31">
        <v>45096</v>
      </c>
      <c r="AT57" s="31">
        <v>45110</v>
      </c>
      <c r="AU57" s="31">
        <v>45127</v>
      </c>
      <c r="AV57" s="31">
        <v>45145</v>
      </c>
      <c r="AW57" s="31">
        <v>45159</v>
      </c>
      <c r="AX57" s="31">
        <v>45215</v>
      </c>
      <c r="AY57" s="31">
        <v>45236</v>
      </c>
    </row>
    <row r="58" spans="1:51" s="30" customFormat="1" ht="51" x14ac:dyDescent="0.25">
      <c r="A58" s="23" t="s">
        <v>2063</v>
      </c>
      <c r="B58" s="23" t="s">
        <v>2039</v>
      </c>
      <c r="C58" s="23" t="s">
        <v>2131</v>
      </c>
      <c r="D58" s="24" t="s">
        <v>1742</v>
      </c>
      <c r="E58" s="23" t="s">
        <v>2045</v>
      </c>
      <c r="F58" s="23" t="s">
        <v>2076</v>
      </c>
      <c r="G58" s="24" t="s">
        <v>1738</v>
      </c>
      <c r="H58" s="24" t="s">
        <v>2118</v>
      </c>
      <c r="I58" s="32" t="s">
        <v>2060</v>
      </c>
      <c r="J58" s="24" t="s">
        <v>144</v>
      </c>
      <c r="K58" s="24" t="s">
        <v>2119</v>
      </c>
      <c r="L58" s="23">
        <v>10</v>
      </c>
      <c r="M58" s="25" t="s">
        <v>1736</v>
      </c>
      <c r="N58" s="26">
        <v>44973</v>
      </c>
      <c r="O58" s="27">
        <v>20232120080231</v>
      </c>
      <c r="P58" s="28">
        <v>45002</v>
      </c>
      <c r="Q58" s="27">
        <f t="shared" si="1"/>
        <v>21</v>
      </c>
      <c r="R58" s="27">
        <f>NETWORKDAYS(N58,P58,AL58:AO58:AP58:AQ58:AR58:AS58:AT58:AU58:AV58:AW58:AX58:AY58)</f>
        <v>22</v>
      </c>
      <c r="S58" s="19" t="s">
        <v>2069</v>
      </c>
      <c r="T58" s="23" t="s">
        <v>2120</v>
      </c>
      <c r="U58" s="29" t="s">
        <v>2052</v>
      </c>
      <c r="V58" s="23" t="s">
        <v>2053</v>
      </c>
      <c r="W58" s="23" t="s">
        <v>2054</v>
      </c>
      <c r="X58" s="23" t="s">
        <v>2052</v>
      </c>
      <c r="Y58" s="23" t="s">
        <v>2075</v>
      </c>
      <c r="AL58" s="31">
        <v>44935</v>
      </c>
      <c r="AM58" s="31">
        <v>45005</v>
      </c>
      <c r="AN58" s="31">
        <v>45022</v>
      </c>
      <c r="AO58" s="31">
        <v>45023</v>
      </c>
      <c r="AP58" s="31">
        <v>45047</v>
      </c>
      <c r="AQ58" s="31">
        <v>45068</v>
      </c>
      <c r="AR58" s="31">
        <v>45089</v>
      </c>
      <c r="AS58" s="31">
        <v>45096</v>
      </c>
      <c r="AT58" s="31">
        <v>45110</v>
      </c>
      <c r="AU58" s="31">
        <v>45127</v>
      </c>
      <c r="AV58" s="31">
        <v>45145</v>
      </c>
      <c r="AW58" s="31">
        <v>45159</v>
      </c>
      <c r="AX58" s="31">
        <v>45215</v>
      </c>
      <c r="AY58" s="31">
        <v>45236</v>
      </c>
    </row>
    <row r="59" spans="1:51" s="30" customFormat="1" ht="38.25" x14ac:dyDescent="0.25">
      <c r="A59" s="23" t="s">
        <v>2063</v>
      </c>
      <c r="B59" s="23" t="s">
        <v>2039</v>
      </c>
      <c r="C59" s="23" t="s">
        <v>2135</v>
      </c>
      <c r="D59" s="24" t="s">
        <v>359</v>
      </c>
      <c r="E59" s="23" t="s">
        <v>2057</v>
      </c>
      <c r="F59" s="23" t="s">
        <v>2058</v>
      </c>
      <c r="G59" s="24" t="s">
        <v>1765</v>
      </c>
      <c r="H59" s="24" t="s">
        <v>2067</v>
      </c>
      <c r="I59" s="32" t="s">
        <v>2060</v>
      </c>
      <c r="J59" s="24" t="s">
        <v>2068</v>
      </c>
      <c r="K59" s="24" t="s">
        <v>24</v>
      </c>
      <c r="L59" s="23">
        <v>30</v>
      </c>
      <c r="M59" s="25" t="s">
        <v>1763</v>
      </c>
      <c r="N59" s="26">
        <v>44973</v>
      </c>
      <c r="O59" s="27">
        <v>20232140079651</v>
      </c>
      <c r="P59" s="28">
        <v>45009</v>
      </c>
      <c r="Q59" s="27">
        <f t="shared" si="1"/>
        <v>25</v>
      </c>
      <c r="R59" s="27">
        <f>NETWORKDAYS(N59,P59,AL59:AO59:AP59:AQ59:AR59:AS59:AT59:AU59:AV59:AW59:AX59:AY59)</f>
        <v>26</v>
      </c>
      <c r="S59" s="18" t="s">
        <v>2051</v>
      </c>
      <c r="T59" s="23" t="s">
        <v>2121</v>
      </c>
      <c r="U59" s="29" t="s">
        <v>2052</v>
      </c>
      <c r="V59" s="23" t="s">
        <v>2053</v>
      </c>
      <c r="W59" s="23" t="s">
        <v>2054</v>
      </c>
      <c r="X59" s="23" t="s">
        <v>2052</v>
      </c>
      <c r="Y59" s="23" t="s">
        <v>2075</v>
      </c>
      <c r="AL59" s="31">
        <v>44935</v>
      </c>
      <c r="AM59" s="31">
        <v>45005</v>
      </c>
      <c r="AN59" s="31">
        <v>45022</v>
      </c>
      <c r="AO59" s="31">
        <v>45023</v>
      </c>
      <c r="AP59" s="31">
        <v>45047</v>
      </c>
      <c r="AQ59" s="31">
        <v>45068</v>
      </c>
      <c r="AR59" s="31">
        <v>45089</v>
      </c>
      <c r="AS59" s="31">
        <v>45096</v>
      </c>
      <c r="AT59" s="31">
        <v>45110</v>
      </c>
      <c r="AU59" s="31">
        <v>45127</v>
      </c>
      <c r="AV59" s="31">
        <v>45145</v>
      </c>
      <c r="AW59" s="31">
        <v>45159</v>
      </c>
      <c r="AX59" s="31">
        <v>45215</v>
      </c>
      <c r="AY59" s="31">
        <v>45236</v>
      </c>
    </row>
    <row r="60" spans="1:51" s="30" customFormat="1" ht="25.5" x14ac:dyDescent="0.25">
      <c r="A60" s="23" t="s">
        <v>2063</v>
      </c>
      <c r="B60" s="23" t="s">
        <v>2039</v>
      </c>
      <c r="C60" s="23" t="s">
        <v>2135</v>
      </c>
      <c r="D60" s="24" t="s">
        <v>1774</v>
      </c>
      <c r="E60" s="23" t="s">
        <v>2079</v>
      </c>
      <c r="F60" s="23" t="s">
        <v>2058</v>
      </c>
      <c r="G60" s="24" t="s">
        <v>1771</v>
      </c>
      <c r="H60" s="24" t="s">
        <v>1512</v>
      </c>
      <c r="I60" s="32" t="s">
        <v>2060</v>
      </c>
      <c r="J60" s="24" t="s">
        <v>27</v>
      </c>
      <c r="K60" s="24" t="s">
        <v>18</v>
      </c>
      <c r="L60" s="23">
        <v>15</v>
      </c>
      <c r="M60" s="25" t="s">
        <v>1769</v>
      </c>
      <c r="N60" s="26">
        <v>44973</v>
      </c>
      <c r="O60" s="27" t="s">
        <v>2122</v>
      </c>
      <c r="P60" s="28">
        <v>45028</v>
      </c>
      <c r="Q60" s="27">
        <f t="shared" si="1"/>
        <v>36</v>
      </c>
      <c r="R60" s="27">
        <f>NETWORKDAYS(N60,P60,AL60:AO60:AP60:AQ60:AR60:AS60:AT60:AU60:AV60:AW60:AX60:AY60)</f>
        <v>37</v>
      </c>
      <c r="S60" s="20" t="s">
        <v>2043</v>
      </c>
      <c r="T60" s="23"/>
      <c r="U60" s="29"/>
      <c r="V60" s="23"/>
      <c r="W60" s="23"/>
      <c r="X60" s="23"/>
      <c r="Y60" s="23"/>
      <c r="AL60" s="31">
        <v>44935</v>
      </c>
      <c r="AM60" s="31">
        <v>45005</v>
      </c>
      <c r="AN60" s="31">
        <v>45022</v>
      </c>
      <c r="AO60" s="31">
        <v>45023</v>
      </c>
      <c r="AP60" s="31">
        <v>45047</v>
      </c>
      <c r="AQ60" s="31">
        <v>45068</v>
      </c>
      <c r="AR60" s="31">
        <v>45089</v>
      </c>
      <c r="AS60" s="31">
        <v>45096</v>
      </c>
      <c r="AT60" s="31">
        <v>45110</v>
      </c>
      <c r="AU60" s="31">
        <v>45127</v>
      </c>
      <c r="AV60" s="31">
        <v>45145</v>
      </c>
      <c r="AW60" s="31">
        <v>45159</v>
      </c>
      <c r="AX60" s="31">
        <v>45215</v>
      </c>
      <c r="AY60" s="31">
        <v>45236</v>
      </c>
    </row>
    <row r="61" spans="1:51" s="30" customFormat="1" ht="38.25" x14ac:dyDescent="0.25">
      <c r="A61" s="23" t="s">
        <v>2063</v>
      </c>
      <c r="B61" s="23" t="s">
        <v>2039</v>
      </c>
      <c r="C61" s="23" t="s">
        <v>2132</v>
      </c>
      <c r="D61" s="24" t="s">
        <v>1817</v>
      </c>
      <c r="E61" s="23" t="s">
        <v>2072</v>
      </c>
      <c r="F61" s="23" t="s">
        <v>2058</v>
      </c>
      <c r="G61" s="24" t="s">
        <v>1815</v>
      </c>
      <c r="H61" s="24" t="s">
        <v>29</v>
      </c>
      <c r="I61" s="32" t="s">
        <v>2060</v>
      </c>
      <c r="J61" s="24" t="s">
        <v>30</v>
      </c>
      <c r="K61" s="24" t="s">
        <v>24</v>
      </c>
      <c r="L61" s="23">
        <v>30</v>
      </c>
      <c r="M61" s="25" t="s">
        <v>1813</v>
      </c>
      <c r="N61" s="26">
        <v>44974</v>
      </c>
      <c r="O61" s="27">
        <v>20232110080721</v>
      </c>
      <c r="P61" s="28">
        <v>45020</v>
      </c>
      <c r="Q61" s="27">
        <f t="shared" si="1"/>
        <v>31</v>
      </c>
      <c r="R61" s="27">
        <f>NETWORKDAYS(N61,P61,AL61:AO61:AP61:AQ61:AR61:AS61:AT61:AU61:AV61:AW61:AX61:AY61)</f>
        <v>32</v>
      </c>
      <c r="S61" s="19" t="s">
        <v>2069</v>
      </c>
      <c r="T61" s="23" t="s">
        <v>2123</v>
      </c>
      <c r="U61" s="29" t="s">
        <v>2052</v>
      </c>
      <c r="V61" s="23" t="s">
        <v>2053</v>
      </c>
      <c r="W61" s="23" t="s">
        <v>2054</v>
      </c>
      <c r="X61" s="23" t="s">
        <v>2052</v>
      </c>
      <c r="Y61" s="23" t="s">
        <v>2075</v>
      </c>
      <c r="AL61" s="31">
        <v>44935</v>
      </c>
      <c r="AM61" s="31">
        <v>45005</v>
      </c>
      <c r="AN61" s="31">
        <v>45022</v>
      </c>
      <c r="AO61" s="31">
        <v>45023</v>
      </c>
      <c r="AP61" s="31">
        <v>45047</v>
      </c>
      <c r="AQ61" s="31">
        <v>45068</v>
      </c>
      <c r="AR61" s="31">
        <v>45089</v>
      </c>
      <c r="AS61" s="31">
        <v>45096</v>
      </c>
      <c r="AT61" s="31">
        <v>45110</v>
      </c>
      <c r="AU61" s="31">
        <v>45127</v>
      </c>
      <c r="AV61" s="31">
        <v>45145</v>
      </c>
      <c r="AW61" s="31">
        <v>45159</v>
      </c>
      <c r="AX61" s="31">
        <v>45215</v>
      </c>
      <c r="AY61" s="31">
        <v>45236</v>
      </c>
    </row>
    <row r="62" spans="1:51" s="30" customFormat="1" ht="31.5" x14ac:dyDescent="0.25">
      <c r="A62" s="23" t="s">
        <v>2063</v>
      </c>
      <c r="B62" s="23" t="s">
        <v>2039</v>
      </c>
      <c r="C62" s="23" t="s">
        <v>2135</v>
      </c>
      <c r="D62" s="24" t="s">
        <v>1826</v>
      </c>
      <c r="E62" s="23" t="s">
        <v>2072</v>
      </c>
      <c r="F62" s="23" t="s">
        <v>2081</v>
      </c>
      <c r="G62" s="24" t="s">
        <v>1824</v>
      </c>
      <c r="H62" s="24" t="s">
        <v>1512</v>
      </c>
      <c r="I62" s="32" t="s">
        <v>2060</v>
      </c>
      <c r="J62" s="24" t="s">
        <v>27</v>
      </c>
      <c r="K62" s="24" t="s">
        <v>18</v>
      </c>
      <c r="L62" s="23">
        <v>15</v>
      </c>
      <c r="M62" s="25" t="s">
        <v>1822</v>
      </c>
      <c r="N62" s="26">
        <v>44974</v>
      </c>
      <c r="O62" s="27" t="s">
        <v>2124</v>
      </c>
      <c r="P62" s="28">
        <v>45028</v>
      </c>
      <c r="Q62" s="27">
        <f t="shared" si="1"/>
        <v>35</v>
      </c>
      <c r="R62" s="27">
        <f>NETWORKDAYS(N62,P62,AL62:AO62:AP62:AQ62:AR62:AS62:AT62:AU62:AV62:AW62:AX62:AY62)</f>
        <v>36</v>
      </c>
      <c r="S62" s="20" t="s">
        <v>2043</v>
      </c>
      <c r="T62" s="23"/>
      <c r="U62" s="29"/>
      <c r="V62" s="23"/>
      <c r="W62" s="23"/>
      <c r="X62" s="23"/>
      <c r="Y62" s="23"/>
      <c r="AL62" s="31">
        <v>44935</v>
      </c>
      <c r="AM62" s="31">
        <v>45005</v>
      </c>
      <c r="AN62" s="31">
        <v>45022</v>
      </c>
      <c r="AO62" s="31">
        <v>45023</v>
      </c>
      <c r="AP62" s="31">
        <v>45047</v>
      </c>
      <c r="AQ62" s="31">
        <v>45068</v>
      </c>
      <c r="AR62" s="31">
        <v>45089</v>
      </c>
      <c r="AS62" s="31">
        <v>45096</v>
      </c>
      <c r="AT62" s="31">
        <v>45110</v>
      </c>
      <c r="AU62" s="31">
        <v>45127</v>
      </c>
      <c r="AV62" s="31">
        <v>45145</v>
      </c>
      <c r="AW62" s="31">
        <v>45159</v>
      </c>
      <c r="AX62" s="31">
        <v>45215</v>
      </c>
      <c r="AY62" s="31">
        <v>45236</v>
      </c>
    </row>
    <row r="63" spans="1:51" s="30" customFormat="1" ht="25.5" x14ac:dyDescent="0.25">
      <c r="A63" s="23" t="s">
        <v>2063</v>
      </c>
      <c r="B63" s="23" t="s">
        <v>2039</v>
      </c>
      <c r="C63" s="23" t="s">
        <v>2131</v>
      </c>
      <c r="D63" s="24" t="s">
        <v>1838</v>
      </c>
      <c r="E63" s="23" t="s">
        <v>2079</v>
      </c>
      <c r="F63" s="23" t="s">
        <v>2046</v>
      </c>
      <c r="G63" s="24" t="s">
        <v>1835</v>
      </c>
      <c r="H63" s="24" t="s">
        <v>345</v>
      </c>
      <c r="I63" s="23" t="s">
        <v>2049</v>
      </c>
      <c r="J63" s="24" t="s">
        <v>346</v>
      </c>
      <c r="K63" s="24" t="s">
        <v>18</v>
      </c>
      <c r="L63" s="23">
        <v>15</v>
      </c>
      <c r="M63" s="25" t="s">
        <v>1833</v>
      </c>
      <c r="N63" s="26">
        <v>44974</v>
      </c>
      <c r="O63" s="27"/>
      <c r="P63" s="28">
        <v>45028</v>
      </c>
      <c r="Q63" s="27">
        <f t="shared" si="1"/>
        <v>35</v>
      </c>
      <c r="R63" s="27">
        <f>NETWORKDAYS(N63,P63,AL63:AO63:AP63:AQ63:AR63:AS63:AT63:AU63:AV63:AW63:AX63:AY63)</f>
        <v>36</v>
      </c>
      <c r="S63" s="20" t="s">
        <v>2043</v>
      </c>
      <c r="T63" s="23"/>
      <c r="U63" s="29"/>
      <c r="V63" s="23"/>
      <c r="W63" s="23"/>
      <c r="X63" s="23"/>
      <c r="Y63" s="23"/>
      <c r="AL63" s="31">
        <v>44935</v>
      </c>
      <c r="AM63" s="31">
        <v>45005</v>
      </c>
      <c r="AN63" s="31">
        <v>45022</v>
      </c>
      <c r="AO63" s="31">
        <v>45023</v>
      </c>
      <c r="AP63" s="31">
        <v>45047</v>
      </c>
      <c r="AQ63" s="31">
        <v>45068</v>
      </c>
      <c r="AR63" s="31">
        <v>45089</v>
      </c>
      <c r="AS63" s="31">
        <v>45096</v>
      </c>
      <c r="AT63" s="31">
        <v>45110</v>
      </c>
      <c r="AU63" s="31">
        <v>45127</v>
      </c>
      <c r="AV63" s="31">
        <v>45145</v>
      </c>
      <c r="AW63" s="31">
        <v>45159</v>
      </c>
      <c r="AX63" s="31">
        <v>45215</v>
      </c>
      <c r="AY63" s="31">
        <v>45236</v>
      </c>
    </row>
    <row r="64" spans="1:51" s="30" customFormat="1" ht="38.25" x14ac:dyDescent="0.25">
      <c r="A64" s="23" t="s">
        <v>2063</v>
      </c>
      <c r="B64" s="23" t="s">
        <v>2039</v>
      </c>
      <c r="C64" s="23" t="s">
        <v>2132</v>
      </c>
      <c r="D64" s="24" t="s">
        <v>17</v>
      </c>
      <c r="E64" s="23" t="s">
        <v>2057</v>
      </c>
      <c r="F64" s="23" t="s">
        <v>2087</v>
      </c>
      <c r="G64" s="24" t="s">
        <v>1855</v>
      </c>
      <c r="H64" s="24" t="s">
        <v>2067</v>
      </c>
      <c r="I64" s="32" t="s">
        <v>2060</v>
      </c>
      <c r="J64" s="24" t="s">
        <v>2068</v>
      </c>
      <c r="K64" s="24" t="s">
        <v>24</v>
      </c>
      <c r="L64" s="23">
        <v>30</v>
      </c>
      <c r="M64" s="25" t="s">
        <v>1853</v>
      </c>
      <c r="N64" s="26">
        <v>44974</v>
      </c>
      <c r="O64" s="27" t="s">
        <v>2052</v>
      </c>
      <c r="P64" s="28">
        <v>44994</v>
      </c>
      <c r="Q64" s="27">
        <f t="shared" si="1"/>
        <v>14</v>
      </c>
      <c r="R64" s="27">
        <f>NETWORKDAYS(N64,P64,AL64:AO64:AP64:AQ64:AR64:AS64:AT64:AU64:AV64:AW64:AX64:AY64)</f>
        <v>15</v>
      </c>
      <c r="S64" s="18" t="s">
        <v>2051</v>
      </c>
      <c r="T64" s="23" t="s">
        <v>2125</v>
      </c>
      <c r="U64" s="29" t="s">
        <v>2052</v>
      </c>
      <c r="V64" s="23" t="s">
        <v>2052</v>
      </c>
      <c r="W64" s="23" t="s">
        <v>2054</v>
      </c>
      <c r="X64" s="23" t="s">
        <v>2052</v>
      </c>
      <c r="Y64" s="23" t="s">
        <v>2126</v>
      </c>
      <c r="AL64" s="31">
        <v>44935</v>
      </c>
      <c r="AM64" s="31">
        <v>45005</v>
      </c>
      <c r="AN64" s="31">
        <v>45022</v>
      </c>
      <c r="AO64" s="31">
        <v>45023</v>
      </c>
      <c r="AP64" s="31">
        <v>45047</v>
      </c>
      <c r="AQ64" s="31">
        <v>45068</v>
      </c>
      <c r="AR64" s="31">
        <v>45089</v>
      </c>
      <c r="AS64" s="31">
        <v>45096</v>
      </c>
      <c r="AT64" s="31">
        <v>45110</v>
      </c>
      <c r="AU64" s="31">
        <v>45127</v>
      </c>
      <c r="AV64" s="31">
        <v>45145</v>
      </c>
      <c r="AW64" s="31">
        <v>45159</v>
      </c>
      <c r="AX64" s="31">
        <v>45215</v>
      </c>
      <c r="AY64" s="31">
        <v>45236</v>
      </c>
    </row>
    <row r="65" spans="1:51" s="30" customFormat="1" ht="25.5" x14ac:dyDescent="0.25">
      <c r="A65" s="23" t="s">
        <v>2063</v>
      </c>
      <c r="B65" s="23" t="s">
        <v>2039</v>
      </c>
      <c r="C65" s="23" t="s">
        <v>2135</v>
      </c>
      <c r="D65" s="24" t="s">
        <v>2150</v>
      </c>
      <c r="E65" s="23" t="s">
        <v>2057</v>
      </c>
      <c r="F65" s="23" t="s">
        <v>2081</v>
      </c>
      <c r="G65" s="24" t="s">
        <v>1884</v>
      </c>
      <c r="H65" s="24" t="s">
        <v>1512</v>
      </c>
      <c r="I65" s="32" t="s">
        <v>2060</v>
      </c>
      <c r="J65" s="24" t="s">
        <v>27</v>
      </c>
      <c r="K65" s="24" t="s">
        <v>18</v>
      </c>
      <c r="L65" s="23">
        <v>15</v>
      </c>
      <c r="M65" s="25" t="s">
        <v>1882</v>
      </c>
      <c r="N65" s="26">
        <v>44977</v>
      </c>
      <c r="O65" s="27" t="s">
        <v>2127</v>
      </c>
      <c r="P65" s="28">
        <v>45028</v>
      </c>
      <c r="Q65" s="27">
        <f t="shared" si="1"/>
        <v>34</v>
      </c>
      <c r="R65" s="27">
        <f>NETWORKDAYS(N65,P65,AL65:AO65:AP65:AQ65:AR65:AS65:AT65:AU65:AV65:AW65:AX65:AY65)</f>
        <v>35</v>
      </c>
      <c r="S65" s="20" t="s">
        <v>2043</v>
      </c>
      <c r="T65" s="23"/>
      <c r="U65" s="29"/>
      <c r="V65" s="23"/>
      <c r="W65" s="23"/>
      <c r="X65" s="23"/>
      <c r="Y65" s="23"/>
      <c r="AL65" s="31">
        <v>44935</v>
      </c>
      <c r="AM65" s="31">
        <v>45005</v>
      </c>
      <c r="AN65" s="31">
        <v>45022</v>
      </c>
      <c r="AO65" s="31">
        <v>45023</v>
      </c>
      <c r="AP65" s="31">
        <v>45047</v>
      </c>
      <c r="AQ65" s="31">
        <v>45068</v>
      </c>
      <c r="AR65" s="31">
        <v>45089</v>
      </c>
      <c r="AS65" s="31">
        <v>45096</v>
      </c>
      <c r="AT65" s="31">
        <v>45110</v>
      </c>
      <c r="AU65" s="31">
        <v>45127</v>
      </c>
      <c r="AV65" s="31">
        <v>45145</v>
      </c>
      <c r="AW65" s="31">
        <v>45159</v>
      </c>
      <c r="AX65" s="31">
        <v>45215</v>
      </c>
      <c r="AY65" s="31">
        <v>45236</v>
      </c>
    </row>
    <row r="66" spans="1:51" s="30" customFormat="1" ht="38.25" x14ac:dyDescent="0.25">
      <c r="A66" s="23" t="s">
        <v>2063</v>
      </c>
      <c r="B66" s="23" t="s">
        <v>2039</v>
      </c>
      <c r="C66" s="23" t="s">
        <v>2147</v>
      </c>
      <c r="D66" s="24" t="s">
        <v>804</v>
      </c>
      <c r="E66" s="23" t="s">
        <v>2079</v>
      </c>
      <c r="F66" s="23" t="s">
        <v>2087</v>
      </c>
      <c r="G66" s="24" t="s">
        <v>1894</v>
      </c>
      <c r="H66" s="24" t="s">
        <v>2067</v>
      </c>
      <c r="I66" s="32" t="s">
        <v>2060</v>
      </c>
      <c r="J66" s="24" t="s">
        <v>2068</v>
      </c>
      <c r="K66" s="24" t="s">
        <v>18</v>
      </c>
      <c r="L66" s="23">
        <v>15</v>
      </c>
      <c r="M66" s="25" t="s">
        <v>1892</v>
      </c>
      <c r="N66" s="26">
        <v>44978</v>
      </c>
      <c r="O66" s="27" t="s">
        <v>2052</v>
      </c>
      <c r="P66" s="28">
        <v>44979</v>
      </c>
      <c r="Q66" s="27">
        <f t="shared" si="1"/>
        <v>1</v>
      </c>
      <c r="R66" s="27">
        <f>NETWORKDAYS(N66,P66,AL66:AO66:AP66:AQ66:AR66:AS66:AT66:AU66:AV66:AW66:AX66:AY66)</f>
        <v>2</v>
      </c>
      <c r="S66" s="18" t="s">
        <v>2051</v>
      </c>
      <c r="T66" s="23" t="s">
        <v>2128</v>
      </c>
      <c r="U66" s="29" t="s">
        <v>2052</v>
      </c>
      <c r="V66" s="23" t="s">
        <v>2052</v>
      </c>
      <c r="W66" s="23" t="s">
        <v>2054</v>
      </c>
      <c r="X66" s="23" t="s">
        <v>2052</v>
      </c>
      <c r="Y66" s="23" t="s">
        <v>2126</v>
      </c>
      <c r="AL66" s="31">
        <v>44935</v>
      </c>
      <c r="AM66" s="31">
        <v>45005</v>
      </c>
      <c r="AN66" s="31">
        <v>45022</v>
      </c>
      <c r="AO66" s="31">
        <v>45023</v>
      </c>
      <c r="AP66" s="31">
        <v>45047</v>
      </c>
      <c r="AQ66" s="31">
        <v>45068</v>
      </c>
      <c r="AR66" s="31">
        <v>45089</v>
      </c>
      <c r="AS66" s="31">
        <v>45096</v>
      </c>
      <c r="AT66" s="31">
        <v>45110</v>
      </c>
      <c r="AU66" s="31">
        <v>45127</v>
      </c>
      <c r="AV66" s="31">
        <v>45145</v>
      </c>
      <c r="AW66" s="31">
        <v>45159</v>
      </c>
      <c r="AX66" s="31">
        <v>45215</v>
      </c>
      <c r="AY66" s="31">
        <v>45236</v>
      </c>
    </row>
    <row r="67" spans="1:51" s="30" customFormat="1" ht="25.5" x14ac:dyDescent="0.25">
      <c r="A67" s="23" t="s">
        <v>2063</v>
      </c>
      <c r="B67" s="23" t="s">
        <v>2042</v>
      </c>
      <c r="C67" s="23" t="s">
        <v>2131</v>
      </c>
      <c r="D67" s="24" t="s">
        <v>1901</v>
      </c>
      <c r="E67" s="23" t="s">
        <v>2045</v>
      </c>
      <c r="F67" s="23" t="s">
        <v>2058</v>
      </c>
      <c r="G67" s="24" t="s">
        <v>1897</v>
      </c>
      <c r="H67" s="24" t="s">
        <v>2067</v>
      </c>
      <c r="I67" s="32" t="s">
        <v>2060</v>
      </c>
      <c r="J67" s="24" t="s">
        <v>44</v>
      </c>
      <c r="K67" s="24" t="s">
        <v>24</v>
      </c>
      <c r="L67" s="23">
        <v>30</v>
      </c>
      <c r="M67" s="25" t="s">
        <v>1895</v>
      </c>
      <c r="N67" s="26">
        <v>44978</v>
      </c>
      <c r="O67" s="27"/>
      <c r="P67" s="28">
        <v>45028</v>
      </c>
      <c r="Q67" s="27">
        <f t="shared" si="1"/>
        <v>33</v>
      </c>
      <c r="R67" s="27">
        <f>NETWORKDAYS(N67,P67,AL67:AO67:AP67:AQ67:AR67:AS67:AT67:AU67:AV67:AW67:AX67:AY67)</f>
        <v>34</v>
      </c>
      <c r="S67" s="20" t="s">
        <v>2043</v>
      </c>
      <c r="T67" s="23"/>
      <c r="U67" s="29"/>
      <c r="V67" s="23"/>
      <c r="W67" s="23"/>
      <c r="X67" s="23"/>
      <c r="Y67" s="23"/>
      <c r="AL67" s="31">
        <v>44935</v>
      </c>
      <c r="AM67" s="31">
        <v>45005</v>
      </c>
      <c r="AN67" s="31">
        <v>45022</v>
      </c>
      <c r="AO67" s="31">
        <v>45023</v>
      </c>
      <c r="AP67" s="31">
        <v>45047</v>
      </c>
      <c r="AQ67" s="31">
        <v>45068</v>
      </c>
      <c r="AR67" s="31">
        <v>45089</v>
      </c>
      <c r="AS67" s="31">
        <v>45096</v>
      </c>
      <c r="AT67" s="31">
        <v>45110</v>
      </c>
      <c r="AU67" s="31">
        <v>45127</v>
      </c>
      <c r="AV67" s="31">
        <v>45145</v>
      </c>
      <c r="AW67" s="31">
        <v>45159</v>
      </c>
      <c r="AX67" s="31">
        <v>45215</v>
      </c>
      <c r="AY67" s="31">
        <v>45236</v>
      </c>
    </row>
    <row r="68" spans="1:51" s="30" customFormat="1" ht="63" x14ac:dyDescent="0.25">
      <c r="A68" s="23" t="s">
        <v>2063</v>
      </c>
      <c r="B68" s="23" t="s">
        <v>2039</v>
      </c>
      <c r="C68" s="23" t="s">
        <v>2131</v>
      </c>
      <c r="D68" s="24" t="s">
        <v>297</v>
      </c>
      <c r="E68" s="23" t="s">
        <v>2045</v>
      </c>
      <c r="F68" s="23" t="s">
        <v>2046</v>
      </c>
      <c r="G68" s="24" t="s">
        <v>1911</v>
      </c>
      <c r="H68" s="24" t="s">
        <v>2047</v>
      </c>
      <c r="I68" s="23" t="s">
        <v>2049</v>
      </c>
      <c r="J68" s="24" t="s">
        <v>2048</v>
      </c>
      <c r="K68" s="24" t="s">
        <v>54</v>
      </c>
      <c r="L68" s="23">
        <v>10</v>
      </c>
      <c r="M68" s="25" t="s">
        <v>1909</v>
      </c>
      <c r="N68" s="26">
        <v>44978</v>
      </c>
      <c r="O68" s="27" t="s">
        <v>2052</v>
      </c>
      <c r="P68" s="28">
        <v>44986</v>
      </c>
      <c r="Q68" s="27">
        <f t="shared" si="1"/>
        <v>6</v>
      </c>
      <c r="R68" s="27">
        <f>NETWORKDAYS(N68,P68,AL68:AO68:AP68:AQ68:AR68:AS68:AT68:AU68:AV68:AW68:AX68:AY68)</f>
        <v>7</v>
      </c>
      <c r="S68" s="18" t="s">
        <v>2051</v>
      </c>
      <c r="T68" s="23" t="s">
        <v>2129</v>
      </c>
      <c r="U68" s="29" t="s">
        <v>2052</v>
      </c>
      <c r="V68" s="23" t="s">
        <v>2052</v>
      </c>
      <c r="W68" s="23" t="s">
        <v>2054</v>
      </c>
      <c r="X68" s="23" t="s">
        <v>2052</v>
      </c>
      <c r="Y68" s="23" t="s">
        <v>2126</v>
      </c>
      <c r="AL68" s="31">
        <v>44935</v>
      </c>
      <c r="AM68" s="31">
        <v>45005</v>
      </c>
      <c r="AN68" s="31">
        <v>45022</v>
      </c>
      <c r="AO68" s="31">
        <v>45023</v>
      </c>
      <c r="AP68" s="31">
        <v>45047</v>
      </c>
      <c r="AQ68" s="31">
        <v>45068</v>
      </c>
      <c r="AR68" s="31">
        <v>45089</v>
      </c>
      <c r="AS68" s="31">
        <v>45096</v>
      </c>
      <c r="AT68" s="31">
        <v>45110</v>
      </c>
      <c r="AU68" s="31">
        <v>45127</v>
      </c>
      <c r="AV68" s="31">
        <v>45145</v>
      </c>
      <c r="AW68" s="31">
        <v>45159</v>
      </c>
      <c r="AX68" s="31">
        <v>45215</v>
      </c>
      <c r="AY68" s="31">
        <v>45236</v>
      </c>
    </row>
    <row r="69" spans="1:51" s="30" customFormat="1" ht="51" x14ac:dyDescent="0.25">
      <c r="A69" s="23" t="s">
        <v>2063</v>
      </c>
      <c r="B69" s="23" t="s">
        <v>2039</v>
      </c>
      <c r="C69" s="23" t="s">
        <v>2139</v>
      </c>
      <c r="D69" s="24" t="s">
        <v>1968</v>
      </c>
      <c r="E69" s="23" t="s">
        <v>2072</v>
      </c>
      <c r="F69" s="23" t="s">
        <v>2058</v>
      </c>
      <c r="G69" s="24" t="s">
        <v>1964</v>
      </c>
      <c r="H69" s="24" t="s">
        <v>2059</v>
      </c>
      <c r="I69" s="32" t="s">
        <v>2060</v>
      </c>
      <c r="J69" s="24" t="s">
        <v>30</v>
      </c>
      <c r="K69" s="24" t="s">
        <v>24</v>
      </c>
      <c r="L69" s="23">
        <v>30</v>
      </c>
      <c r="M69" s="25" t="s">
        <v>1962</v>
      </c>
      <c r="N69" s="26">
        <v>44984</v>
      </c>
      <c r="O69" s="27">
        <v>20232110079171</v>
      </c>
      <c r="P69" s="28">
        <v>44987</v>
      </c>
      <c r="Q69" s="27">
        <f t="shared" si="1"/>
        <v>3</v>
      </c>
      <c r="R69" s="27">
        <f>NETWORKDAYS(N69,P69,AL69:AO69:AP69:AQ69:AR69:AS69:AT69:AU69:AV69:AW69:AX69:AY69)</f>
        <v>4</v>
      </c>
      <c r="S69" s="18" t="s">
        <v>2051</v>
      </c>
      <c r="T69" s="23" t="s">
        <v>2130</v>
      </c>
      <c r="U69" s="29" t="s">
        <v>2052</v>
      </c>
      <c r="V69" s="23" t="s">
        <v>2052</v>
      </c>
      <c r="W69" s="23" t="s">
        <v>2054</v>
      </c>
      <c r="X69" s="23" t="s">
        <v>2052</v>
      </c>
      <c r="Y69" s="23" t="s">
        <v>2126</v>
      </c>
      <c r="AL69" s="31">
        <v>44935</v>
      </c>
      <c r="AM69" s="31">
        <v>45005</v>
      </c>
      <c r="AN69" s="31">
        <v>45022</v>
      </c>
      <c r="AO69" s="31">
        <v>45023</v>
      </c>
      <c r="AP69" s="31">
        <v>45047</v>
      </c>
      <c r="AQ69" s="31">
        <v>45068</v>
      </c>
      <c r="AR69" s="31">
        <v>45089</v>
      </c>
      <c r="AS69" s="31">
        <v>45096</v>
      </c>
      <c r="AT69" s="31">
        <v>45110</v>
      </c>
      <c r="AU69" s="31">
        <v>45127</v>
      </c>
      <c r="AV69" s="31">
        <v>45145</v>
      </c>
      <c r="AW69" s="31">
        <v>45159</v>
      </c>
      <c r="AX69" s="31">
        <v>45215</v>
      </c>
      <c r="AY69" s="31">
        <v>45236</v>
      </c>
    </row>
    <row r="70" spans="1:51" s="30" customFormat="1" ht="25.5" x14ac:dyDescent="0.25">
      <c r="A70" s="23" t="s">
        <v>2063</v>
      </c>
      <c r="B70" s="23" t="s">
        <v>2039</v>
      </c>
      <c r="C70" s="23" t="s">
        <v>2131</v>
      </c>
      <c r="D70" s="24" t="s">
        <v>1988</v>
      </c>
      <c r="E70" s="23" t="s">
        <v>2079</v>
      </c>
      <c r="F70" s="23" t="s">
        <v>2046</v>
      </c>
      <c r="G70" s="24" t="s">
        <v>1984</v>
      </c>
      <c r="H70" s="24" t="s">
        <v>345</v>
      </c>
      <c r="I70" s="23" t="s">
        <v>2049</v>
      </c>
      <c r="J70" s="24" t="s">
        <v>346</v>
      </c>
      <c r="K70" s="24" t="s">
        <v>52</v>
      </c>
      <c r="L70" s="23">
        <v>10</v>
      </c>
      <c r="M70" s="25" t="s">
        <v>1982</v>
      </c>
      <c r="N70" s="26">
        <v>44984</v>
      </c>
      <c r="O70" s="27"/>
      <c r="P70" s="28">
        <v>45028</v>
      </c>
      <c r="Q70" s="27">
        <f t="shared" si="1"/>
        <v>29</v>
      </c>
      <c r="R70" s="27">
        <f>NETWORKDAYS(N70,P70,AL70:AO70:AP70:AQ70:AR70:AS70:AT70:AU70:AV70:AW70:AX70:AY70)</f>
        <v>30</v>
      </c>
      <c r="S70" s="20" t="s">
        <v>2043</v>
      </c>
      <c r="T70" s="23"/>
      <c r="U70" s="29"/>
      <c r="V70" s="23"/>
      <c r="W70" s="23"/>
      <c r="X70" s="23"/>
      <c r="Y70" s="23"/>
      <c r="AL70" s="31">
        <v>44935</v>
      </c>
      <c r="AM70" s="31">
        <v>45005</v>
      </c>
      <c r="AN70" s="31">
        <v>45022</v>
      </c>
      <c r="AO70" s="31">
        <v>45023</v>
      </c>
      <c r="AP70" s="31">
        <v>45047</v>
      </c>
      <c r="AQ70" s="31">
        <v>45068</v>
      </c>
      <c r="AR70" s="31">
        <v>45089</v>
      </c>
      <c r="AS70" s="31">
        <v>45096</v>
      </c>
      <c r="AT70" s="31">
        <v>45110</v>
      </c>
      <c r="AU70" s="31">
        <v>45127</v>
      </c>
      <c r="AV70" s="31">
        <v>45145</v>
      </c>
      <c r="AW70" s="31">
        <v>45159</v>
      </c>
      <c r="AX70" s="31">
        <v>45215</v>
      </c>
      <c r="AY70" s="31">
        <v>45236</v>
      </c>
    </row>
    <row r="71" spans="1:51" s="30" customFormat="1" ht="25.5" x14ac:dyDescent="0.25">
      <c r="A71" s="23" t="s">
        <v>2063</v>
      </c>
      <c r="B71" s="23" t="s">
        <v>2039</v>
      </c>
      <c r="C71" s="23" t="s">
        <v>2146</v>
      </c>
      <c r="D71" s="24" t="s">
        <v>1995</v>
      </c>
      <c r="E71" s="23" t="s">
        <v>2045</v>
      </c>
      <c r="F71" s="23" t="s">
        <v>2076</v>
      </c>
      <c r="G71" s="24" t="s">
        <v>1992</v>
      </c>
      <c r="H71" s="24" t="s">
        <v>207</v>
      </c>
      <c r="I71" s="32" t="s">
        <v>2060</v>
      </c>
      <c r="J71" s="24" t="s">
        <v>144</v>
      </c>
      <c r="K71" s="24" t="s">
        <v>18</v>
      </c>
      <c r="L71" s="23">
        <v>15</v>
      </c>
      <c r="M71" s="25" t="s">
        <v>1990</v>
      </c>
      <c r="N71" s="26">
        <v>44984</v>
      </c>
      <c r="O71" s="27"/>
      <c r="P71" s="28">
        <v>45028</v>
      </c>
      <c r="Q71" s="27">
        <f t="shared" si="1"/>
        <v>29</v>
      </c>
      <c r="R71" s="27">
        <f>NETWORKDAYS(N71,P71,AL71:AO71:AP71:AQ71:AR71:AS71:AT71:AU71:AV71:AW71:AX71:AY71)</f>
        <v>30</v>
      </c>
      <c r="S71" s="20" t="s">
        <v>2043</v>
      </c>
      <c r="T71" s="23"/>
      <c r="U71" s="29"/>
      <c r="V71" s="23"/>
      <c r="W71" s="23"/>
      <c r="X71" s="23"/>
      <c r="Y71" s="23"/>
      <c r="AL71" s="31">
        <v>44935</v>
      </c>
      <c r="AM71" s="31">
        <v>45005</v>
      </c>
      <c r="AN71" s="31">
        <v>45022</v>
      </c>
      <c r="AO71" s="31">
        <v>45023</v>
      </c>
      <c r="AP71" s="31">
        <v>45047</v>
      </c>
      <c r="AQ71" s="31">
        <v>45068</v>
      </c>
      <c r="AR71" s="31">
        <v>45089</v>
      </c>
      <c r="AS71" s="31">
        <v>45096</v>
      </c>
      <c r="AT71" s="31">
        <v>45110</v>
      </c>
      <c r="AU71" s="31">
        <v>45127</v>
      </c>
      <c r="AV71" s="31">
        <v>45145</v>
      </c>
      <c r="AW71" s="31">
        <v>45159</v>
      </c>
      <c r="AX71" s="31">
        <v>45215</v>
      </c>
      <c r="AY71" s="31">
        <v>45236</v>
      </c>
    </row>
    <row r="72" spans="1:51" hidden="1" x14ac:dyDescent="0.2">
      <c r="N72" s="13"/>
    </row>
    <row r="73" spans="1:51" x14ac:dyDescent="0.2">
      <c r="N73" s="8"/>
      <c r="O73" s="9"/>
      <c r="P73" s="3"/>
      <c r="Y73" s="4"/>
    </row>
    <row r="74" spans="1:51" x14ac:dyDescent="0.2">
      <c r="N74" s="8"/>
      <c r="O74" s="9"/>
      <c r="P74" s="3"/>
      <c r="Y74" s="4"/>
    </row>
    <row r="75" spans="1:51" x14ac:dyDescent="0.2">
      <c r="N75" s="8"/>
      <c r="O75" s="9"/>
      <c r="P75" s="3"/>
      <c r="Y75" s="4"/>
    </row>
    <row r="76" spans="1:51" x14ac:dyDescent="0.2">
      <c r="N76" s="8"/>
      <c r="O76" s="9"/>
      <c r="P76" s="3"/>
      <c r="Y76" s="4"/>
    </row>
    <row r="77" spans="1:51" x14ac:dyDescent="0.2">
      <c r="N77" s="8"/>
      <c r="O77" s="9"/>
      <c r="P77" s="3"/>
      <c r="Y77" s="4"/>
    </row>
    <row r="78" spans="1:51" x14ac:dyDescent="0.2">
      <c r="N78" s="8"/>
      <c r="O78" s="9"/>
      <c r="P78" s="3"/>
      <c r="Y78" s="4"/>
    </row>
    <row r="79" spans="1:51" x14ac:dyDescent="0.2">
      <c r="N79" s="8"/>
      <c r="O79" s="9"/>
      <c r="P79" s="3"/>
      <c r="Y79" s="4"/>
    </row>
    <row r="80" spans="1:51" x14ac:dyDescent="0.2">
      <c r="N80" s="8"/>
      <c r="O80" s="9"/>
      <c r="P80" s="3"/>
      <c r="Y80" s="4"/>
    </row>
    <row r="81" spans="14:25" x14ac:dyDescent="0.2">
      <c r="N81" s="8"/>
      <c r="O81" s="9"/>
      <c r="P81" s="3"/>
      <c r="Y81" s="4"/>
    </row>
    <row r="82" spans="14:25" x14ac:dyDescent="0.2">
      <c r="N82" s="8"/>
      <c r="O82" s="9"/>
      <c r="P82" s="3"/>
      <c r="Y82" s="4"/>
    </row>
    <row r="83" spans="14:25" x14ac:dyDescent="0.2">
      <c r="N83" s="8"/>
      <c r="O83" s="9"/>
      <c r="P83" s="3"/>
      <c r="Y83" s="4"/>
    </row>
    <row r="84" spans="14:25" x14ac:dyDescent="0.2">
      <c r="N84" s="8"/>
      <c r="O84" s="9"/>
      <c r="P84" s="3"/>
      <c r="Y84" s="4"/>
    </row>
    <row r="85" spans="14:25" x14ac:dyDescent="0.2">
      <c r="N85" s="8"/>
      <c r="O85" s="9"/>
      <c r="P85" s="3"/>
      <c r="Y85" s="4"/>
    </row>
    <row r="86" spans="14:25" x14ac:dyDescent="0.2">
      <c r="N86" s="8"/>
      <c r="O86" s="9"/>
      <c r="P86" s="3"/>
      <c r="Y86" s="4"/>
    </row>
    <row r="87" spans="14:25" x14ac:dyDescent="0.2">
      <c r="N87" s="8"/>
      <c r="O87" s="9"/>
      <c r="P87" s="3"/>
      <c r="Y87" s="4"/>
    </row>
    <row r="88" spans="14:25" x14ac:dyDescent="0.2">
      <c r="N88" s="8"/>
      <c r="O88" s="9"/>
      <c r="P88" s="3"/>
      <c r="Y88" s="4"/>
    </row>
    <row r="89" spans="14:25" x14ac:dyDescent="0.2">
      <c r="N89" s="8"/>
      <c r="O89" s="9"/>
      <c r="P89" s="3"/>
      <c r="Y89" s="4"/>
    </row>
    <row r="90" spans="14:25" x14ac:dyDescent="0.2">
      <c r="N90" s="8"/>
      <c r="O90" s="9"/>
      <c r="P90" s="3"/>
      <c r="Y90" s="4"/>
    </row>
    <row r="91" spans="14:25" x14ac:dyDescent="0.2">
      <c r="N91" s="8"/>
      <c r="O91" s="9"/>
      <c r="P91" s="3"/>
      <c r="Y91" s="4"/>
    </row>
    <row r="92" spans="14:25" x14ac:dyDescent="0.2">
      <c r="N92" s="8"/>
      <c r="O92" s="9"/>
      <c r="P92" s="3"/>
      <c r="Y92" s="4"/>
    </row>
    <row r="93" spans="14:25" x14ac:dyDescent="0.2">
      <c r="N93" s="8"/>
      <c r="O93" s="9"/>
      <c r="P93" s="3"/>
      <c r="Y93" s="4"/>
    </row>
    <row r="94" spans="14:25" x14ac:dyDescent="0.2">
      <c r="N94" s="8"/>
      <c r="O94" s="9"/>
      <c r="P94" s="3"/>
      <c r="Y94" s="4"/>
    </row>
    <row r="95" spans="14:25" x14ac:dyDescent="0.2">
      <c r="N95" s="8"/>
      <c r="O95" s="9"/>
      <c r="P95" s="3"/>
      <c r="Y95" s="4"/>
    </row>
    <row r="96" spans="14:25" x14ac:dyDescent="0.2">
      <c r="N96" s="8"/>
      <c r="O96" s="9"/>
      <c r="P96" s="3"/>
      <c r="Y96" s="4"/>
    </row>
    <row r="97" spans="14:25" x14ac:dyDescent="0.2">
      <c r="N97" s="8"/>
      <c r="O97" s="9"/>
      <c r="P97" s="3"/>
      <c r="Y97" s="4"/>
    </row>
    <row r="98" spans="14:25" x14ac:dyDescent="0.2">
      <c r="N98" s="8"/>
      <c r="O98" s="9"/>
      <c r="P98" s="3"/>
      <c r="Y98" s="4"/>
    </row>
    <row r="99" spans="14:25" x14ac:dyDescent="0.2">
      <c r="N99" s="8"/>
      <c r="O99" s="9"/>
      <c r="P99" s="3"/>
      <c r="Y99" s="4"/>
    </row>
    <row r="100" spans="14:25" x14ac:dyDescent="0.2">
      <c r="N100" s="8"/>
      <c r="O100" s="9"/>
      <c r="P100" s="3"/>
      <c r="Y100" s="4"/>
    </row>
    <row r="101" spans="14:25" x14ac:dyDescent="0.2">
      <c r="N101" s="8"/>
      <c r="O101" s="9"/>
      <c r="P101" s="3"/>
      <c r="Y101" s="4"/>
    </row>
    <row r="102" spans="14:25" x14ac:dyDescent="0.2">
      <c r="N102" s="8"/>
      <c r="O102" s="9"/>
      <c r="P102" s="3"/>
      <c r="Y102" s="4"/>
    </row>
    <row r="103" spans="14:25" x14ac:dyDescent="0.2">
      <c r="N103" s="8"/>
      <c r="O103" s="9"/>
      <c r="P103" s="3"/>
      <c r="Y103" s="4"/>
    </row>
    <row r="104" spans="14:25" x14ac:dyDescent="0.2">
      <c r="N104" s="8"/>
      <c r="O104" s="9"/>
      <c r="P104" s="3"/>
      <c r="Y104" s="4"/>
    </row>
    <row r="105" spans="14:25" x14ac:dyDescent="0.2">
      <c r="N105" s="8"/>
      <c r="O105" s="9"/>
      <c r="P105" s="3"/>
      <c r="Y105" s="4"/>
    </row>
    <row r="106" spans="14:25" x14ac:dyDescent="0.2">
      <c r="N106" s="8"/>
      <c r="O106" s="9"/>
      <c r="P106" s="3"/>
      <c r="Y106" s="4"/>
    </row>
    <row r="107" spans="14:25" x14ac:dyDescent="0.2">
      <c r="N107" s="8"/>
      <c r="O107" s="9"/>
      <c r="P107" s="3"/>
      <c r="Y107" s="4"/>
    </row>
    <row r="108" spans="14:25" x14ac:dyDescent="0.2">
      <c r="N108" s="8"/>
      <c r="O108" s="9"/>
      <c r="P108" s="3"/>
      <c r="Y108" s="4"/>
    </row>
    <row r="109" spans="14:25" x14ac:dyDescent="0.2">
      <c r="N109" s="8"/>
      <c r="O109" s="9"/>
      <c r="P109" s="3"/>
      <c r="Y109" s="4"/>
    </row>
    <row r="110" spans="14:25" x14ac:dyDescent="0.2">
      <c r="N110" s="8"/>
      <c r="O110" s="9"/>
      <c r="P110" s="3"/>
      <c r="Y110" s="4"/>
    </row>
    <row r="111" spans="14:25" x14ac:dyDescent="0.2">
      <c r="N111" s="8"/>
      <c r="O111" s="9"/>
      <c r="P111" s="3"/>
      <c r="Y111" s="4"/>
    </row>
    <row r="112" spans="14:25" x14ac:dyDescent="0.2">
      <c r="N112" s="8"/>
      <c r="O112" s="9"/>
      <c r="P112" s="3"/>
      <c r="Y112" s="4"/>
    </row>
    <row r="113" spans="14:25" x14ac:dyDescent="0.2">
      <c r="N113" s="8"/>
      <c r="O113" s="9"/>
      <c r="P113" s="3"/>
      <c r="Y113" s="4"/>
    </row>
    <row r="114" spans="14:25" x14ac:dyDescent="0.2">
      <c r="N114" s="8"/>
      <c r="O114" s="9"/>
      <c r="P114" s="3"/>
      <c r="Y114" s="4"/>
    </row>
    <row r="115" spans="14:25" x14ac:dyDescent="0.2">
      <c r="N115" s="8"/>
      <c r="O115" s="9"/>
      <c r="P115" s="3"/>
      <c r="Y115" s="4"/>
    </row>
    <row r="116" spans="14:25" x14ac:dyDescent="0.2">
      <c r="N116" s="8"/>
      <c r="O116" s="9"/>
      <c r="P116" s="3"/>
      <c r="Y116" s="4"/>
    </row>
    <row r="117" spans="14:25" x14ac:dyDescent="0.2">
      <c r="N117" s="8"/>
      <c r="O117" s="9"/>
      <c r="P117" s="3"/>
      <c r="Y117" s="4"/>
    </row>
    <row r="118" spans="14:25" x14ac:dyDescent="0.2">
      <c r="N118" s="8"/>
      <c r="O118" s="9"/>
      <c r="P118" s="3"/>
      <c r="Y118" s="4"/>
    </row>
    <row r="119" spans="14:25" x14ac:dyDescent="0.2">
      <c r="N119" s="8"/>
      <c r="O119" s="9"/>
      <c r="P119" s="3"/>
      <c r="Y119" s="4"/>
    </row>
    <row r="120" spans="14:25" x14ac:dyDescent="0.2">
      <c r="N120" s="8"/>
      <c r="O120" s="9"/>
      <c r="P120" s="3"/>
      <c r="Y120" s="4"/>
    </row>
    <row r="121" spans="14:25" x14ac:dyDescent="0.2">
      <c r="N121" s="8"/>
      <c r="O121" s="9"/>
      <c r="P121" s="3"/>
      <c r="Y121" s="4"/>
    </row>
    <row r="122" spans="14:25" x14ac:dyDescent="0.2">
      <c r="N122" s="8"/>
      <c r="O122" s="9"/>
      <c r="P122" s="3"/>
      <c r="Y122" s="4"/>
    </row>
    <row r="123" spans="14:25" x14ac:dyDescent="0.2">
      <c r="N123" s="8"/>
      <c r="O123" s="9"/>
      <c r="P123" s="3"/>
      <c r="Y123" s="4"/>
    </row>
    <row r="124" spans="14:25" x14ac:dyDescent="0.2">
      <c r="N124" s="8"/>
      <c r="O124" s="9"/>
      <c r="P124" s="3"/>
      <c r="Y124" s="4"/>
    </row>
    <row r="125" spans="14:25" x14ac:dyDescent="0.2">
      <c r="N125" s="8"/>
      <c r="O125" s="9"/>
      <c r="P125" s="3"/>
      <c r="Y125" s="4"/>
    </row>
    <row r="126" spans="14:25" x14ac:dyDescent="0.2">
      <c r="N126" s="8"/>
      <c r="O126" s="9"/>
      <c r="P126" s="3"/>
      <c r="Y126" s="4"/>
    </row>
    <row r="127" spans="14:25" x14ac:dyDescent="0.2">
      <c r="N127" s="8"/>
      <c r="O127" s="9"/>
      <c r="P127" s="3"/>
      <c r="Y127" s="4"/>
    </row>
    <row r="128" spans="14:25" x14ac:dyDescent="0.2">
      <c r="N128" s="8"/>
      <c r="O128" s="9"/>
      <c r="P128" s="3"/>
      <c r="Y128" s="4"/>
    </row>
    <row r="129" spans="14:25" x14ac:dyDescent="0.2">
      <c r="N129" s="8"/>
      <c r="O129" s="9"/>
      <c r="P129" s="3"/>
      <c r="Y129" s="4"/>
    </row>
    <row r="130" spans="14:25" x14ac:dyDescent="0.2">
      <c r="N130" s="8"/>
      <c r="O130" s="9"/>
      <c r="P130" s="3"/>
      <c r="Y130" s="4"/>
    </row>
    <row r="131" spans="14:25" x14ac:dyDescent="0.2">
      <c r="N131" s="8"/>
      <c r="O131" s="9"/>
      <c r="P131" s="3"/>
      <c r="Y131" s="4"/>
    </row>
    <row r="132" spans="14:25" x14ac:dyDescent="0.2">
      <c r="N132" s="8"/>
      <c r="O132" s="9"/>
      <c r="P132" s="3"/>
      <c r="Y132" s="4"/>
    </row>
    <row r="133" spans="14:25" x14ac:dyDescent="0.2">
      <c r="N133" s="8"/>
      <c r="O133" s="9"/>
      <c r="P133" s="3"/>
      <c r="Y133" s="4"/>
    </row>
    <row r="134" spans="14:25" x14ac:dyDescent="0.2">
      <c r="N134" s="8"/>
      <c r="O134" s="9"/>
      <c r="P134" s="3"/>
      <c r="Y134" s="4"/>
    </row>
    <row r="135" spans="14:25" x14ac:dyDescent="0.2">
      <c r="N135" s="8"/>
      <c r="O135" s="9"/>
      <c r="P135" s="3"/>
      <c r="Y135" s="4"/>
    </row>
    <row r="136" spans="14:25" x14ac:dyDescent="0.2">
      <c r="N136" s="8"/>
      <c r="O136" s="9"/>
      <c r="P136" s="3"/>
      <c r="Y136" s="4"/>
    </row>
    <row r="137" spans="14:25" x14ac:dyDescent="0.2">
      <c r="N137" s="8"/>
      <c r="O137" s="9"/>
      <c r="P137" s="3"/>
      <c r="Y137" s="4"/>
    </row>
    <row r="138" spans="14:25" x14ac:dyDescent="0.2">
      <c r="N138" s="8"/>
      <c r="O138" s="9"/>
      <c r="P138" s="3"/>
      <c r="Y138" s="4"/>
    </row>
    <row r="139" spans="14:25" x14ac:dyDescent="0.2">
      <c r="N139" s="8"/>
      <c r="O139" s="9"/>
      <c r="P139" s="3"/>
      <c r="Y139" s="4"/>
    </row>
    <row r="140" spans="14:25" x14ac:dyDescent="0.2">
      <c r="N140" s="8"/>
      <c r="O140" s="9"/>
      <c r="P140" s="3"/>
      <c r="Y140" s="4"/>
    </row>
    <row r="141" spans="14:25" x14ac:dyDescent="0.2"/>
    <row r="142" spans="14:25" x14ac:dyDescent="0.2"/>
    <row r="143" spans="14:25" x14ac:dyDescent="0.2"/>
    <row r="144" spans="14:25" x14ac:dyDescent="0.2"/>
    <row r="145" x14ac:dyDescent="0.2"/>
    <row r="146" x14ac:dyDescent="0.2"/>
    <row r="147" x14ac:dyDescent="0.2"/>
    <row r="148" x14ac:dyDescent="0.2"/>
    <row r="149" x14ac:dyDescent="0.2"/>
    <row r="150" x14ac:dyDescent="0.2"/>
  </sheetData>
  <autoFilter ref="A1:AZ7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1"/>
  <sheetViews>
    <sheetView workbookViewId="0">
      <selection activeCell="D188" sqref="D188"/>
    </sheetView>
  </sheetViews>
  <sheetFormatPr baseColWidth="10" defaultRowHeight="15" x14ac:dyDescent="0.25"/>
  <cols>
    <col min="1" max="1" width="34.85546875" style="2" customWidth="1"/>
    <col min="2" max="2" width="31.85546875" style="2" bestFit="1" customWidth="1"/>
    <col min="3" max="3" width="11.42578125" style="50"/>
  </cols>
  <sheetData>
    <row r="1" spans="1:3" x14ac:dyDescent="0.25">
      <c r="A1" s="35" t="s">
        <v>2151</v>
      </c>
      <c r="B1" s="34" t="s">
        <v>2153</v>
      </c>
      <c r="C1" s="45" t="s">
        <v>2167</v>
      </c>
    </row>
    <row r="2" spans="1:3" ht="30" x14ac:dyDescent="0.25">
      <c r="A2" s="36" t="s">
        <v>2049</v>
      </c>
      <c r="B2" s="37">
        <v>6</v>
      </c>
      <c r="C2" s="45">
        <f>6/70</f>
        <v>8.5714285714285715E-2</v>
      </c>
    </row>
    <row r="3" spans="1:3" x14ac:dyDescent="0.25">
      <c r="A3" s="36" t="s">
        <v>2070</v>
      </c>
      <c r="B3" s="37">
        <v>3</v>
      </c>
      <c r="C3" s="45">
        <f>3/70</f>
        <v>4.2857142857142858E-2</v>
      </c>
    </row>
    <row r="4" spans="1:3" ht="30" x14ac:dyDescent="0.25">
      <c r="A4" s="36" t="s">
        <v>2060</v>
      </c>
      <c r="B4" s="37">
        <v>61</v>
      </c>
      <c r="C4" s="45">
        <f>61/70</f>
        <v>0.87142857142857144</v>
      </c>
    </row>
    <row r="5" spans="1:3" x14ac:dyDescent="0.25">
      <c r="A5" s="36" t="s">
        <v>2152</v>
      </c>
      <c r="B5" s="37">
        <v>70</v>
      </c>
      <c r="C5" s="45">
        <f>SUM(C2:C4)</f>
        <v>1</v>
      </c>
    </row>
    <row r="6" spans="1:3" x14ac:dyDescent="0.25">
      <c r="C6" s="46"/>
    </row>
    <row r="7" spans="1:3" x14ac:dyDescent="0.25">
      <c r="A7"/>
      <c r="B7"/>
      <c r="C7" s="47"/>
    </row>
    <row r="8" spans="1:3" x14ac:dyDescent="0.25">
      <c r="A8"/>
      <c r="B8"/>
      <c r="C8" s="47"/>
    </row>
    <row r="9" spans="1:3" x14ac:dyDescent="0.25">
      <c r="A9"/>
      <c r="B9"/>
      <c r="C9" s="47"/>
    </row>
    <row r="10" spans="1:3" x14ac:dyDescent="0.25">
      <c r="A10"/>
      <c r="B10"/>
      <c r="C10" s="47"/>
    </row>
    <row r="11" spans="1:3" x14ac:dyDescent="0.25">
      <c r="A11"/>
      <c r="B11"/>
      <c r="C11" s="47"/>
    </row>
    <row r="12" spans="1:3" x14ac:dyDescent="0.25">
      <c r="A12"/>
      <c r="B12"/>
      <c r="C12" s="47"/>
    </row>
    <row r="13" spans="1:3" x14ac:dyDescent="0.25">
      <c r="A13"/>
      <c r="B13"/>
      <c r="C13" s="47"/>
    </row>
    <row r="14" spans="1:3" x14ac:dyDescent="0.25">
      <c r="A14"/>
      <c r="B14"/>
      <c r="C14" s="47"/>
    </row>
    <row r="15" spans="1:3" x14ac:dyDescent="0.25">
      <c r="A15"/>
      <c r="B15"/>
      <c r="C15" s="47"/>
    </row>
    <row r="16" spans="1:3" x14ac:dyDescent="0.25">
      <c r="A16"/>
      <c r="B16"/>
      <c r="C16" s="47"/>
    </row>
    <row r="17" spans="1:3" x14ac:dyDescent="0.25">
      <c r="A17"/>
      <c r="B17"/>
      <c r="C17" s="47"/>
    </row>
    <row r="18" spans="1:3" x14ac:dyDescent="0.25">
      <c r="A18"/>
      <c r="B18"/>
      <c r="C18" s="47"/>
    </row>
    <row r="20" spans="1:3" x14ac:dyDescent="0.25">
      <c r="A20" s="38" t="s">
        <v>2151</v>
      </c>
      <c r="B20" s="17" t="s">
        <v>2154</v>
      </c>
      <c r="C20" s="48" t="s">
        <v>2167</v>
      </c>
    </row>
    <row r="21" spans="1:3" x14ac:dyDescent="0.25">
      <c r="A21" s="39" t="s">
        <v>2051</v>
      </c>
      <c r="B21" s="40">
        <v>18</v>
      </c>
      <c r="C21" s="48">
        <f>18/70</f>
        <v>0.25714285714285712</v>
      </c>
    </row>
    <row r="22" spans="1:3" x14ac:dyDescent="0.25">
      <c r="A22" s="39" t="s">
        <v>2069</v>
      </c>
      <c r="B22" s="40">
        <v>26</v>
      </c>
      <c r="C22" s="48">
        <f>26/70</f>
        <v>0.37142857142857144</v>
      </c>
    </row>
    <row r="23" spans="1:3" x14ac:dyDescent="0.25">
      <c r="A23" s="39" t="s">
        <v>2043</v>
      </c>
      <c r="B23" s="40">
        <v>26</v>
      </c>
      <c r="C23" s="48">
        <f>26/70</f>
        <v>0.37142857142857144</v>
      </c>
    </row>
    <row r="24" spans="1:3" x14ac:dyDescent="0.25">
      <c r="A24" s="39" t="s">
        <v>2152</v>
      </c>
      <c r="B24" s="40">
        <v>70</v>
      </c>
      <c r="C24" s="44">
        <f>SUM(C21:C23)</f>
        <v>1</v>
      </c>
    </row>
    <row r="25" spans="1:3" x14ac:dyDescent="0.25">
      <c r="A25"/>
      <c r="B25"/>
      <c r="C25" s="47"/>
    </row>
    <row r="26" spans="1:3" x14ac:dyDescent="0.25">
      <c r="A26"/>
      <c r="B26"/>
      <c r="C26" s="47"/>
    </row>
    <row r="27" spans="1:3" x14ac:dyDescent="0.25">
      <c r="A27"/>
      <c r="B27"/>
      <c r="C27" s="47"/>
    </row>
    <row r="28" spans="1:3" x14ac:dyDescent="0.25">
      <c r="A28"/>
      <c r="B28"/>
      <c r="C28" s="47"/>
    </row>
    <row r="29" spans="1:3" x14ac:dyDescent="0.25">
      <c r="A29"/>
      <c r="B29"/>
      <c r="C29" s="47"/>
    </row>
    <row r="30" spans="1:3" x14ac:dyDescent="0.25">
      <c r="A30"/>
      <c r="B30"/>
      <c r="C30" s="47"/>
    </row>
    <row r="31" spans="1:3" x14ac:dyDescent="0.25">
      <c r="A31"/>
      <c r="B31"/>
      <c r="C31" s="47"/>
    </row>
    <row r="32" spans="1:3" x14ac:dyDescent="0.25">
      <c r="A32"/>
      <c r="B32"/>
      <c r="C32" s="47"/>
    </row>
    <row r="33" spans="1:3" x14ac:dyDescent="0.25">
      <c r="A33"/>
      <c r="B33"/>
      <c r="C33" s="47"/>
    </row>
    <row r="34" spans="1:3" x14ac:dyDescent="0.25">
      <c r="A34"/>
      <c r="B34"/>
      <c r="C34" s="47"/>
    </row>
    <row r="35" spans="1:3" x14ac:dyDescent="0.25">
      <c r="A35"/>
      <c r="B35"/>
      <c r="C35" s="47"/>
    </row>
    <row r="36" spans="1:3" x14ac:dyDescent="0.25">
      <c r="A36"/>
      <c r="B36"/>
      <c r="C36" s="47"/>
    </row>
    <row r="37" spans="1:3" x14ac:dyDescent="0.25">
      <c r="A37"/>
      <c r="B37"/>
      <c r="C37" s="47"/>
    </row>
    <row r="38" spans="1:3" x14ac:dyDescent="0.25">
      <c r="A38" s="34" t="s">
        <v>2155</v>
      </c>
      <c r="B38" s="34" t="s">
        <v>2156</v>
      </c>
      <c r="C38" s="49" t="s">
        <v>2167</v>
      </c>
    </row>
    <row r="39" spans="1:3" x14ac:dyDescent="0.25">
      <c r="A39" s="34" t="s">
        <v>2157</v>
      </c>
      <c r="B39" s="34">
        <v>69</v>
      </c>
      <c r="C39" s="49">
        <f>69/181</f>
        <v>0.38121546961325969</v>
      </c>
    </row>
    <row r="40" spans="1:3" x14ac:dyDescent="0.25">
      <c r="A40" s="34" t="s">
        <v>2158</v>
      </c>
      <c r="B40" s="34">
        <v>42</v>
      </c>
      <c r="C40" s="49">
        <f>42/181</f>
        <v>0.23204419889502761</v>
      </c>
    </row>
    <row r="41" spans="1:3" x14ac:dyDescent="0.25">
      <c r="A41" s="34" t="s">
        <v>2159</v>
      </c>
      <c r="B41" s="34">
        <v>70</v>
      </c>
      <c r="C41" s="49">
        <f>70/181</f>
        <v>0.38674033149171272</v>
      </c>
    </row>
    <row r="42" spans="1:3" x14ac:dyDescent="0.25">
      <c r="A42" s="34" t="s">
        <v>2152</v>
      </c>
      <c r="B42" s="34">
        <f>SUM(B39:B41)</f>
        <v>181</v>
      </c>
      <c r="C42" s="41">
        <f>SUM(C39:C41)</f>
        <v>1</v>
      </c>
    </row>
    <row r="55" spans="1:3" x14ac:dyDescent="0.25">
      <c r="A55" s="38" t="s">
        <v>2151</v>
      </c>
      <c r="B55" s="17" t="s">
        <v>2160</v>
      </c>
      <c r="C55" s="48" t="s">
        <v>2167</v>
      </c>
    </row>
    <row r="56" spans="1:3" x14ac:dyDescent="0.25">
      <c r="A56" s="39" t="s">
        <v>24</v>
      </c>
      <c r="B56" s="40">
        <v>23</v>
      </c>
      <c r="C56" s="48">
        <f>23/70</f>
        <v>0.32857142857142857</v>
      </c>
    </row>
    <row r="57" spans="1:3" x14ac:dyDescent="0.25">
      <c r="A57" s="39" t="s">
        <v>52</v>
      </c>
      <c r="B57" s="40">
        <v>2</v>
      </c>
      <c r="C57" s="48">
        <f>2/70</f>
        <v>2.8571428571428571E-2</v>
      </c>
    </row>
    <row r="58" spans="1:3" x14ac:dyDescent="0.25">
      <c r="A58" s="39" t="s">
        <v>54</v>
      </c>
      <c r="B58" s="40">
        <v>5</v>
      </c>
      <c r="C58" s="48">
        <f>5/70</f>
        <v>7.1428571428571425E-2</v>
      </c>
    </row>
    <row r="59" spans="1:3" x14ac:dyDescent="0.25">
      <c r="A59" s="39" t="s">
        <v>2119</v>
      </c>
      <c r="B59" s="40">
        <v>1</v>
      </c>
      <c r="C59" s="48">
        <f>1/70</f>
        <v>1.4285714285714285E-2</v>
      </c>
    </row>
    <row r="60" spans="1:3" x14ac:dyDescent="0.25">
      <c r="A60" s="39" t="s">
        <v>28</v>
      </c>
      <c r="B60" s="40">
        <v>7</v>
      </c>
      <c r="C60" s="48">
        <f>7/70</f>
        <v>0.1</v>
      </c>
    </row>
    <row r="61" spans="1:3" x14ac:dyDescent="0.25">
      <c r="A61" s="39" t="s">
        <v>18</v>
      </c>
      <c r="B61" s="40">
        <v>32</v>
      </c>
      <c r="C61" s="48">
        <f>32/70</f>
        <v>0.45714285714285713</v>
      </c>
    </row>
    <row r="62" spans="1:3" x14ac:dyDescent="0.25">
      <c r="A62" s="39" t="s">
        <v>2152</v>
      </c>
      <c r="B62" s="40">
        <v>70</v>
      </c>
      <c r="C62" s="44">
        <f>SUM(C56:C61)</f>
        <v>1</v>
      </c>
    </row>
    <row r="63" spans="1:3" x14ac:dyDescent="0.25">
      <c r="A63"/>
      <c r="B63"/>
      <c r="C63" s="47"/>
    </row>
    <row r="64" spans="1:3" x14ac:dyDescent="0.25">
      <c r="A64"/>
      <c r="B64"/>
      <c r="C64" s="47"/>
    </row>
    <row r="65" spans="3:3" customFormat="1" x14ac:dyDescent="0.25">
      <c r="C65" s="47"/>
    </row>
    <row r="66" spans="3:3" customFormat="1" x14ac:dyDescent="0.25">
      <c r="C66" s="47"/>
    </row>
    <row r="67" spans="3:3" customFormat="1" x14ac:dyDescent="0.25">
      <c r="C67" s="47"/>
    </row>
    <row r="68" spans="3:3" customFormat="1" x14ac:dyDescent="0.25">
      <c r="C68" s="47"/>
    </row>
    <row r="69" spans="3:3" customFormat="1" x14ac:dyDescent="0.25">
      <c r="C69" s="47"/>
    </row>
    <row r="70" spans="3:3" customFormat="1" x14ac:dyDescent="0.25">
      <c r="C70" s="47"/>
    </row>
    <row r="71" spans="3:3" customFormat="1" x14ac:dyDescent="0.25">
      <c r="C71" s="47"/>
    </row>
    <row r="72" spans="3:3" customFormat="1" x14ac:dyDescent="0.25">
      <c r="C72" s="47"/>
    </row>
    <row r="86" spans="1:3" x14ac:dyDescent="0.25">
      <c r="A86" s="38" t="s">
        <v>2151</v>
      </c>
      <c r="B86" s="17" t="s">
        <v>2161</v>
      </c>
      <c r="C86" s="48" t="s">
        <v>2167</v>
      </c>
    </row>
    <row r="87" spans="1:3" x14ac:dyDescent="0.25">
      <c r="A87" s="39" t="s">
        <v>2063</v>
      </c>
      <c r="B87" s="40">
        <v>70</v>
      </c>
      <c r="C87" s="48">
        <f>70/70</f>
        <v>1</v>
      </c>
    </row>
    <row r="88" spans="1:3" x14ac:dyDescent="0.25">
      <c r="A88" s="39" t="s">
        <v>2152</v>
      </c>
      <c r="B88" s="40">
        <v>70</v>
      </c>
      <c r="C88" s="44">
        <f>SUM(C87)</f>
        <v>1</v>
      </c>
    </row>
    <row r="89" spans="1:3" x14ac:dyDescent="0.25">
      <c r="A89"/>
      <c r="B89"/>
      <c r="C89" s="47"/>
    </row>
    <row r="90" spans="1:3" x14ac:dyDescent="0.25">
      <c r="A90"/>
      <c r="B90"/>
      <c r="C90" s="47"/>
    </row>
    <row r="91" spans="1:3" x14ac:dyDescent="0.25">
      <c r="A91"/>
      <c r="B91"/>
      <c r="C91" s="47"/>
    </row>
    <row r="92" spans="1:3" x14ac:dyDescent="0.25">
      <c r="A92"/>
      <c r="B92"/>
      <c r="C92" s="47"/>
    </row>
    <row r="93" spans="1:3" x14ac:dyDescent="0.25">
      <c r="A93"/>
      <c r="B93"/>
      <c r="C93" s="47"/>
    </row>
    <row r="94" spans="1:3" x14ac:dyDescent="0.25">
      <c r="A94"/>
      <c r="B94"/>
      <c r="C94" s="47"/>
    </row>
    <row r="95" spans="1:3" x14ac:dyDescent="0.25">
      <c r="A95"/>
      <c r="B95"/>
      <c r="C95" s="47"/>
    </row>
    <row r="96" spans="1:3" x14ac:dyDescent="0.25">
      <c r="A96"/>
      <c r="B96"/>
      <c r="C96" s="47"/>
    </row>
    <row r="97" spans="1:3" x14ac:dyDescent="0.25">
      <c r="A97"/>
      <c r="B97"/>
      <c r="C97" s="47"/>
    </row>
    <row r="98" spans="1:3" x14ac:dyDescent="0.25">
      <c r="A98"/>
      <c r="B98"/>
      <c r="C98" s="47"/>
    </row>
    <row r="99" spans="1:3" x14ac:dyDescent="0.25">
      <c r="A99"/>
      <c r="B99"/>
      <c r="C99" s="47"/>
    </row>
    <row r="100" spans="1:3" x14ac:dyDescent="0.25">
      <c r="A100"/>
      <c r="B100"/>
      <c r="C100" s="47"/>
    </row>
    <row r="101" spans="1:3" x14ac:dyDescent="0.25">
      <c r="A101"/>
      <c r="B101"/>
      <c r="C101" s="47"/>
    </row>
    <row r="102" spans="1:3" x14ac:dyDescent="0.25">
      <c r="A102"/>
      <c r="B102"/>
      <c r="C102" s="47"/>
    </row>
    <row r="103" spans="1:3" x14ac:dyDescent="0.25">
      <c r="A103"/>
      <c r="B103"/>
      <c r="C103" s="47"/>
    </row>
    <row r="107" spans="1:3" x14ac:dyDescent="0.25">
      <c r="A107" s="38" t="s">
        <v>2151</v>
      </c>
      <c r="B107" s="17" t="s">
        <v>2162</v>
      </c>
      <c r="C107" s="48" t="s">
        <v>2167</v>
      </c>
    </row>
    <row r="108" spans="1:3" x14ac:dyDescent="0.25">
      <c r="A108" s="39" t="s">
        <v>2039</v>
      </c>
      <c r="B108" s="40">
        <v>66</v>
      </c>
      <c r="C108" s="48">
        <f>66/70</f>
        <v>0.94285714285714284</v>
      </c>
    </row>
    <row r="109" spans="1:3" x14ac:dyDescent="0.25">
      <c r="A109" s="39" t="s">
        <v>2040</v>
      </c>
      <c r="B109" s="40">
        <v>2</v>
      </c>
      <c r="C109" s="48">
        <f>2/70</f>
        <v>2.8571428571428571E-2</v>
      </c>
    </row>
    <row r="110" spans="1:3" x14ac:dyDescent="0.25">
      <c r="A110" s="39" t="s">
        <v>2041</v>
      </c>
      <c r="B110" s="40">
        <v>1</v>
      </c>
      <c r="C110" s="48">
        <f>1/70</f>
        <v>1.4285714285714285E-2</v>
      </c>
    </row>
    <row r="111" spans="1:3" x14ac:dyDescent="0.25">
      <c r="A111" s="39" t="s">
        <v>2042</v>
      </c>
      <c r="B111" s="40">
        <v>1</v>
      </c>
      <c r="C111" s="48">
        <f>1/70</f>
        <v>1.4285714285714285E-2</v>
      </c>
    </row>
    <row r="112" spans="1:3" x14ac:dyDescent="0.25">
      <c r="A112" s="39" t="s">
        <v>2152</v>
      </c>
      <c r="B112" s="40">
        <v>70</v>
      </c>
      <c r="C112" s="44">
        <f>SUM(C108:C111)</f>
        <v>0.99999999999999989</v>
      </c>
    </row>
    <row r="113" spans="3:3" customFormat="1" x14ac:dyDescent="0.25">
      <c r="C113" s="47"/>
    </row>
    <row r="114" spans="3:3" customFormat="1" x14ac:dyDescent="0.25">
      <c r="C114" s="47"/>
    </row>
    <row r="115" spans="3:3" customFormat="1" x14ac:dyDescent="0.25">
      <c r="C115" s="47"/>
    </row>
    <row r="116" spans="3:3" customFormat="1" x14ac:dyDescent="0.25">
      <c r="C116" s="47"/>
    </row>
    <row r="117" spans="3:3" customFormat="1" x14ac:dyDescent="0.25">
      <c r="C117" s="47"/>
    </row>
    <row r="118" spans="3:3" customFormat="1" x14ac:dyDescent="0.25">
      <c r="C118" s="47"/>
    </row>
    <row r="119" spans="3:3" customFormat="1" x14ac:dyDescent="0.25">
      <c r="C119" s="47"/>
    </row>
    <row r="120" spans="3:3" customFormat="1" x14ac:dyDescent="0.25">
      <c r="C120" s="47"/>
    </row>
    <row r="121" spans="3:3" customFormat="1" x14ac:dyDescent="0.25">
      <c r="C121" s="47"/>
    </row>
    <row r="122" spans="3:3" customFormat="1" x14ac:dyDescent="0.25">
      <c r="C122" s="47"/>
    </row>
    <row r="123" spans="3:3" customFormat="1" x14ac:dyDescent="0.25">
      <c r="C123" s="47"/>
    </row>
    <row r="124" spans="3:3" customFormat="1" x14ac:dyDescent="0.25">
      <c r="C124" s="47"/>
    </row>
    <row r="130" spans="1:3" ht="30" x14ac:dyDescent="0.25">
      <c r="A130" s="35" t="s">
        <v>2151</v>
      </c>
      <c r="B130" s="34" t="s">
        <v>2163</v>
      </c>
      <c r="C130" s="45" t="s">
        <v>2167</v>
      </c>
    </row>
    <row r="131" spans="1:3" x14ac:dyDescent="0.25">
      <c r="A131" s="36" t="s">
        <v>2057</v>
      </c>
      <c r="B131" s="37">
        <v>22</v>
      </c>
      <c r="C131" s="45">
        <f>22/70</f>
        <v>0.31428571428571428</v>
      </c>
    </row>
    <row r="132" spans="1:3" x14ac:dyDescent="0.25">
      <c r="A132" s="36" t="s">
        <v>2045</v>
      </c>
      <c r="B132" s="37">
        <v>10</v>
      </c>
      <c r="C132" s="45">
        <f>10/70</f>
        <v>0.14285714285714285</v>
      </c>
    </row>
    <row r="133" spans="1:3" x14ac:dyDescent="0.25">
      <c r="A133" s="36" t="s">
        <v>2072</v>
      </c>
      <c r="B133" s="37">
        <v>12</v>
      </c>
      <c r="C133" s="45">
        <f>12/70</f>
        <v>0.17142857142857143</v>
      </c>
    </row>
    <row r="134" spans="1:3" x14ac:dyDescent="0.25">
      <c r="A134" s="36" t="s">
        <v>2066</v>
      </c>
      <c r="B134" s="37">
        <v>4</v>
      </c>
      <c r="C134" s="45">
        <f>4/70</f>
        <v>5.7142857142857141E-2</v>
      </c>
    </row>
    <row r="135" spans="1:3" x14ac:dyDescent="0.25">
      <c r="A135" s="36" t="s">
        <v>2079</v>
      </c>
      <c r="B135" s="37">
        <v>22</v>
      </c>
      <c r="C135" s="45">
        <f>22/70</f>
        <v>0.31428571428571428</v>
      </c>
    </row>
    <row r="136" spans="1:3" x14ac:dyDescent="0.25">
      <c r="A136" s="36" t="s">
        <v>2152</v>
      </c>
      <c r="B136" s="37">
        <v>70</v>
      </c>
      <c r="C136" s="43">
        <f>SUM(C131:C135)</f>
        <v>1</v>
      </c>
    </row>
    <row r="137" spans="1:3" x14ac:dyDescent="0.25">
      <c r="A137"/>
      <c r="B137"/>
      <c r="C137" s="47"/>
    </row>
    <row r="138" spans="1:3" x14ac:dyDescent="0.25">
      <c r="A138"/>
      <c r="B138"/>
      <c r="C138" s="47"/>
    </row>
    <row r="139" spans="1:3" x14ac:dyDescent="0.25">
      <c r="A139"/>
      <c r="B139"/>
      <c r="C139" s="47"/>
    </row>
    <row r="140" spans="1:3" x14ac:dyDescent="0.25">
      <c r="A140"/>
      <c r="B140"/>
      <c r="C140" s="47"/>
    </row>
    <row r="141" spans="1:3" x14ac:dyDescent="0.25">
      <c r="A141"/>
      <c r="B141"/>
      <c r="C141" s="47"/>
    </row>
    <row r="142" spans="1:3" x14ac:dyDescent="0.25">
      <c r="A142"/>
      <c r="B142"/>
      <c r="C142" s="47"/>
    </row>
    <row r="143" spans="1:3" x14ac:dyDescent="0.25">
      <c r="A143"/>
      <c r="B143"/>
      <c r="C143" s="47"/>
    </row>
    <row r="144" spans="1:3" x14ac:dyDescent="0.25">
      <c r="A144"/>
      <c r="B144"/>
      <c r="C144" s="47"/>
    </row>
    <row r="145" spans="1:3" x14ac:dyDescent="0.25">
      <c r="A145"/>
      <c r="B145"/>
      <c r="C145" s="47"/>
    </row>
    <row r="146" spans="1:3" x14ac:dyDescent="0.25">
      <c r="A146"/>
      <c r="B146"/>
      <c r="C146" s="47"/>
    </row>
    <row r="147" spans="1:3" x14ac:dyDescent="0.25">
      <c r="A147"/>
      <c r="B147"/>
      <c r="C147" s="47"/>
    </row>
    <row r="152" spans="1:3" x14ac:dyDescent="0.25">
      <c r="A152" s="38" t="s">
        <v>2151</v>
      </c>
      <c r="B152" s="17" t="s">
        <v>2164</v>
      </c>
      <c r="C152" s="48" t="s">
        <v>2167</v>
      </c>
    </row>
    <row r="153" spans="1:3" x14ac:dyDescent="0.25">
      <c r="A153" s="39" t="s">
        <v>2139</v>
      </c>
      <c r="B153" s="40">
        <v>4</v>
      </c>
      <c r="C153" s="48">
        <f>4/70</f>
        <v>5.7142857142857141E-2</v>
      </c>
    </row>
    <row r="154" spans="1:3" x14ac:dyDescent="0.25">
      <c r="A154" s="39" t="s">
        <v>2140</v>
      </c>
      <c r="B154" s="40">
        <v>1</v>
      </c>
      <c r="C154" s="48">
        <f>1/70</f>
        <v>1.4285714285714285E-2</v>
      </c>
    </row>
    <row r="155" spans="1:3" x14ac:dyDescent="0.25">
      <c r="A155" s="39" t="s">
        <v>2131</v>
      </c>
      <c r="B155" s="40">
        <v>19</v>
      </c>
      <c r="C155" s="48">
        <f>19/70</f>
        <v>0.27142857142857141</v>
      </c>
    </row>
    <row r="156" spans="1:3" x14ac:dyDescent="0.25">
      <c r="A156" s="39" t="s">
        <v>2134</v>
      </c>
      <c r="B156" s="40">
        <v>1</v>
      </c>
      <c r="C156" s="48">
        <f>1/70</f>
        <v>1.4285714285714285E-2</v>
      </c>
    </row>
    <row r="157" spans="1:3" x14ac:dyDescent="0.25">
      <c r="A157" s="39" t="s">
        <v>2136</v>
      </c>
      <c r="B157" s="40">
        <v>2</v>
      </c>
      <c r="C157" s="48">
        <f>2/70</f>
        <v>2.8571428571428571E-2</v>
      </c>
    </row>
    <row r="158" spans="1:3" x14ac:dyDescent="0.25">
      <c r="A158" s="39" t="s">
        <v>2132</v>
      </c>
      <c r="B158" s="40">
        <v>5</v>
      </c>
      <c r="C158" s="48">
        <f>5/70</f>
        <v>7.1428571428571425E-2</v>
      </c>
    </row>
    <row r="159" spans="1:3" x14ac:dyDescent="0.25">
      <c r="A159" s="39" t="s">
        <v>2142</v>
      </c>
      <c r="B159" s="40">
        <v>1</v>
      </c>
      <c r="C159" s="48">
        <f>1/70</f>
        <v>1.4285714285714285E-2</v>
      </c>
    </row>
    <row r="160" spans="1:3" x14ac:dyDescent="0.25">
      <c r="A160" s="39" t="s">
        <v>2133</v>
      </c>
      <c r="B160" s="40">
        <v>2</v>
      </c>
      <c r="C160" s="48">
        <f>2/70</f>
        <v>2.8571428571428571E-2</v>
      </c>
    </row>
    <row r="161" spans="1:3" x14ac:dyDescent="0.25">
      <c r="A161" s="39" t="s">
        <v>2149</v>
      </c>
      <c r="B161" s="40">
        <v>1</v>
      </c>
      <c r="C161" s="48">
        <f>1/70</f>
        <v>1.4285714285714285E-2</v>
      </c>
    </row>
    <row r="162" spans="1:3" x14ac:dyDescent="0.25">
      <c r="A162" s="39" t="s">
        <v>2143</v>
      </c>
      <c r="B162" s="40">
        <v>1</v>
      </c>
      <c r="C162" s="48">
        <f>1/70</f>
        <v>1.4285714285714285E-2</v>
      </c>
    </row>
    <row r="163" spans="1:3" x14ac:dyDescent="0.25">
      <c r="A163" s="39" t="s">
        <v>2135</v>
      </c>
      <c r="B163" s="40">
        <v>14</v>
      </c>
      <c r="C163" s="48">
        <f>14/70</f>
        <v>0.2</v>
      </c>
    </row>
    <row r="164" spans="1:3" x14ac:dyDescent="0.25">
      <c r="A164" s="39" t="s">
        <v>2141</v>
      </c>
      <c r="B164" s="40">
        <v>1</v>
      </c>
      <c r="C164" s="48">
        <f>1/70</f>
        <v>1.4285714285714285E-2</v>
      </c>
    </row>
    <row r="165" spans="1:3" x14ac:dyDescent="0.25">
      <c r="A165" s="39" t="s">
        <v>2138</v>
      </c>
      <c r="B165" s="40">
        <v>2</v>
      </c>
      <c r="C165" s="48">
        <f>2/70</f>
        <v>2.8571428571428571E-2</v>
      </c>
    </row>
    <row r="166" spans="1:3" x14ac:dyDescent="0.25">
      <c r="A166" s="39" t="s">
        <v>2144</v>
      </c>
      <c r="B166" s="40">
        <v>1</v>
      </c>
      <c r="C166" s="48">
        <f>1/70</f>
        <v>1.4285714285714285E-2</v>
      </c>
    </row>
    <row r="167" spans="1:3" x14ac:dyDescent="0.25">
      <c r="A167" s="39" t="s">
        <v>2145</v>
      </c>
      <c r="B167" s="40">
        <v>1</v>
      </c>
      <c r="C167" s="48">
        <f>1/70</f>
        <v>1.4285714285714285E-2</v>
      </c>
    </row>
    <row r="168" spans="1:3" x14ac:dyDescent="0.25">
      <c r="A168" s="39" t="s">
        <v>2148</v>
      </c>
      <c r="B168" s="40">
        <v>1</v>
      </c>
      <c r="C168" s="48">
        <f>1/70</f>
        <v>1.4285714285714285E-2</v>
      </c>
    </row>
    <row r="169" spans="1:3" x14ac:dyDescent="0.25">
      <c r="A169" s="39" t="s">
        <v>2147</v>
      </c>
      <c r="B169" s="40">
        <v>3</v>
      </c>
      <c r="C169" s="48">
        <f>3/70</f>
        <v>4.2857142857142858E-2</v>
      </c>
    </row>
    <row r="170" spans="1:3" x14ac:dyDescent="0.25">
      <c r="A170" s="39" t="s">
        <v>2146</v>
      </c>
      <c r="B170" s="40">
        <v>2</v>
      </c>
      <c r="C170" s="48">
        <f>2/70</f>
        <v>2.8571428571428571E-2</v>
      </c>
    </row>
    <row r="171" spans="1:3" x14ac:dyDescent="0.25">
      <c r="A171" s="39" t="s">
        <v>2137</v>
      </c>
      <c r="B171" s="40">
        <v>8</v>
      </c>
      <c r="C171" s="48">
        <f>8/70</f>
        <v>0.11428571428571428</v>
      </c>
    </row>
    <row r="172" spans="1:3" x14ac:dyDescent="0.25">
      <c r="A172" s="39" t="s">
        <v>2152</v>
      </c>
      <c r="B172" s="40">
        <v>70</v>
      </c>
      <c r="C172" s="41">
        <f>SUM(C153:C171)</f>
        <v>0.99999999999999967</v>
      </c>
    </row>
    <row r="187" spans="1:3" x14ac:dyDescent="0.25">
      <c r="A187" s="38" t="s">
        <v>2151</v>
      </c>
      <c r="B187" s="17" t="s">
        <v>2165</v>
      </c>
      <c r="C187" s="48" t="s">
        <v>2167</v>
      </c>
    </row>
    <row r="188" spans="1:3" x14ac:dyDescent="0.25">
      <c r="A188" s="39" t="s">
        <v>2085</v>
      </c>
      <c r="B188" s="40">
        <v>6</v>
      </c>
      <c r="C188" s="48">
        <f>6/70</f>
        <v>8.5714285714285715E-2</v>
      </c>
    </row>
    <row r="189" spans="1:3" x14ac:dyDescent="0.25">
      <c r="A189" s="39" t="s">
        <v>2046</v>
      </c>
      <c r="B189" s="40">
        <v>7</v>
      </c>
      <c r="C189" s="48">
        <f>7/70</f>
        <v>0.1</v>
      </c>
    </row>
    <row r="190" spans="1:3" x14ac:dyDescent="0.25">
      <c r="A190" s="39" t="s">
        <v>2087</v>
      </c>
      <c r="B190" s="40">
        <v>5</v>
      </c>
      <c r="C190" s="48">
        <f>5/70</f>
        <v>7.1428571428571425E-2</v>
      </c>
    </row>
    <row r="191" spans="1:3" x14ac:dyDescent="0.25">
      <c r="A191" s="39" t="s">
        <v>2058</v>
      </c>
      <c r="B191" s="40">
        <v>34</v>
      </c>
      <c r="C191" s="48">
        <f>34/70</f>
        <v>0.48571428571428571</v>
      </c>
    </row>
    <row r="192" spans="1:3" x14ac:dyDescent="0.25">
      <c r="A192" s="39" t="s">
        <v>2076</v>
      </c>
      <c r="B192" s="40">
        <v>10</v>
      </c>
      <c r="C192" s="48">
        <f>10/70</f>
        <v>0.14285714285714285</v>
      </c>
    </row>
    <row r="193" spans="1:3" x14ac:dyDescent="0.25">
      <c r="A193" s="39" t="s">
        <v>2081</v>
      </c>
      <c r="B193" s="40">
        <v>8</v>
      </c>
      <c r="C193" s="48">
        <f>8/70</f>
        <v>0.11428571428571428</v>
      </c>
    </row>
    <row r="194" spans="1:3" x14ac:dyDescent="0.25">
      <c r="A194" s="39" t="s">
        <v>2152</v>
      </c>
      <c r="B194" s="40">
        <v>70</v>
      </c>
      <c r="C194" s="44">
        <f>SUM(C188:C193)</f>
        <v>1</v>
      </c>
    </row>
    <row r="195" spans="1:3" x14ac:dyDescent="0.25">
      <c r="A195"/>
      <c r="B195"/>
      <c r="C195" s="47"/>
    </row>
    <row r="196" spans="1:3" x14ac:dyDescent="0.25">
      <c r="A196"/>
      <c r="B196"/>
      <c r="C196" s="47"/>
    </row>
    <row r="197" spans="1:3" x14ac:dyDescent="0.25">
      <c r="A197"/>
      <c r="B197"/>
      <c r="C197" s="47"/>
    </row>
    <row r="198" spans="1:3" x14ac:dyDescent="0.25">
      <c r="A198"/>
      <c r="B198"/>
      <c r="C198" s="47"/>
    </row>
    <row r="199" spans="1:3" x14ac:dyDescent="0.25">
      <c r="A199"/>
      <c r="B199"/>
      <c r="C199" s="47"/>
    </row>
    <row r="200" spans="1:3" x14ac:dyDescent="0.25">
      <c r="A200"/>
      <c r="B200"/>
      <c r="C200" s="47"/>
    </row>
    <row r="201" spans="1:3" x14ac:dyDescent="0.25">
      <c r="A201"/>
      <c r="B201"/>
      <c r="C201" s="47"/>
    </row>
    <row r="202" spans="1:3" x14ac:dyDescent="0.25">
      <c r="A202"/>
      <c r="B202"/>
      <c r="C202" s="47"/>
    </row>
    <row r="203" spans="1:3" x14ac:dyDescent="0.25">
      <c r="A203"/>
      <c r="B203"/>
      <c r="C203" s="47"/>
    </row>
    <row r="204" spans="1:3" x14ac:dyDescent="0.25">
      <c r="A204"/>
      <c r="B204"/>
      <c r="C204" s="47"/>
    </row>
    <row r="214" spans="1:3" x14ac:dyDescent="0.25">
      <c r="A214" s="38" t="s">
        <v>2151</v>
      </c>
      <c r="B214" s="17" t="s">
        <v>2166</v>
      </c>
      <c r="C214" s="47"/>
    </row>
    <row r="215" spans="1:3" x14ac:dyDescent="0.25">
      <c r="A215" s="39" t="s">
        <v>24</v>
      </c>
      <c r="B215" s="42">
        <v>24.521739130434781</v>
      </c>
      <c r="C215" s="47"/>
    </row>
    <row r="216" spans="1:3" x14ac:dyDescent="0.25">
      <c r="A216" s="39" t="s">
        <v>52</v>
      </c>
      <c r="B216" s="42">
        <v>33</v>
      </c>
      <c r="C216" s="47"/>
    </row>
    <row r="217" spans="1:3" x14ac:dyDescent="0.25">
      <c r="A217" s="39" t="s">
        <v>54</v>
      </c>
      <c r="B217" s="42">
        <v>22</v>
      </c>
      <c r="C217" s="47"/>
    </row>
    <row r="218" spans="1:3" x14ac:dyDescent="0.25">
      <c r="A218" s="39" t="s">
        <v>2119</v>
      </c>
      <c r="B218" s="42">
        <v>21</v>
      </c>
      <c r="C218" s="47"/>
    </row>
    <row r="219" spans="1:3" x14ac:dyDescent="0.25">
      <c r="A219" s="39" t="s">
        <v>28</v>
      </c>
      <c r="B219" s="42">
        <v>30.571428571428573</v>
      </c>
      <c r="C219" s="47"/>
    </row>
    <row r="220" spans="1:3" x14ac:dyDescent="0.25">
      <c r="A220" s="39" t="s">
        <v>18</v>
      </c>
      <c r="B220" s="42">
        <v>30.53125</v>
      </c>
      <c r="C220" s="47"/>
    </row>
    <row r="221" spans="1:3" x14ac:dyDescent="0.25">
      <c r="A221" s="39" t="s">
        <v>2152</v>
      </c>
      <c r="B221" s="42">
        <v>27.885714285714286</v>
      </c>
      <c r="C221" s="47"/>
    </row>
    <row r="222" spans="1:3" x14ac:dyDescent="0.25">
      <c r="A222"/>
      <c r="B222"/>
      <c r="C222" s="47"/>
    </row>
    <row r="223" spans="1:3" x14ac:dyDescent="0.25">
      <c r="A223"/>
      <c r="B223"/>
      <c r="C223" s="47"/>
    </row>
    <row r="224" spans="1:3" x14ac:dyDescent="0.25">
      <c r="A224"/>
      <c r="B224"/>
      <c r="C224" s="47"/>
    </row>
    <row r="225" spans="3:3" customFormat="1" x14ac:dyDescent="0.25">
      <c r="C225" s="47"/>
    </row>
    <row r="226" spans="3:3" customFormat="1" x14ac:dyDescent="0.25">
      <c r="C226" s="47"/>
    </row>
    <row r="227" spans="3:3" customFormat="1" x14ac:dyDescent="0.25">
      <c r="C227" s="47"/>
    </row>
    <row r="228" spans="3:3" customFormat="1" x14ac:dyDescent="0.25">
      <c r="C228" s="47"/>
    </row>
    <row r="229" spans="3:3" customFormat="1" x14ac:dyDescent="0.25">
      <c r="C229" s="47"/>
    </row>
    <row r="230" spans="3:3" customFormat="1" x14ac:dyDescent="0.25">
      <c r="C230" s="47"/>
    </row>
    <row r="231" spans="3:3" customFormat="1" x14ac:dyDescent="0.25">
      <c r="C231" s="47"/>
    </row>
  </sheetData>
  <pageMargins left="0.7" right="0.7" top="0.75" bottom="0.75" header="0.3" footer="0.3"/>
  <pageSetup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Orfeo-febrero</vt:lpstr>
      <vt:lpstr>Registro Publico PQRSD-febrero</vt:lpstr>
      <vt:lpstr>Dinamicas</vt:lpstr>
      <vt:lpstr>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Andrés García Mariño</dc:creator>
  <cp:lastModifiedBy>admin</cp:lastModifiedBy>
  <cp:lastPrinted>2022-12-13T21:15:18Z</cp:lastPrinted>
  <dcterms:created xsi:type="dcterms:W3CDTF">2022-07-11T19:27:43Z</dcterms:created>
  <dcterms:modified xsi:type="dcterms:W3CDTF">2023-05-29T21:02:32Z</dcterms:modified>
</cp:coreProperties>
</file>