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hidePivotFieldList="1" autoCompressPictures="0" defaultThemeVersion="164011"/>
  <mc:AlternateContent xmlns:mc="http://schemas.openxmlformats.org/markup-compatibility/2006">
    <mc:Choice Requires="x15">
      <x15ac:absPath xmlns:x15ac="http://schemas.microsoft.com/office/spreadsheetml/2010/11/ac" url="D:\2024\Carpeta 2024 actualizada\2024\DNBC\Informes\2024\III Trimestre\Julio\Observaciones\I 01.09\"/>
    </mc:Choice>
  </mc:AlternateContent>
  <bookViews>
    <workbookView xWindow="-120" yWindow="-120" windowWidth="29040" windowHeight="15720" tabRatio="500" activeTab="2"/>
  </bookViews>
  <sheets>
    <sheet name="MACRO JULIO" sheetId="1" r:id="rId1"/>
    <sheet name="Registro publico Julio" sheetId="2" r:id="rId2"/>
    <sheet name="Dinámicas" sheetId="3" r:id="rId3"/>
  </sheets>
  <definedNames>
    <definedName name="_xlnm._FilterDatabase" localSheetId="0" hidden="1">'MACRO JULIO'!$A$2:$K$339</definedName>
    <definedName name="_xlnm._FilterDatabase" localSheetId="1" hidden="1">'Registro publico Julio'!$A$1:$Z$274</definedName>
  </definedNames>
  <calcPr calcId="162913"/>
  <pivotCaches>
    <pivotCache cacheId="73"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3" l="1"/>
  <c r="C75" i="3"/>
  <c r="C74" i="3"/>
  <c r="C73" i="3"/>
  <c r="C72" i="3"/>
  <c r="C71" i="3"/>
  <c r="C60" i="3"/>
  <c r="C59" i="3"/>
  <c r="C58" i="3"/>
  <c r="C57" i="3"/>
  <c r="C56" i="3"/>
  <c r="C55" i="3"/>
  <c r="C54" i="3"/>
  <c r="C53" i="3"/>
  <c r="C42" i="3"/>
  <c r="C41" i="3"/>
  <c r="C40" i="3"/>
  <c r="C39" i="3"/>
  <c r="C31" i="3"/>
  <c r="C30" i="3"/>
  <c r="C29" i="3"/>
  <c r="C28" i="3"/>
  <c r="C27" i="3"/>
  <c r="C26" i="3"/>
  <c r="C15" i="3"/>
  <c r="C16" i="3"/>
  <c r="C19" i="3"/>
  <c r="C18" i="3"/>
  <c r="C17" i="3"/>
  <c r="C10" i="3"/>
  <c r="C9" i="3"/>
  <c r="C8" i="3"/>
  <c r="C7" i="3"/>
  <c r="C2" i="3"/>
  <c r="R194" i="2" l="1"/>
  <c r="S194" i="2" s="1"/>
  <c r="R268" i="2"/>
  <c r="S268" i="2" s="1"/>
  <c r="R269" i="2"/>
  <c r="S269" i="2" s="1"/>
  <c r="R270" i="2"/>
  <c r="S270" i="2" s="1"/>
  <c r="R271" i="2"/>
  <c r="S271" i="2" s="1"/>
  <c r="R273" i="2"/>
  <c r="S273" i="2" s="1"/>
  <c r="R274" i="2"/>
  <c r="S274" i="2" s="1"/>
  <c r="R260" i="2"/>
  <c r="S260" i="2" s="1"/>
  <c r="R261" i="2"/>
  <c r="S261" i="2" s="1"/>
  <c r="R262" i="2"/>
  <c r="S262" i="2" s="1"/>
  <c r="R264" i="2"/>
  <c r="S264" i="2" s="1"/>
  <c r="R265" i="2"/>
  <c r="S265" i="2" s="1"/>
  <c r="R222" i="2"/>
  <c r="S222" i="2" s="1"/>
  <c r="R223" i="2"/>
  <c r="S223" i="2" s="1"/>
  <c r="R224" i="2"/>
  <c r="S224" i="2" s="1"/>
  <c r="R226" i="2"/>
  <c r="S226" i="2" s="1"/>
  <c r="R227" i="2"/>
  <c r="S227" i="2" s="1"/>
  <c r="R228" i="2"/>
  <c r="S228" i="2" s="1"/>
  <c r="R230" i="2"/>
  <c r="S230" i="2" s="1"/>
  <c r="R231" i="2"/>
  <c r="S231" i="2" s="1"/>
  <c r="R232" i="2"/>
  <c r="S232" i="2" s="1"/>
  <c r="R233" i="2"/>
  <c r="S233" i="2" s="1"/>
  <c r="R234" i="2"/>
  <c r="S234" i="2" s="1"/>
  <c r="R235" i="2"/>
  <c r="S235" i="2" s="1"/>
  <c r="R237" i="2"/>
  <c r="S237" i="2" s="1"/>
  <c r="R238" i="2"/>
  <c r="S238" i="2" s="1"/>
  <c r="R239" i="2"/>
  <c r="R240" i="2"/>
  <c r="S240" i="2" s="1"/>
  <c r="R241" i="2"/>
  <c r="S241" i="2" s="1"/>
  <c r="R242" i="2"/>
  <c r="S242" i="2" s="1"/>
  <c r="R243" i="2"/>
  <c r="S243" i="2" s="1"/>
  <c r="R244" i="2"/>
  <c r="S244" i="2" s="1"/>
  <c r="R245" i="2"/>
  <c r="S245" i="2" s="1"/>
  <c r="R247" i="2"/>
  <c r="S247" i="2" s="1"/>
  <c r="R248" i="2"/>
  <c r="S248" i="2" s="1"/>
  <c r="R249" i="2"/>
  <c r="S249" i="2" s="1"/>
  <c r="R250" i="2"/>
  <c r="S250" i="2" s="1"/>
  <c r="R251" i="2"/>
  <c r="S251" i="2" s="1"/>
  <c r="R253" i="2"/>
  <c r="S253" i="2" s="1"/>
  <c r="R255" i="2"/>
  <c r="S255" i="2" s="1"/>
  <c r="R256" i="2"/>
  <c r="S256" i="2" s="1"/>
  <c r="R257" i="2"/>
  <c r="S257" i="2" s="1"/>
  <c r="R217" i="2"/>
  <c r="S217" i="2" s="1"/>
  <c r="R218" i="2"/>
  <c r="S218" i="2" s="1"/>
  <c r="R219" i="2"/>
  <c r="S219" i="2" s="1"/>
  <c r="R215" i="2"/>
  <c r="S215" i="2" s="1"/>
  <c r="R213" i="2"/>
  <c r="S213" i="2" s="1"/>
  <c r="R205" i="2"/>
  <c r="S205" i="2" s="1"/>
  <c r="R206" i="2"/>
  <c r="S206" i="2" s="1"/>
  <c r="R207" i="2"/>
  <c r="S207" i="2" s="1"/>
  <c r="R208" i="2"/>
  <c r="S208" i="2" s="1"/>
  <c r="R209" i="2"/>
  <c r="S209" i="2" s="1"/>
  <c r="R210" i="2"/>
  <c r="S210" i="2" s="1"/>
  <c r="R211" i="2"/>
  <c r="S211" i="2" s="1"/>
  <c r="R202" i="2"/>
  <c r="S202" i="2" s="1"/>
  <c r="R203" i="2"/>
  <c r="S203" i="2" s="1"/>
  <c r="R175" i="2"/>
  <c r="S175" i="2" s="1"/>
  <c r="R176" i="2"/>
  <c r="S176" i="2" s="1"/>
  <c r="R177" i="2"/>
  <c r="S177" i="2" s="1"/>
  <c r="R178" i="2"/>
  <c r="S178" i="2" s="1"/>
  <c r="R179" i="2"/>
  <c r="S179" i="2" s="1"/>
  <c r="R181" i="2"/>
  <c r="S181" i="2" s="1"/>
  <c r="R182" i="2"/>
  <c r="S182" i="2" s="1"/>
  <c r="R183" i="2"/>
  <c r="S183" i="2" s="1"/>
  <c r="R184" i="2"/>
  <c r="S184" i="2" s="1"/>
  <c r="R186" i="2"/>
  <c r="S186" i="2" s="1"/>
  <c r="R189" i="2"/>
  <c r="S189" i="2" s="1"/>
  <c r="R190" i="2"/>
  <c r="S190" i="2" s="1"/>
  <c r="R191" i="2"/>
  <c r="S191" i="2" s="1"/>
  <c r="R192" i="2"/>
  <c r="S192" i="2" s="1"/>
  <c r="R193" i="2"/>
  <c r="S193" i="2" s="1"/>
  <c r="R196" i="2"/>
  <c r="S196" i="2" s="1"/>
  <c r="R197" i="2"/>
  <c r="S197" i="2" s="1"/>
  <c r="R198" i="2"/>
  <c r="S198" i="2" s="1"/>
  <c r="R199" i="2"/>
  <c r="S199" i="2" s="1"/>
  <c r="R200" i="2"/>
  <c r="S200" i="2" s="1"/>
  <c r="R82" i="2"/>
  <c r="S82" i="2" s="1"/>
  <c r="R83" i="2"/>
  <c r="S83" i="2" s="1"/>
  <c r="R84" i="2"/>
  <c r="S84" i="2" s="1"/>
  <c r="R85" i="2"/>
  <c r="S85" i="2" s="1"/>
  <c r="R86" i="2"/>
  <c r="S86" i="2" s="1"/>
  <c r="R87" i="2"/>
  <c r="S87" i="2" s="1"/>
  <c r="R88" i="2"/>
  <c r="S88" i="2" s="1"/>
  <c r="R89" i="2"/>
  <c r="S89" i="2" s="1"/>
  <c r="R90" i="2"/>
  <c r="S90" i="2" s="1"/>
  <c r="R91" i="2"/>
  <c r="S91" i="2" s="1"/>
  <c r="R92" i="2"/>
  <c r="S92" i="2" s="1"/>
  <c r="R96" i="2"/>
  <c r="S96" i="2" s="1"/>
  <c r="R97" i="2"/>
  <c r="S97" i="2" s="1"/>
  <c r="R98" i="2"/>
  <c r="S98" i="2" s="1"/>
  <c r="R99" i="2"/>
  <c r="S99" i="2" s="1"/>
  <c r="R100" i="2"/>
  <c r="S100" i="2" s="1"/>
  <c r="R101" i="2"/>
  <c r="S101" i="2" s="1"/>
  <c r="R102" i="2"/>
  <c r="S102" i="2" s="1"/>
  <c r="R103" i="2"/>
  <c r="S103" i="2" s="1"/>
  <c r="R104" i="2"/>
  <c r="S104" i="2" s="1"/>
  <c r="R105" i="2"/>
  <c r="S105" i="2" s="1"/>
  <c r="R106" i="2"/>
  <c r="S106" i="2" s="1"/>
  <c r="R107" i="2"/>
  <c r="S107" i="2" s="1"/>
  <c r="R108" i="2"/>
  <c r="S108" i="2" s="1"/>
  <c r="R110" i="2"/>
  <c r="S110" i="2" s="1"/>
  <c r="R111" i="2"/>
  <c r="S111" i="2" s="1"/>
  <c r="R112" i="2"/>
  <c r="S112" i="2" s="1"/>
  <c r="R113" i="2"/>
  <c r="S113" i="2" s="1"/>
  <c r="R114" i="2"/>
  <c r="S114" i="2" s="1"/>
  <c r="R115" i="2"/>
  <c r="S115" i="2" s="1"/>
  <c r="R116" i="2"/>
  <c r="S116" i="2" s="1"/>
  <c r="R117" i="2"/>
  <c r="S117" i="2" s="1"/>
  <c r="R118" i="2"/>
  <c r="S118" i="2" s="1"/>
  <c r="R120" i="2"/>
  <c r="S120" i="2" s="1"/>
  <c r="R121" i="2"/>
  <c r="S121" i="2" s="1"/>
  <c r="R122" i="2"/>
  <c r="S122" i="2" s="1"/>
  <c r="R123" i="2"/>
  <c r="S123" i="2" s="1"/>
  <c r="R125" i="2"/>
  <c r="S125" i="2" s="1"/>
  <c r="R126" i="2"/>
  <c r="S126" i="2" s="1"/>
  <c r="R127" i="2"/>
  <c r="S127" i="2" s="1"/>
  <c r="S128" i="2"/>
  <c r="R129" i="2"/>
  <c r="S129" i="2" s="1"/>
  <c r="R131" i="2"/>
  <c r="S131" i="2" s="1"/>
  <c r="R132" i="2"/>
  <c r="S132" i="2" s="1"/>
  <c r="R133" i="2"/>
  <c r="S133" i="2" s="1"/>
  <c r="R134" i="2"/>
  <c r="S134" i="2" s="1"/>
  <c r="R135" i="2"/>
  <c r="S135" i="2" s="1"/>
  <c r="R136" i="2"/>
  <c r="S136" i="2" s="1"/>
  <c r="R138" i="2"/>
  <c r="S138" i="2" s="1"/>
  <c r="R140" i="2"/>
  <c r="S140" i="2" s="1"/>
  <c r="R141" i="2"/>
  <c r="S141" i="2" s="1"/>
  <c r="R143" i="2"/>
  <c r="S143" i="2" s="1"/>
  <c r="R144" i="2"/>
  <c r="S144" i="2" s="1"/>
  <c r="R145" i="2"/>
  <c r="S145" i="2" s="1"/>
  <c r="R146" i="2"/>
  <c r="S146" i="2" s="1"/>
  <c r="R147" i="2"/>
  <c r="S147" i="2" s="1"/>
  <c r="R148" i="2"/>
  <c r="S148" i="2" s="1"/>
  <c r="R149" i="2"/>
  <c r="S149" i="2" s="1"/>
  <c r="R150" i="2"/>
  <c r="S150" i="2" s="1"/>
  <c r="R151" i="2"/>
  <c r="S151" i="2" s="1"/>
  <c r="R152" i="2"/>
  <c r="S152" i="2" s="1"/>
  <c r="R153" i="2"/>
  <c r="S153" i="2" s="1"/>
  <c r="R154" i="2"/>
  <c r="S154" i="2" s="1"/>
  <c r="R155" i="2"/>
  <c r="S155" i="2" s="1"/>
  <c r="R156" i="2"/>
  <c r="S156" i="2" s="1"/>
  <c r="R158" i="2"/>
  <c r="S158" i="2" s="1"/>
  <c r="R159" i="2"/>
  <c r="S159" i="2" s="1"/>
  <c r="R160" i="2"/>
  <c r="S160" i="2" s="1"/>
  <c r="R161" i="2"/>
  <c r="S161" i="2" s="1"/>
  <c r="R162" i="2"/>
  <c r="S162" i="2" s="1"/>
  <c r="R163" i="2"/>
  <c r="S163" i="2" s="1"/>
  <c r="R164" i="2"/>
  <c r="S164" i="2" s="1"/>
  <c r="R165" i="2"/>
  <c r="S165" i="2" s="1"/>
  <c r="R167" i="2"/>
  <c r="S167" i="2" s="1"/>
  <c r="R168" i="2"/>
  <c r="S168" i="2" s="1"/>
  <c r="R169" i="2"/>
  <c r="S169" i="2" s="1"/>
  <c r="R170" i="2"/>
  <c r="S170" i="2" s="1"/>
  <c r="R171" i="2"/>
  <c r="S171" i="2" s="1"/>
  <c r="R173" i="2"/>
  <c r="S173" i="2" s="1"/>
  <c r="R174" i="2"/>
  <c r="S174" i="2" s="1"/>
  <c r="R79" i="2"/>
  <c r="S79" i="2" s="1"/>
  <c r="R50" i="2"/>
  <c r="S50" i="2" s="1"/>
  <c r="R51" i="2"/>
  <c r="S51" i="2" s="1"/>
  <c r="R52" i="2"/>
  <c r="S52" i="2" s="1"/>
  <c r="R53" i="2"/>
  <c r="S53" i="2" s="1"/>
  <c r="R54" i="2"/>
  <c r="S54" i="2" s="1"/>
  <c r="R55" i="2"/>
  <c r="S55" i="2" s="1"/>
  <c r="R56" i="2"/>
  <c r="S56" i="2" s="1"/>
  <c r="R57" i="2"/>
  <c r="S57" i="2" s="1"/>
  <c r="R58" i="2"/>
  <c r="S58" i="2" s="1"/>
  <c r="R59" i="2"/>
  <c r="S59" i="2" s="1"/>
  <c r="R60" i="2"/>
  <c r="S60" i="2" s="1"/>
  <c r="R61" i="2"/>
  <c r="S61" i="2" s="1"/>
  <c r="R62" i="2"/>
  <c r="S62" i="2" s="1"/>
  <c r="R63" i="2"/>
  <c r="S63" i="2" s="1"/>
  <c r="R64" i="2"/>
  <c r="S64" i="2" s="1"/>
  <c r="R65" i="2"/>
  <c r="S65" i="2" s="1"/>
  <c r="R69" i="2"/>
  <c r="S69" i="2" s="1"/>
  <c r="R70" i="2"/>
  <c r="S70" i="2" s="1"/>
  <c r="R71" i="2"/>
  <c r="S71" i="2" s="1"/>
  <c r="R72" i="2"/>
  <c r="S72" i="2" s="1"/>
  <c r="R73" i="2"/>
  <c r="S73" i="2" s="1"/>
  <c r="R74" i="2"/>
  <c r="S74" i="2" s="1"/>
  <c r="R75" i="2"/>
  <c r="S75" i="2" s="1"/>
  <c r="R76" i="2"/>
  <c r="S76" i="2" s="1"/>
  <c r="R14" i="2"/>
  <c r="S14" i="2" s="1"/>
  <c r="R5" i="2"/>
  <c r="S5" i="2" s="1"/>
  <c r="R6" i="2"/>
  <c r="S6" i="2" s="1"/>
  <c r="R7" i="2"/>
  <c r="S7" i="2" s="1"/>
  <c r="R8" i="2"/>
  <c r="S8" i="2" s="1"/>
  <c r="R9" i="2"/>
  <c r="S9" i="2" s="1"/>
  <c r="R10" i="2"/>
  <c r="S10" i="2" s="1"/>
  <c r="R11" i="2"/>
  <c r="S11" i="2" s="1"/>
  <c r="R12" i="2"/>
  <c r="S12" i="2" s="1"/>
  <c r="R13" i="2"/>
  <c r="S13" i="2" s="1"/>
  <c r="R15" i="2"/>
  <c r="S15" i="2" s="1"/>
  <c r="R16" i="2"/>
  <c r="S16" i="2" s="1"/>
  <c r="R17" i="2"/>
  <c r="S17" i="2" s="1"/>
  <c r="R18" i="2"/>
  <c r="S18" i="2" s="1"/>
  <c r="R19" i="2"/>
  <c r="S19" i="2" s="1"/>
  <c r="R20" i="2"/>
  <c r="S20" i="2" s="1"/>
  <c r="R21" i="2"/>
  <c r="S21" i="2" s="1"/>
  <c r="R22" i="2"/>
  <c r="S22" i="2" s="1"/>
  <c r="R23" i="2"/>
  <c r="S23" i="2" s="1"/>
  <c r="R24" i="2"/>
  <c r="S24" i="2" s="1"/>
  <c r="R25" i="2"/>
  <c r="S25" i="2" s="1"/>
  <c r="R26" i="2"/>
  <c r="S26" i="2" s="1"/>
  <c r="R27" i="2"/>
  <c r="S27" i="2" s="1"/>
  <c r="R28" i="2"/>
  <c r="S28" i="2" s="1"/>
  <c r="R29" i="2"/>
  <c r="S29" i="2" s="1"/>
  <c r="R30" i="2"/>
  <c r="S30" i="2" s="1"/>
  <c r="R31" i="2"/>
  <c r="S31" i="2" s="1"/>
  <c r="R32" i="2"/>
  <c r="S32" i="2" s="1"/>
  <c r="R33" i="2"/>
  <c r="S33" i="2" s="1"/>
  <c r="R34" i="2"/>
  <c r="S34" i="2" s="1"/>
  <c r="R35" i="2"/>
  <c r="S35" i="2" s="1"/>
  <c r="R36" i="2"/>
  <c r="S36" i="2" s="1"/>
  <c r="R37" i="2"/>
  <c r="S37" i="2" s="1"/>
  <c r="R38" i="2"/>
  <c r="S38" i="2" s="1"/>
  <c r="R39" i="2"/>
  <c r="S39" i="2" s="1"/>
  <c r="R40" i="2"/>
  <c r="S40" i="2" s="1"/>
  <c r="R41" i="2"/>
  <c r="S41" i="2" s="1"/>
  <c r="R42" i="2"/>
  <c r="S42" i="2" s="1"/>
  <c r="R43" i="2"/>
  <c r="S43" i="2" s="1"/>
  <c r="R44" i="2"/>
  <c r="S44" i="2" s="1"/>
  <c r="R45" i="2"/>
  <c r="S45" i="2" s="1"/>
  <c r="R46" i="2"/>
  <c r="S46" i="2" s="1"/>
  <c r="R47" i="2"/>
  <c r="S47" i="2" s="1"/>
  <c r="R48" i="2"/>
  <c r="S48" i="2" s="1"/>
  <c r="R49" i="2"/>
  <c r="S49" i="2" s="1"/>
  <c r="R3" i="2"/>
  <c r="S3" i="2" s="1"/>
  <c r="R4" i="2"/>
  <c r="S4" i="2" s="1"/>
  <c r="R2" i="2"/>
  <c r="S2" i="2" s="1"/>
</calcChain>
</file>

<file path=xl/sharedStrings.xml><?xml version="1.0" encoding="utf-8"?>
<sst xmlns="http://schemas.openxmlformats.org/spreadsheetml/2006/main" count="9122" uniqueCount="1900">
  <si>
    <t>Listado de radicados</t>
  </si>
  <si>
    <t>#</t>
  </si>
  <si>
    <t>Tipo radicado</t>
  </si>
  <si>
    <t>Número de radicado</t>
  </si>
  <si>
    <t>Fecha creación</t>
  </si>
  <si>
    <t>Cliente</t>
  </si>
  <si>
    <t>Asunto</t>
  </si>
  <si>
    <t>Tipo documental</t>
  </si>
  <si>
    <t>Fecha vencimiento</t>
  </si>
  <si>
    <t>Prioridad</t>
  </si>
  <si>
    <t>Documento</t>
  </si>
  <si>
    <t>Estado</t>
  </si>
  <si>
    <t>PQRS</t>
  </si>
  <si>
    <t>2024-114-002014-5</t>
  </si>
  <si>
    <t>2024-07-30 11:44:12</t>
  </si>
  <si>
    <t>CONTRALORIA GENERAL DE LA REPUBLICA  MARTHA CONDE</t>
  </si>
  <si>
    <t>Solicitud Información 01 Denuncia 2023-283165-80054-D</t>
  </si>
  <si>
    <t>peticion de interes general</t>
  </si>
  <si>
    <t>Alta</t>
  </si>
  <si>
    <t>star_rate</t>
  </si>
  <si>
    <t>Creado - Activo</t>
  </si>
  <si>
    <t>2024-114-002012-5</t>
  </si>
  <si>
    <t>2024-07-30 09:52:50</t>
  </si>
  <si>
    <t>CONSULTORES C&amp;G ALLIANCE   --</t>
  </si>
  <si>
    <t>RV: ALLEGAR DOCUMENTAL SOLICITADA</t>
  </si>
  <si>
    <t>peticion de interes particular</t>
  </si>
  <si>
    <t>2024-114-002007-5</t>
  </si>
  <si>
    <t>2024-07-29 15:13:03</t>
  </si>
  <si>
    <t>FISCALIA GENERAL DE LA NACION  -- --</t>
  </si>
  <si>
    <t>RV: Solicitud de Información - OPJ. 10441931 - NUNC: 634706106419202300027</t>
  </si>
  <si>
    <t>solicitud de información pública</t>
  </si>
  <si>
    <t>Reasignado - Activo</t>
  </si>
  <si>
    <t>2024-114-001998-5</t>
  </si>
  <si>
    <t>2024-07-26 12:54:36</t>
  </si>
  <si>
    <t>HERNAN -- CADAVID --</t>
  </si>
  <si>
    <t>DP INFORMACIÓN CARGOS FUNCIONARIOS</t>
  </si>
  <si>
    <t>2024-114-001997-5</t>
  </si>
  <si>
    <t>2024-07-26 12:15:07</t>
  </si>
  <si>
    <t>CONTRALORIA GENERAL DE LA REPUBLICA  mercy.martinez@contraloria.gov.co</t>
  </si>
  <si>
    <t>RV: Oficio 2024EE0138359 Comunicación y Solicitud atención visita técnica IP 85112-2023-44766 -DNBC</t>
  </si>
  <si>
    <t>Finalizado - Finalizado</t>
  </si>
  <si>
    <t>2024-114-001990-5</t>
  </si>
  <si>
    <t>2024-07-25 15:07:56</t>
  </si>
  <si>
    <t>Juan Fernando Espinal Ramírez</t>
  </si>
  <si>
    <t>Derecho de petición</t>
  </si>
  <si>
    <t>2024-114-001986-5</t>
  </si>
  <si>
    <t>2024-07-25 12:29:47</t>
  </si>
  <si>
    <t>SENADOR NICOLAS  ECHEVERRY ALVARAN</t>
  </si>
  <si>
    <t>Solicitud de Informacion - Sede la Ceja Antioquia</t>
  </si>
  <si>
    <t>2024-114-001972-5</t>
  </si>
  <si>
    <t>2024-07-25 10:31:40</t>
  </si>
  <si>
    <t>PROCURADURIA DELEGADA PREVENTIVA Y DE CONTROL DE GESTION 2  -- --</t>
  </si>
  <si>
    <t>S-2024-032677; S-2024-032678, S-2024-032679, S-2024-032680 traslado Radicado E-2024-338295</t>
  </si>
  <si>
    <t>denuncia</t>
  </si>
  <si>
    <t>2024-114-001968-5</t>
  </si>
  <si>
    <t>2024-07-24 16:39:42</t>
  </si>
  <si>
    <t>CONTRALORíA DELEGADA PARA LA PARTICIPACIóN CIUDANA  PARA PARTICIPACIóN</t>
  </si>
  <si>
    <t>RV: Oficio 2024EE0135288 Solicitud de Información IP 85112-2023-44766 DNBC</t>
  </si>
  <si>
    <t>2024-114-001964-5</t>
  </si>
  <si>
    <t>2024-07-24 15:16:01</t>
  </si>
  <si>
    <t>PROCURADURIA GENERAL DE LA NACIÓN  --</t>
  </si>
  <si>
    <t>PROCURADURíA GENERAL DE LA NACIÓN: Radicado de salida S-2024-032677</t>
  </si>
  <si>
    <t>queja</t>
  </si>
  <si>
    <t>2024-114-001939-5</t>
  </si>
  <si>
    <t>2024-07-19 11:08:18</t>
  </si>
  <si>
    <t>MARIA  ALVAREZ</t>
  </si>
  <si>
    <t>Ejercicio derecho de Petición, art. 23 C.N. Documento de Maria Alvarez</t>
  </si>
  <si>
    <t>2024-114-001906-5</t>
  </si>
  <si>
    <t>2024-07-16 10:34:54</t>
  </si>
  <si>
    <t>Procuraduria Delegada Disciplinaria De Instruccion 6: Primera Para La Contrataci  --</t>
  </si>
  <si>
    <t>RV: Requerimiento oficio P1DCE No. 1277, REITERACIÓN</t>
  </si>
  <si>
    <t>Proceso firma física - Activo</t>
  </si>
  <si>
    <t>ENTRADA</t>
  </si>
  <si>
    <t>2024-114-001415-2</t>
  </si>
  <si>
    <t>2024-07-16 09:29:59</t>
  </si>
  <si>
    <t>LUIS BERNARDO  MORALES</t>
  </si>
  <si>
    <t>Documento de COMANDANTE LUIS MORALES - Inquietudes sobre situaciones y compromisos con los miembros de la Junta nacional de Bomberos de Colombia.</t>
  </si>
  <si>
    <t>cartas</t>
  </si>
  <si>
    <t>2024-114-001892-5</t>
  </si>
  <si>
    <t>2024-07-10 15:36:20</t>
  </si>
  <si>
    <t>PROCURADURIA REGIONAL DE INSTRUCCIÓN DEL MAGDALENA  --</t>
  </si>
  <si>
    <t>RV: SOLICITUD DE INFORMACION IUS-E-2024-375771</t>
  </si>
  <si>
    <t>2024-114-001873-5</t>
  </si>
  <si>
    <t>2024-07-08 16:49:10</t>
  </si>
  <si>
    <t>PAOLA ANDREA CONTRALORIA SALDARRIAGA</t>
  </si>
  <si>
    <t>OFICIO 2024EE0124656 VISITA ESPECIAL CGR 09/07/2024</t>
  </si>
  <si>
    <t>Copiado a informado - Activo</t>
  </si>
  <si>
    <t>2024-114-001262-2</t>
  </si>
  <si>
    <t>2024-07-05 15:27:06</t>
  </si>
  <si>
    <t>COMUNICACIóN PRESIDENCIA DE LA REPúBLICA  -- --</t>
  </si>
  <si>
    <t>OFI24-00131719 / GFPU - 05 julio 2024 STL 10716 de 2020- PNN Los Nevados sujeto de derechos RespuestaSinRadicado</t>
  </si>
  <si>
    <t>circulares</t>
  </si>
  <si>
    <t>2024-114-001258-2</t>
  </si>
  <si>
    <t>2024-07-05 12:50:25</t>
  </si>
  <si>
    <t>UNIDAD NACIONAL PARA LA GESTIÓN DEL RIESGO DE DESASTRES  --</t>
  </si>
  <si>
    <t>Cierre de la implementación del Plan Nacional de Gestión ante el Fenómeno el Niño (2023-2024) y avances en la formulación del Plan de Acción Específic...</t>
  </si>
  <si>
    <t>planes de contingencia</t>
  </si>
  <si>
    <t>2024-114-001238-2</t>
  </si>
  <si>
    <t>2024-07-04 15:12:50</t>
  </si>
  <si>
    <t>CONTRALORIA GENERAL DE LA REPUBLICA  --</t>
  </si>
  <si>
    <t>Oficio 2024EE0123618 Solicitud de autorización para notificación electrónica DNBC - Julio 4-2024</t>
  </si>
  <si>
    <t>2024-114-001859-5</t>
  </si>
  <si>
    <t>2024-07-04 12:43:36</t>
  </si>
  <si>
    <t>NOTIFICACIONES JUDICIALES  sin información</t>
  </si>
  <si>
    <t>RV: OFICIO 1629 NOTIFICANDO AUTO DECRETA NULIDAD EN TUTELA DE SEGUNDA INSTANCIA DE JUAN DAVID TIRADO BALLEN</t>
  </si>
  <si>
    <t>2024-114-001174-2</t>
  </si>
  <si>
    <t>2024-07-02 15:24:36</t>
  </si>
  <si>
    <t>PROCURADURíA DELEGADA PARA LA GESTIóN Y LA GOBERNANZA TERRITORIAL  TATIANA MARGARITA</t>
  </si>
  <si>
    <t>OFICIO PDGGT No 483 - CONVOCATORIA MESA DE TRABAJO</t>
  </si>
  <si>
    <t>invitaciones</t>
  </si>
  <si>
    <t>2024-114-001845-5</t>
  </si>
  <si>
    <t>2024-07-02 09:51:52</t>
  </si>
  <si>
    <t>Traslado OFI24-00126551 / GFPU - EMAIL Derecho de petición Dirección Nacional de Bomberos</t>
  </si>
  <si>
    <t>2024-114-001843-5</t>
  </si>
  <si>
    <t>2024-07-02 08:45:28</t>
  </si>
  <si>
    <t>BILLY  BOLIVAR</t>
  </si>
  <si>
    <t>Buenas tardes derecho de petición</t>
  </si>
  <si>
    <t>2024-114-002028-5</t>
  </si>
  <si>
    <t>2024-07-31 16:57:32</t>
  </si>
  <si>
    <t>ALCALDIA MUNICIPAL DE SANTA ROSA DE CABAL  sin información gestionriesgo@santarosadecabal-risaralda.gov.co</t>
  </si>
  <si>
    <t>Fwd: Documentación normalización vehículo Bomberos Belén de Umbría - Risaralda</t>
  </si>
  <si>
    <t>Baja</t>
  </si>
  <si>
    <t>2024-114-002027-5</t>
  </si>
  <si>
    <t>2024-07-31 16:53:58</t>
  </si>
  <si>
    <t>UNIDAD NACIONAL PARA LA GESTION DEL RIESGO  sin información obdin.choles@gestiondelriesgo.gov.co</t>
  </si>
  <si>
    <t>RV: Oficio 2024EE11244 - Traslado por competencia del radicado UNGRD No. 2024ER20464.</t>
  </si>
  <si>
    <t>2024-114-002026-5</t>
  </si>
  <si>
    <t>2024-07-31 16:49:31</t>
  </si>
  <si>
    <t>CUERPO DE BOMBEROS VOLUNTARIOS DE FOMEQUE  -- bomberosvoluntariosfomeque@gmail.com</t>
  </si>
  <si>
    <t>Buenas tardes comedidamente me permito enviar oficio o comunicado de baja capacidad operativa por falta de recursos ya que la administración municipal...</t>
  </si>
  <si>
    <t>2024-114-002025-5</t>
  </si>
  <si>
    <t>2024-07-31 16:45:58</t>
  </si>
  <si>
    <t>ROSELIS  FERNANDEZ LEONES</t>
  </si>
  <si>
    <t>Solicitud de inspección, control y vigilancia</t>
  </si>
  <si>
    <t>2024-114-002024-5</t>
  </si>
  <si>
    <t>2024-07-31 16:44:59</t>
  </si>
  <si>
    <t>CUERPO DE BOMBEROS VOLUNTARIOS DE VALLEDUPAR  ALEXEI PETIT</t>
  </si>
  <si>
    <t>Solicitud de concepto jurídico acerca de fuentes de impuestos municipales que se pueden gravar con la sobretasa bomberil</t>
  </si>
  <si>
    <t>2024-114-002022-5</t>
  </si>
  <si>
    <t>2024-07-31 16:14:23</t>
  </si>
  <si>
    <t>DIRECCION DE IMPUESTOS Y ADUANAS NACIONALES DIAN  sin información DIAN</t>
  </si>
  <si>
    <t>RV: Circularización de Operaciones Reciprocas de Donaciones a Junio de 2024</t>
  </si>
  <si>
    <t>2024-114-001641-2</t>
  </si>
  <si>
    <t>2024-07-31 16:01:14</t>
  </si>
  <si>
    <t>CUERPO DE BOMBEROS VOLUNTARIOS DE SIBATE  CONSEJO OFICIALES</t>
  </si>
  <si>
    <t>Rv: escaner PLAN DE MEJORAMIENTO</t>
  </si>
  <si>
    <t>informe</t>
  </si>
  <si>
    <t>2024-114-002019-5</t>
  </si>
  <si>
    <t>2024-07-31 12:34:36</t>
  </si>
  <si>
    <t>TALO  LEAL</t>
  </si>
  <si>
    <t>PETICION</t>
  </si>
  <si>
    <t>2024-114-002018-5</t>
  </si>
  <si>
    <t>2024-07-31 11:44:23</t>
  </si>
  <si>
    <t>BOMBEROS CASTILLA  sin información</t>
  </si>
  <si>
    <t>Re: RESPUESTA DERECHO DE PETICIÓN ID CONTROL 62511</t>
  </si>
  <si>
    <t>2024-114-001634-2</t>
  </si>
  <si>
    <t>2024-07-31 11:27:35</t>
  </si>
  <si>
    <t>GOBERNACION DE ANTIOQUIA  sin información</t>
  </si>
  <si>
    <t>RV: SOLICITUD ACTUALIZACIÓN DIRECTORIO PAGINA WED DE  BOMBEROS COLOMBIA</t>
  </si>
  <si>
    <t>circular informativas</t>
  </si>
  <si>
    <t>2024-114-001626-2</t>
  </si>
  <si>
    <t>2024-07-30 16:24:54</t>
  </si>
  <si>
    <t>MANUEL JOSE -- --</t>
  </si>
  <si>
    <t>RV: OFRECIENDO NUESTROS PRODUCTOS Y SERVICIOS</t>
  </si>
  <si>
    <t>estudios previos</t>
  </si>
  <si>
    <t>2024-114-001625-2</t>
  </si>
  <si>
    <t>2024-07-30 16:22:44</t>
  </si>
  <si>
    <t>Alcaldia Municial de La Argentina  --</t>
  </si>
  <si>
    <t>Rendimientos financieros a junio 2024 Convenio 190 de 2021</t>
  </si>
  <si>
    <t>proyectos</t>
  </si>
  <si>
    <t>2024-114-001621-2</t>
  </si>
  <si>
    <t>2024-07-30 14:52:19</t>
  </si>
  <si>
    <t>CUERPO DE BOMBEROS VOLUNTARIOS DE GRANADA - META   GRANADA - META</t>
  </si>
  <si>
    <t>Re: SOLICITUD CARNETIZACION BOMBEROS GRANADA META</t>
  </si>
  <si>
    <t>2024-114-001620-2</t>
  </si>
  <si>
    <t>2024-07-30 14:51:09</t>
  </si>
  <si>
    <t>CUERPO DE BOMBEROS CONCEPCION  ANTIOQUIA</t>
  </si>
  <si>
    <t>Carnetización bomberil, concepción -Antioquia</t>
  </si>
  <si>
    <t>2024-114-002016-5</t>
  </si>
  <si>
    <t>2024-07-30 14:49:16</t>
  </si>
  <si>
    <t>CUERPO DE BOMBEROS VOLUNTARIOS DE CALAMAR - GUAVIARE  -- --</t>
  </si>
  <si>
    <t>Solicitud de acompañamiento al delegado departamental del guaviare a miraflores- guaviare</t>
  </si>
  <si>
    <t>2024-114-002015-5</t>
  </si>
  <si>
    <t>2024-07-30 14:36:49</t>
  </si>
  <si>
    <t>LUIS  CARLOS  REINA  BARONA</t>
  </si>
  <si>
    <t>Homologación de cursos</t>
  </si>
  <si>
    <t>2024-114-001615-2</t>
  </si>
  <si>
    <t>2024-07-30 12:19:11</t>
  </si>
  <si>
    <t>CBV PUERTO LLERAS - META   --</t>
  </si>
  <si>
    <t>Fwd: Solicitud activacion plataforma</t>
  </si>
  <si>
    <t>autorización institucional del desarrollo del curso</t>
  </si>
  <si>
    <t>2024-114-001614-2</t>
  </si>
  <si>
    <t>2024-07-30 12:17:51</t>
  </si>
  <si>
    <t>BENEMERITO CUERPO DE BOMBEROS VOLUNTARIOS DE JAMUNDI  SIERRA</t>
  </si>
  <si>
    <t>Cambio de instructor Curso Básico Sistema Comando Incidentes CBSCI</t>
  </si>
  <si>
    <t>2024-114-001610-2</t>
  </si>
  <si>
    <t>2024-07-30 11:57:09</t>
  </si>
  <si>
    <t>ALCALDÍA ANCUYA - NARIÑO  --</t>
  </si>
  <si>
    <t>Fwd: DOCUMENTOS LISTA DE CHEQUEO ANCUYA PROYECTO ESTACION DE BOMBEROS</t>
  </si>
  <si>
    <t>2024-114-001609-2</t>
  </si>
  <si>
    <t>2024-07-30 11:50:22</t>
  </si>
  <si>
    <t>ALCALDIA VALLE DE SAN JOSE - SANTANDER   --</t>
  </si>
  <si>
    <t>Solicitud Proyecto Construcción Casa Estación de Bomberos para el municipio de Valle de San José , Santander</t>
  </si>
  <si>
    <t>2024-114-001608-2</t>
  </si>
  <si>
    <t>2024-07-30 11:38:22</t>
  </si>
  <si>
    <t>LAURA  MELISSA MARQUEZ  DIAZ</t>
  </si>
  <si>
    <t>Cartillas impresas para las infancias bomberiles</t>
  </si>
  <si>
    <t>2024-114-002013-5</t>
  </si>
  <si>
    <t>2024-07-30 11:31:02</t>
  </si>
  <si>
    <t>nestor  julian  niño  perilla</t>
  </si>
  <si>
    <t>Derecho de Petición</t>
  </si>
  <si>
    <t>2024-114-001605-2</t>
  </si>
  <si>
    <t>2024-07-30 10:07:39</t>
  </si>
  <si>
    <t>ALCALDÍA SAN PEDRO URABÁ  --</t>
  </si>
  <si>
    <t>solicitud de viabilizarían Proyecto Construcción Estación de Bomberos</t>
  </si>
  <si>
    <t>Cargar imagen principal - Activo</t>
  </si>
  <si>
    <t>2024-114-002011-5</t>
  </si>
  <si>
    <t>2024-07-30 09:43:23</t>
  </si>
  <si>
    <t>ANONIMO_PQRSD -- -- --</t>
  </si>
  <si>
    <t>Remisión Denuncia Ticket Nº GSC-2024-123953 - RELACIONAMIENTO CON EL CIUDADANO - UNGRD</t>
  </si>
  <si>
    <t>2024-114-001601-2</t>
  </si>
  <si>
    <t>2024-07-29 16:42:42</t>
  </si>
  <si>
    <t>UNIDAD PARA LA GESTION  DEL RIESGO</t>
  </si>
  <si>
    <t>Oficio 2024EE11107 - Traslado por competencia. “Solicitud apoyo fortalecimiento para la capacidad de respuesta del cuerpo de respuesta del cuerpo de B...</t>
  </si>
  <si>
    <t>2024-114-001600-2</t>
  </si>
  <si>
    <t>2024-07-29 16:36:33</t>
  </si>
  <si>
    <t>Documentos de finalización de Curso Básico Inspector de Seguridad 2024</t>
  </si>
  <si>
    <t>2024-114-001599-2</t>
  </si>
  <si>
    <t>2024-07-29 16:32:15</t>
  </si>
  <si>
    <t>CUERPO DE BOMBEROS VOLUNTARIOS DE SANTA ROSA DEL SUR - BOLIVAR  sin información</t>
  </si>
  <si>
    <t>Solicitud de acompañamiento</t>
  </si>
  <si>
    <t>2024-114-001598-2</t>
  </si>
  <si>
    <t>2024-07-29 16:30:31</t>
  </si>
  <si>
    <t>ALCALDÍA TAMARA   --</t>
  </si>
  <si>
    <t>RADICACIÓN PROYECTO ESTACIÓN DE BOMBEROS MUNICIPIO DE TÁMARA CASANARE</t>
  </si>
  <si>
    <t>2024-114-001597-2</t>
  </si>
  <si>
    <t>2024-07-29 16:27:59</t>
  </si>
  <si>
    <t>ALCALDÍA MUNICIPAL DE ABREGO  OFICINA DE RIESGOS</t>
  </si>
  <si>
    <t>Solicitud de copia de los requerimientos hechos por la Dirección Nacional De Bomberos a la Alcaldía municipal de Abrego para el cumplimiento de las ob...</t>
  </si>
  <si>
    <t>2024-114-001596-2</t>
  </si>
  <si>
    <t>2024-07-29 16:22:19</t>
  </si>
  <si>
    <t>ALCALDÍA OSPINA - NARIÑO   --</t>
  </si>
  <si>
    <t>Manifestación de interés para postulación del municipio de Ospina- Nariño para la realización de un proyecto de infraestructura denominado (Construcci...</t>
  </si>
  <si>
    <t>2024-114-001595-2</t>
  </si>
  <si>
    <t>2024-07-29 16:19:13</t>
  </si>
  <si>
    <t>CBV PURACE  --</t>
  </si>
  <si>
    <t>SOLICITUD PRORROGA Y CIL SCI PARA EL MUNICIPIO DE PURACÉ</t>
  </si>
  <si>
    <t>2024-114-002009-5</t>
  </si>
  <si>
    <t>2024-07-29 15:32:35</t>
  </si>
  <si>
    <t>CUERPO DE BOMBEROS VOLUNTARIOS FLORIDABLANCA  FORMACIóN INTERNA</t>
  </si>
  <si>
    <t>Solicitud respetuosa</t>
  </si>
  <si>
    <t>2024-114-002008-5</t>
  </si>
  <si>
    <t>2024-07-29 15:21:42</t>
  </si>
  <si>
    <t>ALCALDIA MUNICIPAL DE MONTEBELLO   --</t>
  </si>
  <si>
    <t>Solicitud de autorización</t>
  </si>
  <si>
    <t>2024-114-001593-2</t>
  </si>
  <si>
    <t>2024-07-29 15:15:51</t>
  </si>
  <si>
    <t>GESTION DEL RIESGO DE DESASTRES Y CAMBIO CLIMáTICO  -- --</t>
  </si>
  <si>
    <t>Solicitud agendamiento de cita para reunión</t>
  </si>
  <si>
    <t>2024-114-002006-5</t>
  </si>
  <si>
    <t>2024-07-29 15:00:11</t>
  </si>
  <si>
    <t>ANDRES  FERNANDO  CABRERA  OCHOA</t>
  </si>
  <si>
    <t>Solicitud de certificado de ingresos y retenciones</t>
  </si>
  <si>
    <t>2024-114-001591-2</t>
  </si>
  <si>
    <t>2024-07-29 14:25:23</t>
  </si>
  <si>
    <t>CUERPO DE BOMBEROS VOLUNTARIOS FLORIDABLANCA  sin información</t>
  </si>
  <si>
    <t>RE 345-2023 123-2024 199-2024</t>
  </si>
  <si>
    <t>certificados</t>
  </si>
  <si>
    <t>2024-114-001590-2</t>
  </si>
  <si>
    <t>2024-07-29 14:19:55</t>
  </si>
  <si>
    <t>CUERPO DE BOMBEROS VOLUNTARIOS DE LOS SANTOS  JAIME DIAZ CAMARGO</t>
  </si>
  <si>
    <t>RE 062-2024 085-2024 090-2024</t>
  </si>
  <si>
    <t>2024-114-001587-2</t>
  </si>
  <si>
    <t>2024-07-29 11:42:06</t>
  </si>
  <si>
    <t>YENY ULCHUR  sin información DE</t>
  </si>
  <si>
    <t>Informes de supervicion kit EPPy máquina extintora CBV DE SILVIA CAUCA</t>
  </si>
  <si>
    <t>2024-114-002005-5</t>
  </si>
  <si>
    <t>2024-07-29 11:38:47</t>
  </si>
  <si>
    <t>CUERPO DE BOMBEROS VOLUNTARIOS DE OTANCHE - BOYACA  sin información</t>
  </si>
  <si>
    <t>RV: Nota de interes para nuestra entidad</t>
  </si>
  <si>
    <t>2024-114-001586-2</t>
  </si>
  <si>
    <t>2024-07-29 11:36:49</t>
  </si>
  <si>
    <t>CUERPO DE BOMBEROS OFICIALES RIOSUCIO - CALDAS  sin información</t>
  </si>
  <si>
    <t>COTIZACION PROGRAMA NACIONAL BOMBEROS INDIGENAS</t>
  </si>
  <si>
    <t>2024-114-001585-2</t>
  </si>
  <si>
    <t>2024-07-29 11:20:01</t>
  </si>
  <si>
    <t>Documentos de finalización finalización de Taller Formación para Instructores Curso de Inspector de Seguridad Básico</t>
  </si>
  <si>
    <t>2024-114-001584-2</t>
  </si>
  <si>
    <t>2024-07-29 10:40:43</t>
  </si>
  <si>
    <t>Re: Requerimiento cumplimiento obligaciones convenio 190 de 2021</t>
  </si>
  <si>
    <t>2024-114-001583-2</t>
  </si>
  <si>
    <t>2024-07-29 10:30:49</t>
  </si>
  <si>
    <t>ALCALDÍA CUBARRAL META   --</t>
  </si>
  <si>
    <t>(Cubarral - Meta) Remisión de proyecto de construcción de estación de Bomberos (2024-114-000046-2 y 2024-14-000704-2)</t>
  </si>
  <si>
    <t>2024-114-002003-5</t>
  </si>
  <si>
    <t>2024-07-26 16:35:33</t>
  </si>
  <si>
    <t>VEEDURIA VIGILANCIA CIUDADANA  sin información</t>
  </si>
  <si>
    <t>DERECHO DE PETICIÓN.</t>
  </si>
  <si>
    <t>2024-114-001581-2</t>
  </si>
  <si>
    <t>2024-07-26 15:59:38</t>
  </si>
  <si>
    <t>ALCALDIA MUNICIPAL DE PAZ DE ARIPORO  --</t>
  </si>
  <si>
    <t>Presentación Proyecto Estación Sede de bomberos Municipio de Paz de Ariporo.</t>
  </si>
  <si>
    <t>2024-114-001580-2</t>
  </si>
  <si>
    <t>2024-07-26 15:55:43</t>
  </si>
  <si>
    <t>ALCALDIA MUNICIPAL DE ACEVEDO   --</t>
  </si>
  <si>
    <t>PROYECTO ESTUDIOS Y DISEÑOS Y CONSTRUCCIÓN DE LA ESTACIÓN DE BOMBEROS PARA EL MPIO DE ACEVEDO</t>
  </si>
  <si>
    <t>2024-114-002002-5</t>
  </si>
  <si>
    <t>2024-07-26 15:52:50</t>
  </si>
  <si>
    <t>Jorge -- Ardila Pallares</t>
  </si>
  <si>
    <t>2024-114-002001-5</t>
  </si>
  <si>
    <t>2024-07-26 15:48:40</t>
  </si>
  <si>
    <t>ALCALDIA MUNICIPAL DE PUENTE NACIONAL  --</t>
  </si>
  <si>
    <t>Manifestación de interés para la construcción de Estación de Bomberos.</t>
  </si>
  <si>
    <t>2024-114-002000-5</t>
  </si>
  <si>
    <t>2024-07-26 15:44:49</t>
  </si>
  <si>
    <t>ALCALDIA MUNICIPAL DE MEDINA  LEOPOLDO CUNDINAMARCA</t>
  </si>
  <si>
    <t>Solicitud Proyecto Construcción Casa estación de bomberos para el municipio de Medina Cundinamarca.</t>
  </si>
  <si>
    <t>2024-114-001999-5</t>
  </si>
  <si>
    <t>2024-07-26 12:55:47</t>
  </si>
  <si>
    <t>FABIO ALEXANDER -- --</t>
  </si>
  <si>
    <t>Solicitud Certificado de Ingreso y Retenciones y el Certificado Laboral CPS 192-2023 DNBC</t>
  </si>
  <si>
    <t>2024-114-001577-2</t>
  </si>
  <si>
    <t>2024-07-26 12:53:04</t>
  </si>
  <si>
    <t>RE: Solicitud de firmas de MATPEL</t>
  </si>
  <si>
    <t>directorio</t>
  </si>
  <si>
    <t>2024-114-001576-2</t>
  </si>
  <si>
    <t>2024-07-26 12:02:33</t>
  </si>
  <si>
    <t>ALCALDÍA MUNICIPAL DE SANTIAGO PUTUMAYO  sin información</t>
  </si>
  <si>
    <t>PROYECTO DE FORTALECIMIENTO DE LA INFRAESTRUCTURA FISICA DE LOS CUERPO DE BOMBEROS DE COLOMBIA</t>
  </si>
  <si>
    <t>2024-114-001575-2</t>
  </si>
  <si>
    <t>2024-07-26 11:58:50</t>
  </si>
  <si>
    <t>ALCLADÍA SIBUNDOY-PUTUMAYO   --</t>
  </si>
  <si>
    <t>PROYECTO FORTALECIMIENTO DE LA INFRAESTRUCTURA FISICA DE LOS CUERPOS  DE BOMBEROS DE COLOMBIA</t>
  </si>
  <si>
    <t>2024-114-001571-2</t>
  </si>
  <si>
    <t>2024-07-26 11:06:43</t>
  </si>
  <si>
    <t>CUERPO DE BOMBEROS VOLUNTARIOS DE MALAMBO  RALPHY CORONADO</t>
  </si>
  <si>
    <t>RESGISTRO 383-2023</t>
  </si>
  <si>
    <t>2024-114-001567-2</t>
  </si>
  <si>
    <t>2024-07-26 10:32:43</t>
  </si>
  <si>
    <t>ALCALDIA MUNICIPAL DE SAN JOSÉ DE URÉ  --</t>
  </si>
  <si>
    <t>ADQUISICIÓN MÁQUINA CISTERNA PARA FORTALECER EL CUERPO DE BOMBEROS DEL MUNICIPIO DE SAN JOSÉ DE URÉ - CÓRDOBA</t>
  </si>
  <si>
    <t>2024-114-001565-2</t>
  </si>
  <si>
    <t>2024-07-26 10:14:10</t>
  </si>
  <si>
    <t>ALCALDIA MUNICIPAL DE SANTIAGO DE CALI  sin información</t>
  </si>
  <si>
    <t>SOLICITUD DE ASEGURAMIENTO DE VEHICULOS DEL CUERPO DE BOMBEROS</t>
  </si>
  <si>
    <t>2024-114-001996-5</t>
  </si>
  <si>
    <t>2024-07-26 09:21:50</t>
  </si>
  <si>
    <t>ALCALDIA MUNICIPAL -- --</t>
  </si>
  <si>
    <t>Requisitos Para Confinancion para La construcción de Estación De Bomberos En El Municipio De Nueva Granada Mag</t>
  </si>
  <si>
    <t>2024-114-001562-2</t>
  </si>
  <si>
    <t>2024-07-26 09:20:45</t>
  </si>
  <si>
    <t>CUERPO DE BOMBEROS VOLUNTARIOS DE ABREGO - NORTE DE SANTANDER  sin información</t>
  </si>
  <si>
    <t>Respuesta radicado 2266 del 19 de julio del 2024-intencion celebración del convenio, propuesta del cuerpo de bomberos voluntarios abrego</t>
  </si>
  <si>
    <t>actas</t>
  </si>
  <si>
    <t>2024-114-001561-2</t>
  </si>
  <si>
    <t>2024-07-26 08:42:55</t>
  </si>
  <si>
    <t>SOLICITUD DE FIRMAS</t>
  </si>
  <si>
    <t>informe y registro fotográfico</t>
  </si>
  <si>
    <t>2024-114-001992-5</t>
  </si>
  <si>
    <t>2024-07-25 16:32:50</t>
  </si>
  <si>
    <t>ALCALDIA MUNICIPAL DE PALESTINA  --</t>
  </si>
  <si>
    <t>SOLICITUD DE INTERVENCIÓN</t>
  </si>
  <si>
    <t>2024-114-001547-2</t>
  </si>
  <si>
    <t>2024-07-25 15:20:30</t>
  </si>
  <si>
    <t>JAVIER HERNAN -- --</t>
  </si>
  <si>
    <t>Re: SOLICITUD INFORMACION AVANCE OBRAS</t>
  </si>
  <si>
    <t>2024-114-001546-2</t>
  </si>
  <si>
    <t>2024-07-25 15:19:32</t>
  </si>
  <si>
    <t>GOBERNACIÓN DE SANTANDER  sin información DEL</t>
  </si>
  <si>
    <t>SOLICITUD DE ARTICULAION INTERISTITUCIONAL</t>
  </si>
  <si>
    <t>2024-114-001989-5</t>
  </si>
  <si>
    <t>2024-07-25 15:03:37</t>
  </si>
  <si>
    <t>CUERPO DE BOMBEROS VOLUNTARIOS DE LA UNION  VALLE  HERRERA HERRERA</t>
  </si>
  <si>
    <t>RENUNCIA AL CARGO DE COMANDANCIA BOMBEROS LA UNION VALLE</t>
  </si>
  <si>
    <t>2024-114-001543-2</t>
  </si>
  <si>
    <t>2024-07-25 14:45:34</t>
  </si>
  <si>
    <t>JUAN  SEBASTIAN  ALVAREZ  GOMEZ</t>
  </si>
  <si>
    <t>SOLICITUD DE CERTIFICADO LABORARL</t>
  </si>
  <si>
    <t>certificaciones laborales</t>
  </si>
  <si>
    <t>2024-114-001988-5</t>
  </si>
  <si>
    <t>2024-07-25 14:35:42</t>
  </si>
  <si>
    <t>COMISIÓN NACIONAL DEL SERVICIO CIVIL  -- --</t>
  </si>
  <si>
    <t>Asunto: Comunicación de Acto Administrativo Resolución Nro. 13609 de 2024, proferido por la</t>
  </si>
  <si>
    <t>Incluido a expediente - Activo</t>
  </si>
  <si>
    <t>2024-114-001987-5</t>
  </si>
  <si>
    <t>2024-07-25 14:15:04</t>
  </si>
  <si>
    <t>RV: Asunto: Comunicación de Acto Administrativo Resolución Nro. 13608 de 2024, proferido por la</t>
  </si>
  <si>
    <t>2024-114-001985-5</t>
  </si>
  <si>
    <t>2024-07-25 12:20:55</t>
  </si>
  <si>
    <t>2024-114-001539-2</t>
  </si>
  <si>
    <t>2024-07-25 12:17:03</t>
  </si>
  <si>
    <t>JORGE  ANTONIO  ALARCON  BOLAÑOS</t>
  </si>
  <si>
    <t>Petición Certificación Laboral Jorge Antonio Alarcón Bolaños CC 80.031.688 (Contrato No 106-2023 y Contrato No. 201-2023)</t>
  </si>
  <si>
    <t>2024-114-001535-2</t>
  </si>
  <si>
    <t>2024-07-25 11:59:12</t>
  </si>
  <si>
    <t>SECRETRARÍA DE HABITAD VILLA DEL ROSARIO - NORTE DE SANTANDER   --</t>
  </si>
  <si>
    <t>se anexan correcciones de planta arquitectonica estacion de bomberos villa del rosario</t>
  </si>
  <si>
    <t>2024-114-001984-5</t>
  </si>
  <si>
    <t>2024-07-25 11:55:33</t>
  </si>
  <si>
    <t>Dirección unidad habitad   --</t>
  </si>
  <si>
    <t>Solicitud de respuesta del e-mail enviado</t>
  </si>
  <si>
    <t>2024-114-001534-2</t>
  </si>
  <si>
    <t>2024-07-25 11:52:55</t>
  </si>
  <si>
    <t>ALCALDÍA SAN JUAN DEL CESAR - GUAJIRA  --</t>
  </si>
  <si>
    <t>DOCUMENTOS CUERPO DE BOMBEROS SAN JUAN DEL CESAR, LA GUAJIRA (PARTE 2)</t>
  </si>
  <si>
    <t>ficha resumen para la presentación de proyectos firmada</t>
  </si>
  <si>
    <t>2024-114-001533-2</t>
  </si>
  <si>
    <t>2024-07-25 11:49:56</t>
  </si>
  <si>
    <t>DOCUMENTOS CUERPO DE BOMBEROS SAN JUAN DEL CESAR</t>
  </si>
  <si>
    <t>2024-114-001532-2</t>
  </si>
  <si>
    <t>2024-07-25 11:40:49</t>
  </si>
  <si>
    <t>ALCALDÍA AMALFI-ANTIOQUIA   --</t>
  </si>
  <si>
    <t>Manifestación de interés para postulación del municipio de Amalfi, Antioquia para la realización de un proyecto de infraestructura (Construcción de Es...</t>
  </si>
  <si>
    <t>2024-114-001531-2</t>
  </si>
  <si>
    <t>2024-07-25 11:34:59</t>
  </si>
  <si>
    <t>Presentación Formal</t>
  </si>
  <si>
    <t>2024-114-001529-2</t>
  </si>
  <si>
    <t>2024-07-25 11:30:36</t>
  </si>
  <si>
    <t>ALCALDÍA PUERTO LEGUIZAMO - PUTUMAYO  --</t>
  </si>
  <si>
    <t>MANIFESTACION DE INTERES PARA POSTULACION DEL MUNICIPIO DE PUERTO LEGUIZAMO PARA LA REALIZACION DE UN PROYECTO DE INFRAESTRUCTURA (CONSTRUCCION DE EST...</t>
  </si>
  <si>
    <t>2024-114-001983-5</t>
  </si>
  <si>
    <t>2024-07-25 11:25:11</t>
  </si>
  <si>
    <t>SEBASTIAN -- CASTAÑEDA --</t>
  </si>
  <si>
    <t>Re: Solicitud Informacion</t>
  </si>
  <si>
    <t>2024-114-001981-5</t>
  </si>
  <si>
    <t>2024-07-25 11:12:04</t>
  </si>
  <si>
    <t>JURIDICA GALAPA -- --</t>
  </si>
  <si>
    <t>OAJ- 488-2024- DERECHO DE PETICIÓN- ARTÍCULO 23 DE LA CONSTITUCIÓN POLÍTICA DE COLOMBIA.</t>
  </si>
  <si>
    <t>2024-114-001980-5</t>
  </si>
  <si>
    <t>2024-07-25 11:08:18</t>
  </si>
  <si>
    <t>Asunto: Comunicación de Acto Administrativo Resolución Nro. 13619 de 2024, proferido por la</t>
  </si>
  <si>
    <t>Incluido a expediente - Finalizado</t>
  </si>
  <si>
    <t>2024-114-001979-5</t>
  </si>
  <si>
    <t>2024-07-25 11:06:56</t>
  </si>
  <si>
    <t>ALCALDÍA PUERTO RICO - CAQUETÁ  --</t>
  </si>
  <si>
    <t>RESOLUCIÓN 00320 DE 2024 (Julio 19)</t>
  </si>
  <si>
    <t>2024-114-001978-5</t>
  </si>
  <si>
    <t>2024-07-25 11:02:08</t>
  </si>
  <si>
    <t>Asunto: Comunicación de Acto Administrativo Resolución Nro. 13618 de 2024, proferido por la</t>
  </si>
  <si>
    <t>No Requiere Respuesta - Finalizado</t>
  </si>
  <si>
    <t>2024-114-001977-5</t>
  </si>
  <si>
    <t>2024-07-25 11:00:55</t>
  </si>
  <si>
    <t>Solicitud Concepto- Cuerpo Bomberos Guapota</t>
  </si>
  <si>
    <t>2024-114-001976-5</t>
  </si>
  <si>
    <t>2024-07-25 10:58:21</t>
  </si>
  <si>
    <t>Asunto: Comunicación de Acto Administrativo Resolución Nro. 13617 de 2024, proferido por la</t>
  </si>
  <si>
    <t>2024-114-001975-5</t>
  </si>
  <si>
    <t>2024-07-25 10:52:27</t>
  </si>
  <si>
    <t>Asunto: Comunicación de Acto Administrativo Resolución Nro. 13607 de 2024, proferido por la</t>
  </si>
  <si>
    <t>2024-114-001527-2</t>
  </si>
  <si>
    <t>2024-07-25 10:47:28</t>
  </si>
  <si>
    <t>CUERPO DE BOMBEROS VOLUNTARIOS DE POPAYÁN  popayan</t>
  </si>
  <si>
    <t>Solicitud Carnés de identificación</t>
  </si>
  <si>
    <t>2024-114-001526-2</t>
  </si>
  <si>
    <t>2024-07-25 10:45:31</t>
  </si>
  <si>
    <t>Alcaldia de Puerto LLeras Meta   --</t>
  </si>
  <si>
    <t>Respuesta a solicitud de información con Radicado DNBC No. 2024-313-001022-1</t>
  </si>
  <si>
    <t>2024-114-001525-2</t>
  </si>
  <si>
    <t>2024-07-25 10:44:03</t>
  </si>
  <si>
    <t>BENEMERITO CUERPO DE BOMBEROS VOLUNTARIOS DE IBAGUE  MORA</t>
  </si>
  <si>
    <t>Re: SOLICITUD URGENTE</t>
  </si>
  <si>
    <t>2024-114-001974-5</t>
  </si>
  <si>
    <t>2024-07-25 10:39:38</t>
  </si>
  <si>
    <t>SECRETARIA DE GOBIERNO DE RIONEGRO  --</t>
  </si>
  <si>
    <t>RV: Solicitud de investigación</t>
  </si>
  <si>
    <t>2024-114-001524-2</t>
  </si>
  <si>
    <t>2024-07-25 10:38:05</t>
  </si>
  <si>
    <t>TRANSPAX   --</t>
  </si>
  <si>
    <t>RV: Proyecto donación aviones bomberos/Suiza</t>
  </si>
  <si>
    <t>2024-114-001973-5</t>
  </si>
  <si>
    <t>2024-07-25 10:33:05</t>
  </si>
  <si>
    <t>RV: Posibles irregularidades con la administración de los recursos y operatividad del cuerpo de bomberos de Quebradanegra</t>
  </si>
  <si>
    <t>2024-114-001971-5</t>
  </si>
  <si>
    <t>2024-07-25 10:30:15</t>
  </si>
  <si>
    <t>ALEJANDRO   --MANJARRES</t>
  </si>
  <si>
    <t>Consulta técnica y jurídica</t>
  </si>
  <si>
    <t>2024-114-001523-2</t>
  </si>
  <si>
    <t>2024-07-25 10:28:09</t>
  </si>
  <si>
    <t>MINISTERIO DE INTERIOR PQRSD  -- gloria.franco@mininterior.gov.co</t>
  </si>
  <si>
    <t>ControlDoc-Correspondencia: Se le ha asignado un(a) nuevo(a) Documento: 372566 (2024-2-004044-035480)</t>
  </si>
  <si>
    <t>2024-114-001522-2</t>
  </si>
  <si>
    <t>2024-07-25 10:26:25</t>
  </si>
  <si>
    <t>CUERPO DE BOMBEROS VOLUNTARIOS DE TESALIA - HUILA  sin información</t>
  </si>
  <si>
    <t>RV: Solicitud de curso introductorio en línea del  SCI</t>
  </si>
  <si>
    <t>2024-114-001970-5</t>
  </si>
  <si>
    <t>2024-07-25 10:24:47</t>
  </si>
  <si>
    <t>ARBEY   NAVARRO ARIZA</t>
  </si>
  <si>
    <t>Consulta técnica sobre resolución 256 de 2014</t>
  </si>
  <si>
    <t>2024-114-001969-5</t>
  </si>
  <si>
    <t>2024-07-25 10:16:00</t>
  </si>
  <si>
    <t>CUERPO DE BOMBEROS VOLUNTARIOS DE CHARALA  --</t>
  </si>
  <si>
    <t>Solicitud de Visita y Asesoría Jurídica Urgente al Cuerpo de Bomberos Voluntarios de Charalá</t>
  </si>
  <si>
    <t>2024-114-001517-2</t>
  </si>
  <si>
    <t>2024-07-24 16:41:45</t>
  </si>
  <si>
    <t>ALCALDÍA DE PUERTO CARREÑO  -- --</t>
  </si>
  <si>
    <t>Manifestación de interés para postulación del municipio de Puerto Carreño para la realización de un proyecto de infraestructura (Construcción de Estac...</t>
  </si>
  <si>
    <t>2024-114-001967-5</t>
  </si>
  <si>
    <t>2024-07-24 16:36:42</t>
  </si>
  <si>
    <t>CNSC - COMISION NACIONAL DEL SERVICIO CIVIL  sin información</t>
  </si>
  <si>
    <t>**2024RS107295** Comunicación acto administrativo No. radicado 2024RS107295</t>
  </si>
  <si>
    <t>2024-114-001966-5</t>
  </si>
  <si>
    <t>2024-07-24 16:34:34</t>
  </si>
  <si>
    <t>**2024RS107294** Comunicación acto administrativo No. radicado 2024RS107294</t>
  </si>
  <si>
    <t>2024-114-001965-5</t>
  </si>
  <si>
    <t>2024-07-24 16:33:17</t>
  </si>
  <si>
    <t>**2024RS107285** Comunicación acto administrativo No. radicado 2024RS107285</t>
  </si>
  <si>
    <t>2024-114-001516-2</t>
  </si>
  <si>
    <t>2024-07-24 16:25:26</t>
  </si>
  <si>
    <t>GOBERNACION DE HUILA  --</t>
  </si>
  <si>
    <t>RV: Solicitud de Apoyo en la Revisión de Especificaciones Técnicas de un vehículo tipo cisterna con destinación a Bomberos</t>
  </si>
  <si>
    <t>2024-114-001515-2</t>
  </si>
  <si>
    <t>2024-07-24 16:20:07</t>
  </si>
  <si>
    <t>LA CASTILLA   --</t>
  </si>
  <si>
    <t>Socialización Proyecto Alertas Incendios Rurales</t>
  </si>
  <si>
    <t>2024-114-001511-2</t>
  </si>
  <si>
    <t>2024-07-24 15:34:35</t>
  </si>
  <si>
    <t>ALCALDÍA MANZANARES-CALDAS   --</t>
  </si>
  <si>
    <t>PROYECTO INFRAESTRUCTURA ESTACION DE BOMBEROS MANZANARES CALDAS</t>
  </si>
  <si>
    <t>2024-114-001509-2</t>
  </si>
  <si>
    <t>2024-07-24 15:19:31</t>
  </si>
  <si>
    <t>CUERPO DE BOMBEROS VOLUNTARIOS DE VILLAMARIA  CALDAS</t>
  </si>
  <si>
    <t>Solicitud Curso de Formación para Bomberos</t>
  </si>
  <si>
    <t>2024-114-001508-2</t>
  </si>
  <si>
    <t>2024-07-24 15:05:19</t>
  </si>
  <si>
    <t>Solicitud Curso Intermedio en Atención Prehospitalaria CI-APH</t>
  </si>
  <si>
    <t>2024-114-001963-5</t>
  </si>
  <si>
    <t>2024-07-24 14:57:21</t>
  </si>
  <si>
    <t>DELEGACIÓN DEPARTAMENTAL DE BOMBEROS DE CORDOBA  sin información delegadocbcordoba@gmail.com</t>
  </si>
  <si>
    <t>INFORMACIÓN ATENCIÓN DE BOMBEROS</t>
  </si>
  <si>
    <t>2024-114-001962-5</t>
  </si>
  <si>
    <t>2024-07-24 14:54:19</t>
  </si>
  <si>
    <t>CUERPO DE BOMBEROS VOLUNTARIOS DE PALESTINA - CALDAS  CORREGIMIENTO ARAUCA</t>
  </si>
  <si>
    <t>Solicitud de Información</t>
  </si>
  <si>
    <t>2024-114-001507-2</t>
  </si>
  <si>
    <t>2024-07-24 14:38:19</t>
  </si>
  <si>
    <t>HERNANDO -- WALTEROS</t>
  </si>
  <si>
    <t>SOLICITUD COMUNICADO O CIRCULAR INSPECCIONES DE SEGURIDAD HUMANA</t>
  </si>
  <si>
    <t>2024-114-001961-5</t>
  </si>
  <si>
    <t>2024-07-24 14:27:47</t>
  </si>
  <si>
    <t>DELEGACION DEPARTAMENTAL BOMBEROS DE BOYACA  -- --</t>
  </si>
  <si>
    <t>solicitud revisión Delegación de Boyaca</t>
  </si>
  <si>
    <t>2024-114-001960-5</t>
  </si>
  <si>
    <t>2024-07-24 14:24:27</t>
  </si>
  <si>
    <t>SALA DE CRISIS DEPARTAMENTO HUILA  --</t>
  </si>
  <si>
    <t>Solicitud Informe De Siniestralidad, totalidad de incendios registrados para el Departamento del Huila 2024</t>
  </si>
  <si>
    <t>Combinación de correspondencia - Activo</t>
  </si>
  <si>
    <t>2024-114-001505-2</t>
  </si>
  <si>
    <t>2024-07-24 14:22:56</t>
  </si>
  <si>
    <t>CUERPO DE BOMBEROS VOLUNTARIOS DE ANORI  ANORI</t>
  </si>
  <si>
    <t>SOLICITUD DE CARNETIZACION.</t>
  </si>
  <si>
    <t>2024-114-001959-5</t>
  </si>
  <si>
    <t>2024-07-24 14:01:09</t>
  </si>
  <si>
    <t>DUPLA LEGAL DERECHO URBANISTICO  --</t>
  </si>
  <si>
    <t>RADICACIÓN DERECHO DE PETICIÓN: SOLICITUD DE DOCUMENTOS: PROYECTO VILLAS DE ENSUEÑO ETAPA II</t>
  </si>
  <si>
    <t>2024-114-001958-5</t>
  </si>
  <si>
    <t>2024-07-24 12:03:07</t>
  </si>
  <si>
    <t>SECRETARA DE CONVIVENCIA Y SEGURIDAD CIUDADANA DEL VALLE DEL CAUCA  sin información</t>
  </si>
  <si>
    <t>Solicitud de Intervención - Cuerpo de Bomberos Voluntarios de Buenaventura</t>
  </si>
  <si>
    <t>2024-114-001500-2</t>
  </si>
  <si>
    <t>2024-07-24 11:52:01</t>
  </si>
  <si>
    <t>veeduría AMA  --</t>
  </si>
  <si>
    <t>Comparto para solicitarles la oportunidad de qué los bomberos Valledupar se le den trajes para incendios estructurales y forestales porque los qué est...</t>
  </si>
  <si>
    <t>estudio previo</t>
  </si>
  <si>
    <t>2024-114-001957-5</t>
  </si>
  <si>
    <t>2024-07-24 11:42:38</t>
  </si>
  <si>
    <t>ControlDoc-Correspondencia: Se le ha asignado un(a) nuevo(a) Documento: 371852 (2024-2-004035-035176)</t>
  </si>
  <si>
    <t>2024-114-001956-5</t>
  </si>
  <si>
    <t>2024-07-24 11:17:50</t>
  </si>
  <si>
    <t>Rv:  2024EE0134758 - PRIMER REQUERIMIENTO – Solicitud de información a sujetos de control fiscal sobre inversiones en el extranjero y particularidades...</t>
  </si>
  <si>
    <t>2024-114-001955-5</t>
  </si>
  <si>
    <t>2024-07-24 10:56:45</t>
  </si>
  <si>
    <t>HUMBERTO  GUILLERMO RENDON PINILLA</t>
  </si>
  <si>
    <t>DERECHO DE PETICION HUMBERTO GUILLERMO RENDON PINILLA</t>
  </si>
  <si>
    <t>2024-114-001954-5</t>
  </si>
  <si>
    <t>2024-07-24 10:51:20</t>
  </si>
  <si>
    <t>CUERPO DE BOMBEROS VOLUNTARIOS DE IBAGUE  --</t>
  </si>
  <si>
    <t>Solicitud Información Instructores CBVI.</t>
  </si>
  <si>
    <t>2024-114-001952-5</t>
  </si>
  <si>
    <t>2024-07-24 10:36:26</t>
  </si>
  <si>
    <t>CUERPO DE BOMBEROS OFICIALES DE DOSQUEBRADAS  sin información</t>
  </si>
  <si>
    <t>Fwd: Solicitud requisitos e información tipo para construcción de estación de bomberos Dosquebradas Risaralda</t>
  </si>
  <si>
    <t>2024-114-001951-5</t>
  </si>
  <si>
    <t>2024-07-24 09:28:14</t>
  </si>
  <si>
    <t>CUERPO DE BOMBEROS VOLUNTARIOS DE PRADERA  ---</t>
  </si>
  <si>
    <t>RV: SOLICITUD RECONOCIMIENTO CENTRO DE ENTRENAMIENTO BRIGADAS CONTRAINCENDIOS BASICO Y PROGRAMACION DE VISITA</t>
  </si>
  <si>
    <t>2024-114-001495-2</t>
  </si>
  <si>
    <t>2024-07-24 09:23:09</t>
  </si>
  <si>
    <t>ALCALDIA MUNICIPAL DE CHIVATA  --</t>
  </si>
  <si>
    <t>SOLICITUD DE DOCUMENTOS PARA ESTRUCTURACION DE PROYECTO - MUNICIPIO DE CHIVATA</t>
  </si>
  <si>
    <t>2024-114-001948-5</t>
  </si>
  <si>
    <t>2024-07-24 09:15:34</t>
  </si>
  <si>
    <t>RV: **2024RS105286** Comunicación acto administrativo No. radicado 2024RS105286</t>
  </si>
  <si>
    <t>2024-114-001947-5</t>
  </si>
  <si>
    <t>2024-07-24 09:12:23</t>
  </si>
  <si>
    <t>CUERPO DE BOMBEROS VOLUNTARIOS DE LA DORADA , SAN MIGUEL - PUTUMAYO  sin información</t>
  </si>
  <si>
    <t>Solcitud de actualizacion y mejora de modulo inventario de capacidades RUE</t>
  </si>
  <si>
    <t>2024-114-001494-2</t>
  </si>
  <si>
    <t>2024-07-24 09:02:44</t>
  </si>
  <si>
    <t>YURY MARCELA RUBIANO GARZON  -- --</t>
  </si>
  <si>
    <t>LEGALIZACIÓN RESOLUCIÓN No. 0178 DE 2024 YURI MARCELA RUBIANO</t>
  </si>
  <si>
    <t>informes</t>
  </si>
  <si>
    <t>2024-114-001493-2</t>
  </si>
  <si>
    <t>2024-07-24 08:59:21</t>
  </si>
  <si>
    <t>MIGUEL JOSE JUVINAO PERNETT</t>
  </si>
  <si>
    <t>LEGALIZACIÓN RESOLUCIÓN No. 0179 DE 2024 MIGUEL JOSE JUVINAO</t>
  </si>
  <si>
    <t>2024-114-001492-2</t>
  </si>
  <si>
    <t>2024-07-24 08:55:11</t>
  </si>
  <si>
    <t>Jonathan Prieto</t>
  </si>
  <si>
    <t>LEGALIZACIÓN RESOLUCIÓN No 0180 DE 2024 JONATHAN PRIETO</t>
  </si>
  <si>
    <t>2024-114-001491-2</t>
  </si>
  <si>
    <t>2024-07-24 08:51:52</t>
  </si>
  <si>
    <t>Linda  Joan  Incignares  Rondón</t>
  </si>
  <si>
    <t>LEGALIZACIÓN RESOLUCIÓN No 0179 DE 2024 LINDA JOAN INCIGNARES</t>
  </si>
  <si>
    <t>2024-114-001945-5</t>
  </si>
  <si>
    <t>2024-07-19 16:13:51</t>
  </si>
  <si>
    <t>Solicitud de carnet</t>
  </si>
  <si>
    <t>2024-114-001944-5</t>
  </si>
  <si>
    <t>2024-07-19 16:03:21</t>
  </si>
  <si>
    <t>PROCURADURIA GENERAL DE LA NACION  sin información</t>
  </si>
  <si>
    <t>REQUERIMIENTO EXPEDIENTE IUS-E-2023-209692 IUC-D-2023-3002746</t>
  </si>
  <si>
    <t>2024-114-001484-2</t>
  </si>
  <si>
    <t>2024-07-19 15:51:52</t>
  </si>
  <si>
    <t>ALCALDÍA DE MOSQUERA  sin información</t>
  </si>
  <si>
    <t>REMITE DOCUMENTOS DEL PROYECTO NUEVA ESTACIÓN DE BOMBEROS PARA EL MUNICIPIO DE MOSQUERA - CUNDINAMARCA</t>
  </si>
  <si>
    <t>2024-114-001483-2</t>
  </si>
  <si>
    <t>2024-07-19 15:31:37</t>
  </si>
  <si>
    <t>2024EE0134758 - PRIMER REQUERIMIENTO – Solicitud de información a sujetos de control fiscal sobre inversiones en el extranjero y particularidades sec...</t>
  </si>
  <si>
    <t>2024-114-001482-2</t>
  </si>
  <si>
    <t>2024-07-19 15:09:24</t>
  </si>
  <si>
    <t>OCTAVIO  -- --</t>
  </si>
  <si>
    <t>entrega informe IVC</t>
  </si>
  <si>
    <t>2024-114-001942-5</t>
  </si>
  <si>
    <t>2024-07-19 11:42:53</t>
  </si>
  <si>
    <t>LUIS FERNANDO MONTOYA GARCIA</t>
  </si>
  <si>
    <t>SOLICITUD DE INFORMACIÓN PARA VINCULACIÓN CUERPO DE BOMBEROS VOLUNTARIOS</t>
  </si>
  <si>
    <t>2024-114-001481-2</t>
  </si>
  <si>
    <t>2024-07-19 11:40:39</t>
  </si>
  <si>
    <t>ALCALDIA  ARROYOHONDO</t>
  </si>
  <si>
    <t>Envio Manifestación de Interés para Postulación del municipio de Arroyohondo, Bolívar_Proyecto de Infraestructura (Construcción de Estación de Bombero...</t>
  </si>
  <si>
    <t>2024-114-001940-5</t>
  </si>
  <si>
    <t>2024-07-19 11:20:48</t>
  </si>
  <si>
    <t>Derecho de petición - REITERADO con respuesta DNBC No. 2024-211-001025-1</t>
  </si>
  <si>
    <t>2024-114-001480-2</t>
  </si>
  <si>
    <t>2024-07-19 11:14:11</t>
  </si>
  <si>
    <t>DEPARTAMENTO NACIONAL DE PLANEACIÓN  sin información</t>
  </si>
  <si>
    <t>RV:  &lt;DNP&gt; Comité Nacional Conjunto Ampliado para el Conocimiento del Riesgo, la Reducción del Riesgo y el Manejo de Desastres</t>
  </si>
  <si>
    <t>resoluciones</t>
  </si>
  <si>
    <t>2024-114-001479-2</t>
  </si>
  <si>
    <t>2024-07-19 10:39:12</t>
  </si>
  <si>
    <t>CUERPO DE BOMBEROS VOLUNTARIOS DE GENOVA - QUINDIO  sin información subcomando.bomberosgenova@gmail.com</t>
  </si>
  <si>
    <t>Buenos días saludo cordial</t>
  </si>
  <si>
    <t>2024-114-001938-5</t>
  </si>
  <si>
    <t>2024-07-19 09:59:54</t>
  </si>
  <si>
    <t>SERGIO  AUGUSTO  PEREZ</t>
  </si>
  <si>
    <t>Fwd: SOLICITUD</t>
  </si>
  <si>
    <t>2024-114-001937-5</t>
  </si>
  <si>
    <t>2024-07-19 09:43:00</t>
  </si>
  <si>
    <t>Juan David Morales Pérez  David  Morales   Pérez</t>
  </si>
  <si>
    <t>Solicitud de información de avances con lista de elegibles - Resolución 8170 del 15 de marzo de 2024</t>
  </si>
  <si>
    <t>2024-114-001934-5</t>
  </si>
  <si>
    <t>2024-07-18 16:16:23</t>
  </si>
  <si>
    <t>SOCIEDAD DE ACTIVOS ESPECIALES S.A.S  sin información</t>
  </si>
  <si>
    <t>2024-114-001474-2</t>
  </si>
  <si>
    <t>2024-07-18 15:54:39</t>
  </si>
  <si>
    <t>ALCALDIA MUNICIPAL DE ORITO  --</t>
  </si>
  <si>
    <t>PROYECTO CONTRUCCIÓN DE LA NUEVA ESTACIÓN DE BOMBEROS DE ORITO PUTUMAYO</t>
  </si>
  <si>
    <t>2024-114-001472-2</t>
  </si>
  <si>
    <t>2024-07-18 15:31:48</t>
  </si>
  <si>
    <t>LUISA MARIA MENDOZA MANRIQUE</t>
  </si>
  <si>
    <t>Solicitud certificación laboral</t>
  </si>
  <si>
    <t>Anexo cargado - Activo</t>
  </si>
  <si>
    <t>2024-114-001471-2</t>
  </si>
  <si>
    <t>2024-07-18 15:28:48</t>
  </si>
  <si>
    <t>Solicitud de activación de cursos virtuales.</t>
  </si>
  <si>
    <t>2024-114-001470-2</t>
  </si>
  <si>
    <t>2024-07-18 14:09:19</t>
  </si>
  <si>
    <t>PROSPERO ANTONIO CARBONELL TANGARIFE</t>
  </si>
  <si>
    <t>RESPUESTA A MEMORANDO DE JULIO DE 12 DE 2024</t>
  </si>
  <si>
    <t>2024-114-001469-2</t>
  </si>
  <si>
    <t>2024-07-18 12:24:46</t>
  </si>
  <si>
    <t>ALCALDIA DE MONIQUIRA - BOYACA  sin información</t>
  </si>
  <si>
    <t>SOLICITUD DE INFORMACIÓN PROYECTOS TIPO CONSTRUCCIÓN ESTACIÓN DE BOMBEROS - MUNICIPIO DE MONIQUIRÁ, BOYACÁ</t>
  </si>
  <si>
    <t>2024-114-001468-2</t>
  </si>
  <si>
    <t>2024-07-18 12:23:25</t>
  </si>
  <si>
    <t>Alcaldia Municipal Cartagena de Chaira  --</t>
  </si>
  <si>
    <t>informes del convenio interadministrativo No. 188-2021</t>
  </si>
  <si>
    <t>2024-114-001465-2</t>
  </si>
  <si>
    <t>2024-07-18 11:37:13</t>
  </si>
  <si>
    <t>Solicitud de requisitos para reconocimiento de Centro de Formación de Brigadas</t>
  </si>
  <si>
    <t>proyecto educativo institucional</t>
  </si>
  <si>
    <t>2024-114-001933-5</t>
  </si>
  <si>
    <t>2024-07-18 11:12:33</t>
  </si>
  <si>
    <t>Solicitud de aclaración legal</t>
  </si>
  <si>
    <t>2024-114-001932-5</t>
  </si>
  <si>
    <t>2024-07-18 10:23:27</t>
  </si>
  <si>
    <t>Nestor Alexander Becerra Pacheco</t>
  </si>
  <si>
    <t>PERMISO PRÁCTICAS TECNOLÓGICA (ETAPA PRODUCTIVA )</t>
  </si>
  <si>
    <t>2024-114-001463-2</t>
  </si>
  <si>
    <t>2024-07-18 09:04:48</t>
  </si>
  <si>
    <t>ALCALDíA DE BELéN DE LOS ANDAQUIES  SECRETARIO GOBIERNO</t>
  </si>
  <si>
    <t>Reglamentación de tarifas del Certificado Bomberil</t>
  </si>
  <si>
    <t>2024-114-001461-2</t>
  </si>
  <si>
    <t>2024-07-17 16:12:05</t>
  </si>
  <si>
    <t>CARLOS ALBERTO -- --</t>
  </si>
  <si>
    <t>Solicitud de información referente a la activación de la interventoría.</t>
  </si>
  <si>
    <t>2024-114-001460-2</t>
  </si>
  <si>
    <t>2024-07-17 16:08:37</t>
  </si>
  <si>
    <t>Solicitud Curso GACB</t>
  </si>
  <si>
    <t>2024-114-001458-2</t>
  </si>
  <si>
    <t>2024-07-17 15:57:30</t>
  </si>
  <si>
    <t>SECRETARIA HACIENDA FUNDACION  MAGDALENA   --</t>
  </si>
  <si>
    <t>Re: Requerimiento cumplimiento obligaciones convenio 181 de 2021</t>
  </si>
  <si>
    <t>2024-114-001457-2</t>
  </si>
  <si>
    <t>2024-07-17 15:50:13</t>
  </si>
  <si>
    <t>DIEGO -- MESA --</t>
  </si>
  <si>
    <t>Buenas tardes envió solicitud de capacitacion,muchas gracias por su atencion prestada.</t>
  </si>
  <si>
    <t>2024-114-001456-2</t>
  </si>
  <si>
    <t>2024-07-17 15:48:51</t>
  </si>
  <si>
    <t>Copia Derecho de Petición</t>
  </si>
  <si>
    <t>2024-114-001929-5</t>
  </si>
  <si>
    <t>2024-07-17 14:27:42</t>
  </si>
  <si>
    <t>DIANA -- PARRA CARDONA</t>
  </si>
  <si>
    <t>Respuesta radicado DNBC No.2024-211-000807-1 Queja interpuesta por el Cuerpo de Bomberos Voluntarios de Manta</t>
  </si>
  <si>
    <t>2024-114-001928-5</t>
  </si>
  <si>
    <t>2024-07-17 13:55:38</t>
  </si>
  <si>
    <t>CUERPO DE BOMBEROS VOLUNTARIOS DE LA TEBAIDA  sin información</t>
  </si>
  <si>
    <t>SOLICITUD CONCEPTO JURIDICO</t>
  </si>
  <si>
    <t>2024-114-001444-2</t>
  </si>
  <si>
    <t>2024-07-17 11:41:21</t>
  </si>
  <si>
    <t>CBV VILLANUEVA-GUAJIRA  --</t>
  </si>
  <si>
    <t>PROBLEMATICA ESTACION BOMBERIL MUNICIPO DE VILLANUEVA LA GUAJIRA 2024.</t>
  </si>
  <si>
    <t>2024-114-001927-5</t>
  </si>
  <si>
    <t>2024-07-17 11:34:48</t>
  </si>
  <si>
    <t>Solicitud Informe totalidad de incendios registrados para el Departamento del Huila 2024</t>
  </si>
  <si>
    <t>2024-114-001926-5</t>
  </si>
  <si>
    <t>2024-07-17 11:24:07</t>
  </si>
  <si>
    <t>DELEGACION DEPARTAMENTAL  DE BOMBEROS PUTUMAYO  JAVIER BENAVIDES</t>
  </si>
  <si>
    <t>solicitud acompañamiento en el departamento a área de FANO</t>
  </si>
  <si>
    <t>2024-114-001925-5</t>
  </si>
  <si>
    <t>2024-07-17 11:20:43</t>
  </si>
  <si>
    <t>Solicitud de Información sobre Instructores e Instituciones de Procedencia del Curso de Gestión y Reducción del Riesgo de Desastres</t>
  </si>
  <si>
    <t>2024-114-001924-5</t>
  </si>
  <si>
    <t>2024-07-17 11:17:49</t>
  </si>
  <si>
    <t>CUERPO DE BOMBEROS VOLUNTARIOS DE ARJONA  LEONARDO RODRIGUEZ CASTRO</t>
  </si>
  <si>
    <t>Fwd: ACTUALIZACION DE USUARIO Y CONTRASEÑA</t>
  </si>
  <si>
    <t>2024-114-001923-5</t>
  </si>
  <si>
    <t>2024-07-17 11:14:42</t>
  </si>
  <si>
    <t>Benemérito Cuerpo de Bomberos Voluntarios de Manizales – Caldas  --</t>
  </si>
  <si>
    <t>Asesoría área Jurídica</t>
  </si>
  <si>
    <t>2024-114-001922-5</t>
  </si>
  <si>
    <t>2024-07-17 10:59:10</t>
  </si>
  <si>
    <t>PRESIDENCIA DE LA REPUBLICA  LUIS FERNANDO  CALDERON</t>
  </si>
  <si>
    <t>TRASLADO ID: 366917 DIRECCIÓN NACIONAL DE BOMBEROS</t>
  </si>
  <si>
    <t>2024-114-001921-5</t>
  </si>
  <si>
    <t>2024-07-17 10:59:08</t>
  </si>
  <si>
    <t>PRESIDENCIA DE LA REPUBLICA GUSTAVO PETRO</t>
  </si>
  <si>
    <t>2024-114-001920-5</t>
  </si>
  <si>
    <t>2024-07-17 10:55:44</t>
  </si>
  <si>
    <t>Traslado por competencia queja CIRO ROJAS OJEDA</t>
  </si>
  <si>
    <t>2024-114-001919-5</t>
  </si>
  <si>
    <t>2024-07-17 10:51:30</t>
  </si>
  <si>
    <t>JOSÉ  MANUEL  TAFFURT  PAEZ</t>
  </si>
  <si>
    <t>DERECHO DE PETICIÓN</t>
  </si>
  <si>
    <t>2024-114-001918-5</t>
  </si>
  <si>
    <t>2024-07-17 10:50:20</t>
  </si>
  <si>
    <t>DEPARTAMENTO ADMINISTRATIVO DE FUNCIÓN PUBLICA  sin información</t>
  </si>
  <si>
    <t>TRASLADO ID 363279 DIR NACIONAL DE BOMBEROS</t>
  </si>
  <si>
    <t>2024-114-001443-2</t>
  </si>
  <si>
    <t>2024-07-17 10:11:25</t>
  </si>
  <si>
    <t>CUERPO DE BOMBEROS VOLUNTARIOS DE MONTELIBANO  ARTURO HERRERA</t>
  </si>
  <si>
    <t>//RE 155-2024 / 286-2023 / 150-2024 / 151-2024/   148/2024 / 149-2024</t>
  </si>
  <si>
    <t>2024-114-001917-5</t>
  </si>
  <si>
    <t>2024-07-16 16:31:56</t>
  </si>
  <si>
    <t>Juan Carlos Puerto Prieto</t>
  </si>
  <si>
    <t>SOLICITUD DE RESTABLECIMIENTO DE LICENCIAS PARA USO PAQUETES DE HERRAMIENTAS OFFICE ELEMENTOS DE COMPUTO COORDINACIÓN OPERATIVA - DNBC</t>
  </si>
  <si>
    <t>2024-114-001916-5</t>
  </si>
  <si>
    <t>2024-07-16 16:00:43</t>
  </si>
  <si>
    <t>CONTRALORÍA DE YUMBO  --</t>
  </si>
  <si>
    <t>TRASLADO ID 362828 DIRECCION NACIONAL DE BOMBEROS</t>
  </si>
  <si>
    <t>2024-114-001436-2</t>
  </si>
  <si>
    <t>2024-07-16 15:37:18</t>
  </si>
  <si>
    <t>CUERPO DE BOMBEROS VOLUNTARIOS DE PUERTO TEJADA  PUERTO TEJADA</t>
  </si>
  <si>
    <t>Fwd: Documentos Curso Básico Bomberos Puerto Tejada</t>
  </si>
  <si>
    <t>2024-114-001913-5</t>
  </si>
  <si>
    <t>2024-07-16 15:05:30</t>
  </si>
  <si>
    <t>G&amp;M ABOGADOS   --</t>
  </si>
  <si>
    <t>RADICACIÓN DE DERECHO DE PETICIÓN</t>
  </si>
  <si>
    <t>2024-114-001433-2</t>
  </si>
  <si>
    <t>2024-07-16 14:40:50</t>
  </si>
  <si>
    <t>ALCALDÍA SAN MIGUEL - PUTUMAYO   --</t>
  </si>
  <si>
    <t>SOLICITUD DE INFORMACIÓN DE PROYECTO DE ESTACIONES DE BOMBEROS</t>
  </si>
  <si>
    <t>2024-114-001432-2</t>
  </si>
  <si>
    <t>2024-07-16 14:32:02</t>
  </si>
  <si>
    <t>CUERPO DE BOMBEROS OFICIALES DE DOSQUEBRADAS  sin información MARIA</t>
  </si>
  <si>
    <t>ADQUISICIÓN DE MAQUINA EXTINTORA CON BOMBA MINIMO DE 100 GPM A 250 PSI</t>
  </si>
  <si>
    <t>2024-114-001430-2</t>
  </si>
  <si>
    <t>2024-07-16 14:09:06</t>
  </si>
  <si>
    <t>ALCALDIA CASTILLA LA NUEVA   --</t>
  </si>
  <si>
    <t>Fwd: Solicitud de apoyo en el marco de las competencias establecidas en el art. 24 de la ley 1575 de 2012 (Ley General de Bomberos de Colombia) - Cont...</t>
  </si>
  <si>
    <t>2024-114-001912-5</t>
  </si>
  <si>
    <t>2024-07-16 13:59:48</t>
  </si>
  <si>
    <t>FISCALIA GENERAL DE LA NACION  fabio.guerrero@fiscalia.gov.co</t>
  </si>
  <si>
    <t>SOLICITUD URGENTE</t>
  </si>
  <si>
    <t>2024-114-001911-5</t>
  </si>
  <si>
    <t>2024-07-16 13:39:03</t>
  </si>
  <si>
    <t>Solicitud de Información sobre Radicados</t>
  </si>
  <si>
    <t>2024-114-001428-2</t>
  </si>
  <si>
    <t>2024-07-16 13:28:45</t>
  </si>
  <si>
    <t>INSTITUTO DE HIDROLOGÍA , METEREOLOGÍA Y ESTUDIOS AMBEINTALES - IDEAM  sin información</t>
  </si>
  <si>
    <t>SALIDA RADICADO IDEAM 20241500068781 / RADICADO DE ENTRADA 20249910066632</t>
  </si>
  <si>
    <t>2024-114-001910-5</t>
  </si>
  <si>
    <t>2024-07-16 13:14:14</t>
  </si>
  <si>
    <t>CUERPO DE BOMBEROS VOLUNTARIOS DE LA UNION  ANTIOQUIA</t>
  </si>
  <si>
    <t>SOLICITUD MODELOS AUTORIZADOS PARA ESTACIONES</t>
  </si>
  <si>
    <t>2024-114-001424-2</t>
  </si>
  <si>
    <t>2024-07-16 11:10:39</t>
  </si>
  <si>
    <t>EDWARD  -- --</t>
  </si>
  <si>
    <t>Solicitud de certificado</t>
  </si>
  <si>
    <t>2024-114-001908-5</t>
  </si>
  <si>
    <t>2024-07-16 11:01:43</t>
  </si>
  <si>
    <t>CUERPO DE BOMBEROS VOLUNTARIOS DE CALAMAR BOLIVAR  sin información</t>
  </si>
  <si>
    <t>reiteracion de respuesta</t>
  </si>
  <si>
    <t>2024-114-001422-2</t>
  </si>
  <si>
    <t>2024-07-16 10:57:53</t>
  </si>
  <si>
    <t>LUIS GONZALO -- RESTREPO</t>
  </si>
  <si>
    <t>REMISION DOCUMENTOS</t>
  </si>
  <si>
    <t>2024-114-001421-2</t>
  </si>
  <si>
    <t>2024-07-16 10:55:30</t>
  </si>
  <si>
    <t>Solicitud aplazamiento de Curso Inspector de Seguridad Nivel  Básico</t>
  </si>
  <si>
    <t>2024-114-001907-5</t>
  </si>
  <si>
    <t>2024-07-16 10:53:02</t>
  </si>
  <si>
    <t>Alcaldia Municipal de Zona Bananera  --</t>
  </si>
  <si>
    <t>Fwd: SOLICITUD ACLARACION DATOS DEVOLUCION RENDIMIENTOS FINANCIEROS CONVENIO 179-2021</t>
  </si>
  <si>
    <t>2024-114-001420-2</t>
  </si>
  <si>
    <t>2024-07-16 10:50:05</t>
  </si>
  <si>
    <t>CUERPO DE BOMBEROS VOLUNTARIOS DE VILLAVICENCIO  Alvarez</t>
  </si>
  <si>
    <t>INFORMES TECNICOS BRIGADAS CLASE 1 - ESCUELA VILLAVICENCIO</t>
  </si>
  <si>
    <t>2024-114-001418-2</t>
  </si>
  <si>
    <t>2024-07-16 10:06:55</t>
  </si>
  <si>
    <t>SOLICITUD CARNETIZACION BOMBEROS GRANADA META</t>
  </si>
  <si>
    <t>2024-114-001417-2</t>
  </si>
  <si>
    <t>2024-07-16 10:03:34</t>
  </si>
  <si>
    <t>DOCUMENTACION FINAL CURSO DE FORMACON PARA BOMBEROS - 2024</t>
  </si>
  <si>
    <t>2024-114-001416-2</t>
  </si>
  <si>
    <t>2024-07-16 09:37:03</t>
  </si>
  <si>
    <t>ESCUELA TéCNICA DE BOMBEROS DUITAMA  -- --</t>
  </si>
  <si>
    <t>Solicitud de Inscripción Curso SCI Básico en Línea CBV DUITAMA</t>
  </si>
  <si>
    <t>2024-114-001905-5</t>
  </si>
  <si>
    <t>2024-07-16 09:16:11</t>
  </si>
  <si>
    <t>CUERPO DE BOMBEROS VOLUNTARIOS MONTENEGRO  sin información bomberosvoluntariosmontenegro@gmail.com</t>
  </si>
  <si>
    <t>solicitud poder</t>
  </si>
  <si>
    <t>2024-114-001414-2</t>
  </si>
  <si>
    <t>2024-07-16 09:04:56</t>
  </si>
  <si>
    <t>SECRETARÍA DE PLANEACIÓN LA VEGA - CUNDIMARCA   --</t>
  </si>
  <si>
    <t>Remisión proyecto “ESTUDIOS, DISEÑOS Y CONSTRUCCIÓN DE LA ESTACIÓN DE BOMBEROS PARA EL MUNICIPIO DE LA VEGA, CUNDINAMARCA”,</t>
  </si>
  <si>
    <t>2024-114-001412-2</t>
  </si>
  <si>
    <t>2024-07-16 08:45:13</t>
  </si>
  <si>
    <t>CUERPO DE BOMBEROS VOLUNTARIOS DE NOCAIMA  sin información</t>
  </si>
  <si>
    <t>SOLICITUD COPIA DEL SOAT MAQUINA EXTINTORA</t>
  </si>
  <si>
    <t>seguro obligatorio soat</t>
  </si>
  <si>
    <t>2024-114-001408-2</t>
  </si>
  <si>
    <t>2024-07-16 08:22:26</t>
  </si>
  <si>
    <t>UNGRD  -- --</t>
  </si>
  <si>
    <t>Remisión Solicitud - Ticket N° GSC-2024-122843 - RELACIONAMIENTO CON EL CIUDADANO - UNGRD</t>
  </si>
  <si>
    <t>2024-114-001407-2</t>
  </si>
  <si>
    <t>2024-07-16 08:19:29</t>
  </si>
  <si>
    <t>CUERPO DE BOMBEROS VOLUNTARIOS DE ENTRERRIOS  sin información</t>
  </si>
  <si>
    <t>Informe Actividades CBV de Entrerríos</t>
  </si>
  <si>
    <t>2024-114-001398-2</t>
  </si>
  <si>
    <t>2024-07-12 14:19:05</t>
  </si>
  <si>
    <t>SOLICITUD</t>
  </si>
  <si>
    <t>2024-114-001397-2</t>
  </si>
  <si>
    <t>2024-07-12 14:16:39</t>
  </si>
  <si>
    <t>SOLICITUD FORTALECIMIENTO</t>
  </si>
  <si>
    <t>2024-114-001395-2</t>
  </si>
  <si>
    <t>2024-07-12 11:23:19</t>
  </si>
  <si>
    <t>ALCALDÍA SOACHA - CUNDINAMARCA   --</t>
  </si>
  <si>
    <t>SOLICITUD CONCEPTO</t>
  </si>
  <si>
    <t>2024-114-001394-2</t>
  </si>
  <si>
    <t>2024-07-12 11:19:00</t>
  </si>
  <si>
    <t>ALCALDÍA MOGOTES - SANTANDER   --</t>
  </si>
  <si>
    <t>Consulta con relación a: Restricción de realización de convenio con grupo voluntario de bomberos voluntario de mogotes que se encuentran como no opera...</t>
  </si>
  <si>
    <t>2024-114-001388-2</t>
  </si>
  <si>
    <t>2024-07-11 18:59:16</t>
  </si>
  <si>
    <t>Visita fiscal de la Contraloría General de la Republica</t>
  </si>
  <si>
    <t>2024-114-001384-2</t>
  </si>
  <si>
    <t>2024-07-11 17:38:55</t>
  </si>
  <si>
    <t>CUERPO DE BOMBEROS VOLUNTARIOS DE MANI - CASANARE  MANI</t>
  </si>
  <si>
    <t>Solicitud</t>
  </si>
  <si>
    <t>2024-114-001902-5</t>
  </si>
  <si>
    <t>2024-07-11 17:35:36</t>
  </si>
  <si>
    <t>MINISTERIO DEL INTERIOR  LUIS sergio.arciniegas@mininterior.gov.co</t>
  </si>
  <si>
    <t>RV: URGENTE Solicitud de información – Logros para el discurso del 20 de julio</t>
  </si>
  <si>
    <t>2024-114-001899-5</t>
  </si>
  <si>
    <t>2024-07-11 17:29:26</t>
  </si>
  <si>
    <t>ISELE -- TOSCANA --</t>
  </si>
  <si>
    <t>Cargo de comandante con constancias</t>
  </si>
  <si>
    <t>2024-114-001378-2</t>
  </si>
  <si>
    <t>2024-07-11 15:57:51</t>
  </si>
  <si>
    <t>Reiteración de Solicitud para que se extienda la sobretasa bomberil al impuesto de industria y comercio</t>
  </si>
  <si>
    <t>2024-114-001377-2</t>
  </si>
  <si>
    <t>2024-07-11 15:41:38</t>
  </si>
  <si>
    <t>SOLICITUD DE RESTABLECIMIENTO DE LICENCIAS PARA LAS CUENTAS DE CORREO ELECTRÓNICO COORDINACIÓN OPERATIVA-DNBC</t>
  </si>
  <si>
    <t>2024-114-001896-5</t>
  </si>
  <si>
    <t>2024-07-11 15:10:55</t>
  </si>
  <si>
    <t>CUERPO DE BOMBEROS DE PUERTO INIRIDA  sin información</t>
  </si>
  <si>
    <t>Solicitud de asesoría legal</t>
  </si>
  <si>
    <t>2024-114-001374-2</t>
  </si>
  <si>
    <t>2024-07-11 15:04:51</t>
  </si>
  <si>
    <t>CUERPO DE BOMBEROS VOLUNTARIOS DE BORRERO AYERBE  -- --</t>
  </si>
  <si>
    <t>Listado</t>
  </si>
  <si>
    <t>2024-114-001368-2</t>
  </si>
  <si>
    <t>2024-07-11 11:27:21</t>
  </si>
  <si>
    <t>CUERPO DE BOMBEROS VOLUNTARIOS VOLUNTARIOS DE SABANALARGA  SABANALARGA ATLÁNTICO</t>
  </si>
  <si>
    <t>SOLICITUD DE CANCELACION DE PROCESO DE CERTIFICACION</t>
  </si>
  <si>
    <t>2024-114-001367-2</t>
  </si>
  <si>
    <t>2024-07-11 11:23:28</t>
  </si>
  <si>
    <t>Traslado por competencia</t>
  </si>
  <si>
    <t>certificación capacidad financiera para el funcionamiento de la escuela</t>
  </si>
  <si>
    <t>2024-114-001365-2</t>
  </si>
  <si>
    <t>2024-07-11 11:19:12</t>
  </si>
  <si>
    <t>MARICEL -- NADER --</t>
  </si>
  <si>
    <t>Vehículo de bomberos para el Municipio de Ayapel</t>
  </si>
  <si>
    <t>2024-114-001362-2</t>
  </si>
  <si>
    <t>2024-07-11 10:54:49</t>
  </si>
  <si>
    <t>Notificación de cierre de proceso de acceso a inmuebles bajo las metodologías de Destinación Provisional, Comodato o Arrendamiento Social.</t>
  </si>
  <si>
    <t>2024-114-001352-2</t>
  </si>
  <si>
    <t>2024-07-10 14:37:43</t>
  </si>
  <si>
    <t>INFORME DE COMISIÓN DE SERVICIO O DESPLAZAMIENTO</t>
  </si>
  <si>
    <t>facturas</t>
  </si>
  <si>
    <t>2024-114-001891-5</t>
  </si>
  <si>
    <t>2024-07-10 14:34:36</t>
  </si>
  <si>
    <t>FEDERACION BOMBEROS COLOMBIA   --</t>
  </si>
  <si>
    <t>consulta juridica</t>
  </si>
  <si>
    <t>2024-114-001347-2</t>
  </si>
  <si>
    <t>2024-07-10 12:34:21</t>
  </si>
  <si>
    <t>LOURDES DEL SOCORRO PEÑA  DEL VALLE</t>
  </si>
  <si>
    <t>RESOLUCIOM #0129 DE 2024 LOURDES PEÑA DEL VALLE</t>
  </si>
  <si>
    <t>2024-114-001334-2</t>
  </si>
  <si>
    <t>2024-07-10 11:12:28</t>
  </si>
  <si>
    <t>CUERPO DE BOMBEROS VOLUNTARIOS DE LA MESA  ----</t>
  </si>
  <si>
    <t>sobretasa y contratos</t>
  </si>
  <si>
    <t>2024-114-001333-2</t>
  </si>
  <si>
    <t>2024-07-10 11:09:21</t>
  </si>
  <si>
    <t>2024-114-001889-5</t>
  </si>
  <si>
    <t>2024-07-10 10:48:59</t>
  </si>
  <si>
    <t>LIBINTON  BRAYAN  RIVAS</t>
  </si>
  <si>
    <t>DERECHO DE PETICION</t>
  </si>
  <si>
    <t>2024-114-001331-2</t>
  </si>
  <si>
    <t>2024-07-10 10:08:18</t>
  </si>
  <si>
    <t>SOLICITUD DE INFORMACION</t>
  </si>
  <si>
    <t>2024-114-001888-5</t>
  </si>
  <si>
    <t>2024-07-10 10:06:27</t>
  </si>
  <si>
    <t>MELO VARGAS &amp; SUÁREZ NAMÉN   --</t>
  </si>
  <si>
    <t>RV: DERECHO DE PETICIÓN DE INTERÉS PARTICULAR – SOLICITA INTERVENCIÓN DE ENTES DE CONTROL EN IRREGULARIDADES PRESENTADAS EN PROYECTO DE CONSTRUCCIÓN...</t>
  </si>
  <si>
    <t>2024-114-001329-2</t>
  </si>
  <si>
    <t>2024-07-10 09:46:18</t>
  </si>
  <si>
    <t>ALCALDÍA SAN DIEGO-CESAR  --</t>
  </si>
  <si>
    <t>CONSTRUCCIÓN DE LA ESTACIÓN DE BOMBEROS EN EL MUNICIPIO DE SAN DIEGO - CÉSAR</t>
  </si>
  <si>
    <t>2024-114-001327-2</t>
  </si>
  <si>
    <t>2024-07-09 17:50:06</t>
  </si>
  <si>
    <t>ALCALDÍA DE CALAMAR - BOLIVAR   --</t>
  </si>
  <si>
    <t>Solicitud acompañamiento</t>
  </si>
  <si>
    <t>2024-114-001326-2</t>
  </si>
  <si>
    <t>2024-07-09 17:46:40</t>
  </si>
  <si>
    <t>ALCALDÍA DE NOBSA - BOYACA  --</t>
  </si>
  <si>
    <t>REQUISITOS PROYECTO DE INFRAESTRUCTURA ESTACIÓN DE BOMBEROS DEL MUNICIPIO DE NOBSA</t>
  </si>
  <si>
    <t>2024-114-001325-2</t>
  </si>
  <si>
    <t>2024-07-09 17:36:10</t>
  </si>
  <si>
    <t>CUERPO DE BOMBEROS VOLUNTARIOS DE FLORENCIA  William Álvarez Lozada</t>
  </si>
  <si>
    <t>INFORME DE SUPERVISION</t>
  </si>
  <si>
    <t>2024-114-001887-5</t>
  </si>
  <si>
    <t>2024-07-09 17:34:23</t>
  </si>
  <si>
    <t>HÉCTOR  FABIO   MORERA  PIÑEROS</t>
  </si>
  <si>
    <t>ENVIO OFICIO PRA RADICAR Y SOLICITAR CONCEPTO TECNICO EN SEGUIDAD</t>
  </si>
  <si>
    <t>2024-114-001318-2</t>
  </si>
  <si>
    <t>2024-07-09 14:47:35</t>
  </si>
  <si>
    <t>Solicitud inscripción CIL-CSCI</t>
  </si>
  <si>
    <t>2024-114-001316-2</t>
  </si>
  <si>
    <t>2024-07-09 14:41:42</t>
  </si>
  <si>
    <t>ALPECORP COLOMBIA S.A.S --</t>
  </si>
  <si>
    <t>PAGO 02 FINAL / CONTARTO 108-2024</t>
  </si>
  <si>
    <t>2024-114-001315-2</t>
  </si>
  <si>
    <t>2024-07-09 14:37:03</t>
  </si>
  <si>
    <t>ALCALDÍA PALESTINA - CALDAS  --</t>
  </si>
  <si>
    <t>Fwd: COMPRA DE PÓLIZAS DE VEHÍCULOS PARA LOS CUERPOS DE BOMBEROS.</t>
  </si>
  <si>
    <t>2024-114-001885-5</t>
  </si>
  <si>
    <t>2024-07-09 14:32:21</t>
  </si>
  <si>
    <t>CUERPO DE BOMBEROS VOLUNTARIOS DE MOSQUERA  calidad.b22@gmail.com sst.bomberosmosquera@gmail.com</t>
  </si>
  <si>
    <t>Buenos días, Teniente Luis Valencia</t>
  </si>
  <si>
    <t>2024-114-001884-5</t>
  </si>
  <si>
    <t>2024-07-09 11:45:03</t>
  </si>
  <si>
    <t>EDGAR PAMPLONA GARCIA  sin información</t>
  </si>
  <si>
    <t>ANOMALÍAS , MALTRATOS , DESPIDOS SIN JUSTIFICACIÓN , PERSECUCIÓN LABORAL BOMBERIL</t>
  </si>
  <si>
    <t>2024-114-001310-2</t>
  </si>
  <si>
    <t>2024-07-09 11:31:18</t>
  </si>
  <si>
    <t>MINISTERIO DE INTERIOR --</t>
  </si>
  <si>
    <t>FORTALECIMIENTO PARA LA DOTACIÓN DE EQUIPOS Y HERRAMENTAS REQUERIDAS CON DESTINACIÓN A LOS DISTINTOS CUERPOS DE BOMBEROS DEL DEPARTAMENTO DEL ATLÁNTIC...</t>
  </si>
  <si>
    <t>2024-114-001309-2</t>
  </si>
  <si>
    <t>2024-07-09 11:24:11</t>
  </si>
  <si>
    <t>Re: Unidad de Intervención Rápida - Informe Trimestral</t>
  </si>
  <si>
    <t>2024-114-001883-5</t>
  </si>
  <si>
    <t>2024-07-09 11:18:29</t>
  </si>
  <si>
    <t>DIEGO  VIVAS  ORTEGA</t>
  </si>
  <si>
    <t>TRASLADO ID 362125 DIR NACIONAL DE BOMBEROS</t>
  </si>
  <si>
    <t>2024-114-001307-2</t>
  </si>
  <si>
    <t>2024-07-09 10:46:11</t>
  </si>
  <si>
    <t>BENEMERITO CUERPO DE BOMBEROS VOLUNTARIOS DE CALI  CALI</t>
  </si>
  <si>
    <t>Curso de Operadores de Maquinas contra Incendio Fecha: 22 al 26 de Julio 2024</t>
  </si>
  <si>
    <t>2024-114-001306-2</t>
  </si>
  <si>
    <t>2024-07-09 10:42:00</t>
  </si>
  <si>
    <t>CBV BOGOTA D.C   --</t>
  </si>
  <si>
    <t>Fwd: CURSO COMANDO INCIDENTES / CURSO 65 CBVB</t>
  </si>
  <si>
    <t>2024-114-001882-5</t>
  </si>
  <si>
    <t>2024-07-09 10:36:28</t>
  </si>
  <si>
    <t>Ecomedics S.A.S.  --</t>
  </si>
  <si>
    <t>Derecho Petición - Solicitud Información.</t>
  </si>
  <si>
    <t>Comentario PQRSD agregado - Activo</t>
  </si>
  <si>
    <t>2024-114-001305-2</t>
  </si>
  <si>
    <t>2024-07-09 10:33:54</t>
  </si>
  <si>
    <t>CUERPO DE BOMBEROS VOLUNTARIOS DE RIONEGRO  sin información capacitaciones@bomberosrionegro.com.co</t>
  </si>
  <si>
    <t>Documentos curso Bomberos Rionegro 2024</t>
  </si>
  <si>
    <t>2024-114-001304-2</t>
  </si>
  <si>
    <t>2024-07-09 10:31:57</t>
  </si>
  <si>
    <t>Fwd: REPORTE CONVENIO BOMBEROS</t>
  </si>
  <si>
    <t>2024-114-001880-5</t>
  </si>
  <si>
    <t>2024-07-09 10:09:01</t>
  </si>
  <si>
    <t>CIRO  -- --</t>
  </si>
  <si>
    <t>Solicitud de información.</t>
  </si>
  <si>
    <t>2024-114-001302-2</t>
  </si>
  <si>
    <t>2024-07-09 10:07:01</t>
  </si>
  <si>
    <t>CUERPO DE BOMBEROS VOLUNTARIOS DE RIVERA  rivera</t>
  </si>
  <si>
    <t>SOLICITUD DNBC RUE</t>
  </si>
  <si>
    <t>2024-114-001301-2</t>
  </si>
  <si>
    <t>2024-07-09 10:05:34</t>
  </si>
  <si>
    <t>CUERPO DE BOMBEROS VOLUNTARIOS DE OBANDO  sin información</t>
  </si>
  <si>
    <t>cursos de bomberos</t>
  </si>
  <si>
    <t>2024-114-001878-5</t>
  </si>
  <si>
    <t>2024-07-09 09:43:33</t>
  </si>
  <si>
    <t>CUERPO DE BOMBEROS VOLUNTARIOS DE BOLIVIA  sin información</t>
  </si>
  <si>
    <t>Solicitud de apoyo para formulación de proyecto.</t>
  </si>
  <si>
    <t>2024-114-001299-2</t>
  </si>
  <si>
    <t>2024-07-09 09:36:14</t>
  </si>
  <si>
    <t>GOBERNACIÓN DEL CESAR   --</t>
  </si>
  <si>
    <t>Información Proyectos Estaciones de Bomberos</t>
  </si>
  <si>
    <t>2024-114-001297-2</t>
  </si>
  <si>
    <t>2024-07-09 09:30:56</t>
  </si>
  <si>
    <t>CUERPO DE BOMBEROS VOLUNTARIOS DE GRANADA  --</t>
  </si>
  <si>
    <t>Solicitud de planos</t>
  </si>
  <si>
    <t>2024-114-001296-2</t>
  </si>
  <si>
    <t>2024-07-09 09:19:14</t>
  </si>
  <si>
    <t>CUERPO DE BOMBEROS VOLUNTARIOS DE GÉNOVA  VIDALES</t>
  </si>
  <si>
    <t>Solicitud Capacitación RUE</t>
  </si>
  <si>
    <t>2024-114-001877-5</t>
  </si>
  <si>
    <t>2024-07-09 09:17:16</t>
  </si>
  <si>
    <t>Andrés  felipe   Rodriguez   Valencia</t>
  </si>
  <si>
    <t>2024-114-001876-5</t>
  </si>
  <si>
    <t>2024-07-09 09:12:44</t>
  </si>
  <si>
    <t>CBV ANAPOIMA - CUNDINAMARCA   --</t>
  </si>
  <si>
    <t>2024-114-001875-5</t>
  </si>
  <si>
    <t>2024-07-09 09:02:06</t>
  </si>
  <si>
    <t>COLSUBSIDIO  -- --</t>
  </si>
  <si>
    <t>RE: Listado cuerpo des de Bomberos</t>
  </si>
  <si>
    <t>2024-114-001295-2</t>
  </si>
  <si>
    <t>2024-07-09 08:52:20</t>
  </si>
  <si>
    <t>INFORME USO OPERACIONAL VEHICULO TIPO CRIF RIVERA HUILA</t>
  </si>
  <si>
    <t>2024-114-001874-5</t>
  </si>
  <si>
    <t>2024-07-09 08:50:26</t>
  </si>
  <si>
    <t>VEEDURIA CIUDADANA AL CUERPO DE BOMBEROS VOLUNTARIOS DE MONIQUIRA   moniquira</t>
  </si>
  <si>
    <t>DERECHO DE PETICION E INFORMACIÓN</t>
  </si>
  <si>
    <t>2024-114-001294-2</t>
  </si>
  <si>
    <t>2024-07-09 08:46:32</t>
  </si>
  <si>
    <t>ALCALDÍA SANTA MARTA   --</t>
  </si>
  <si>
    <t>TRASLADO ID 355193 DIR NACIONAL DE BOMBEROS SOLICITUD MAQUINA EXTINTORA</t>
  </si>
  <si>
    <t>2024-114-001293-2</t>
  </si>
  <si>
    <t>2024-07-09 08:40:17</t>
  </si>
  <si>
    <t>CUERPO DE BOMBEROS VOLUNTARIOS DE LA CEJA  sin información</t>
  </si>
  <si>
    <t>INFORME CURSO INSPECTOR DE SEGURIDAD BÁSICO 208-2024</t>
  </si>
  <si>
    <t>2024-114-001279-2</t>
  </si>
  <si>
    <t>2024-07-08 11:34:42</t>
  </si>
  <si>
    <t>ALCALDIA  MUNICIPAL  MOSQUERA --</t>
  </si>
  <si>
    <t>PROYECTO BOMBEROS</t>
  </si>
  <si>
    <t>2024-114-001278-2</t>
  </si>
  <si>
    <t>2024-07-08 11:33:14</t>
  </si>
  <si>
    <t>SOLICITUD INCRIPCION DE UNIDAD PARA CURSO INTRODUCTORIO SISTEMA COMANDO INCIDENTE</t>
  </si>
  <si>
    <t>2024-114-001276-2</t>
  </si>
  <si>
    <t>2024-07-08 11:15:53</t>
  </si>
  <si>
    <t>Proyecto Delegación Departamental de Bomberos de Caldas.</t>
  </si>
  <si>
    <t>2024-114-001275-2</t>
  </si>
  <si>
    <t>2024-07-08 11:13:21</t>
  </si>
  <si>
    <t>CUERPO DE BOMBEROS VOLUNTARIOS DE LA TOLA - NARIÑO  -- --</t>
  </si>
  <si>
    <t>solicitud de carnet bomberos voluntarios de la tola Nariño</t>
  </si>
  <si>
    <t>2024-114-001871-5</t>
  </si>
  <si>
    <t>2024-07-08 11:10:07</t>
  </si>
  <si>
    <t>Rv: Direccion Nacional De bomberos - Solicitud diligencia de inspección dentro N.C 110016000101202310067</t>
  </si>
  <si>
    <t>2024-114-001273-2</t>
  </si>
  <si>
    <t>2024-07-08 11:06:14</t>
  </si>
  <si>
    <t>CUERPO DE BOMBEROS VOLUNTARIOS CAQUEZA  sin información</t>
  </si>
  <si>
    <t>SOLICITUD PARA AUTORIZACION PARA REALIZACION DEL CURSO BOMBERO BASICO</t>
  </si>
  <si>
    <t>2024-114-001271-2</t>
  </si>
  <si>
    <t>2024-07-08 10:49:52</t>
  </si>
  <si>
    <t>CUERPO DE BOMBEROS VOLUNTARIOS DE PEREIRA  sin información haidencastillo@hotmail.com</t>
  </si>
  <si>
    <t>Unidad de Intervención Rápida - Informe Trimestral</t>
  </si>
  <si>
    <t>2024-114-001269-2</t>
  </si>
  <si>
    <t>2024-07-08 10:32:19</t>
  </si>
  <si>
    <t>ALCALDÍA BOSCONIA - CESAR   --</t>
  </si>
  <si>
    <t>RADICACION DE PROYECTO : Fortalecimiento de la Infraestructura Física de los Cuerpos de Bomberos de Colombia en el Municipio de Bosconia Cesar</t>
  </si>
  <si>
    <t>2024-114-001268-2</t>
  </si>
  <si>
    <t>2024-07-08 10:25:48</t>
  </si>
  <si>
    <t>ALCALDIA DE VALLEDUPAR  ERNESTO OROZCO</t>
  </si>
  <si>
    <t>RESPUESTA RADICADO DNBC No. 2024-213-000724-1</t>
  </si>
  <si>
    <t>2024-114-001870-5</t>
  </si>
  <si>
    <t>2024-07-08 09:55:35</t>
  </si>
  <si>
    <t>**2024RS093210** Remisión de Comunicación: 2024RS093210</t>
  </si>
  <si>
    <t>2024-114-001266-2</t>
  </si>
  <si>
    <t>2024-07-08 09:42:40</t>
  </si>
  <si>
    <t>ecretariadeplaneacion San Francisco   --</t>
  </si>
  <si>
    <t>Proyecto Bomberos</t>
  </si>
  <si>
    <t>2024-114-001869-5</t>
  </si>
  <si>
    <t>2024-07-08 08:39:50</t>
  </si>
  <si>
    <t>FISCALIA GENERAL DE LA NACIÓN  --</t>
  </si>
  <si>
    <t>2024-114-001868-5</t>
  </si>
  <si>
    <t>2024-07-05 16:57:43</t>
  </si>
  <si>
    <t>CUERPO DE BOMBEROS VOLUNTARIOS DE ZIPAQUIRA  SANCHEZ</t>
  </si>
  <si>
    <t>SOLICITUD CURSO SCI VIRTUAL</t>
  </si>
  <si>
    <t>2024-114-001263-2</t>
  </si>
  <si>
    <t>2024-07-05 16:20:04</t>
  </si>
  <si>
    <t>ALCALDIA MUNICIPAL DE DAGUA  --</t>
  </si>
  <si>
    <t>CONTESTACION RADICADO DNBC N°2024-114-000276-5</t>
  </si>
  <si>
    <t>2024-114-001867-5</t>
  </si>
  <si>
    <t>2024-07-05 15:32:12</t>
  </si>
  <si>
    <t>CUERPO OFICIAL DE BOMBEROS DE PEREIRA  --</t>
  </si>
  <si>
    <t>Asunto: SOLICITUD DE DOCUMENTACIÓN – COPIA DIGITAL RESOLUCIÓN No 601 DE 2022 - #20240705-36598-I</t>
  </si>
  <si>
    <t>2024-114-001866-5</t>
  </si>
  <si>
    <t>2024-07-05 15:24:00</t>
  </si>
  <si>
    <t>RV: SOLICITUD DE RETIRO DE LA PLATAFORMA RUE</t>
  </si>
  <si>
    <t>2024-114-001865-5</t>
  </si>
  <si>
    <t>2024-07-05 15:17:58</t>
  </si>
  <si>
    <t>Remisión Denuncia Ticket Nº GSC-2024-122421 - RELACIONAMIENTO CON EL CIUDADANO - UNGRD</t>
  </si>
  <si>
    <t>2024-114-001257-2</t>
  </si>
  <si>
    <t>2024-07-05 12:44:14</t>
  </si>
  <si>
    <t>GOBERNACION DE CALDAS  sin información</t>
  </si>
  <si>
    <t>2024-114-001864-5</t>
  </si>
  <si>
    <t>2024-07-05 12:40:56</t>
  </si>
  <si>
    <t>Juan  Sebastián López  Londoño</t>
  </si>
  <si>
    <t>Asistencia Juridica CBV Guayatá</t>
  </si>
  <si>
    <t>2024-114-001863-5</t>
  </si>
  <si>
    <t>2024-07-05 12:32:00</t>
  </si>
  <si>
    <t>JULIO  MANUEL  ORTIZ   NOVOA</t>
  </si>
  <si>
    <t>2024-114-001862-5</t>
  </si>
  <si>
    <t>2024-07-05 12:28:24</t>
  </si>
  <si>
    <t>SERGIO  CARGOS</t>
  </si>
  <si>
    <t>IMPORTANTE (QUEJA MUNICIPAL)</t>
  </si>
  <si>
    <t>2024-114-001861-5</t>
  </si>
  <si>
    <t>2024-07-05 12:24:07</t>
  </si>
  <si>
    <t>Carol  Jubiri   Aguilar  Jaime</t>
  </si>
  <si>
    <t>2024-114-001247-2</t>
  </si>
  <si>
    <t>2024-07-04 16:24:13</t>
  </si>
  <si>
    <t>UNIVERSIDAD LIBRE  --</t>
  </si>
  <si>
    <t>Solicitud formal, Universidad Libre de Colombia</t>
  </si>
  <si>
    <t>derechos de petición</t>
  </si>
  <si>
    <t>2024-114-001244-2</t>
  </si>
  <si>
    <t>2024-07-04 15:58:46</t>
  </si>
  <si>
    <t>CUERPO DE BOMBEROS VOLUNTARIOS MUNICIPIO ZONA BANANERA  PRUDENCIO PEREZ</t>
  </si>
  <si>
    <t>Solicitud SOAT, Del Vehículo CHEVROLET ODU952</t>
  </si>
  <si>
    <t>2024-114-001242-2</t>
  </si>
  <si>
    <t>2024-07-04 15:30:52</t>
  </si>
  <si>
    <t>PROYECTO ADQUISICIÓN COMPRESOR PARA RECARGA DE CILINDROS DE AIRE COMPRIMIDO + SCBA - 2024</t>
  </si>
  <si>
    <t>2024-114-001240-2</t>
  </si>
  <si>
    <t>2024-07-04 15:25:34</t>
  </si>
  <si>
    <t>ALCALDIA MUNICIPAL DE GARAGOA  --</t>
  </si>
  <si>
    <t>SOLICITUD DE POSTULACIÓN PARA ESTUDIOS, DISEÑOS Y CONSTRUCCIÓN DE LA ESTACIÓN DE BOMBEROS EN GARAGOA, BOYACÁ.</t>
  </si>
  <si>
    <t>2024-114-001239-2</t>
  </si>
  <si>
    <t>2024-07-04 15:22:23</t>
  </si>
  <si>
    <t>Informes comodato segundo trimestre 2024</t>
  </si>
  <si>
    <t>2024-114-001227-2</t>
  </si>
  <si>
    <t>2024-07-04 12:58:51</t>
  </si>
  <si>
    <t>MINISTERIO DEL INTERIOR  -- correspondencia@mininterior.gov.co</t>
  </si>
  <si>
    <t>TRASLADO ID 358445 DIRECCIÓN NACIONAL DE BOMBEROS: SEVILLA VALLE</t>
  </si>
  <si>
    <t>2024-114-001860-5</t>
  </si>
  <si>
    <t>2024-07-04 12:50:54</t>
  </si>
  <si>
    <t>COLMENA SEGUROS  --</t>
  </si>
  <si>
    <t>Consulta Bomberos Buenaventura</t>
  </si>
  <si>
    <t>2024-114-001226-2</t>
  </si>
  <si>
    <t>2024-07-04 12:47:24</t>
  </si>
  <si>
    <t>ascenso a bombero</t>
  </si>
  <si>
    <t>2024-114-001858-5</t>
  </si>
  <si>
    <t>2024-07-04 12:00:29</t>
  </si>
  <si>
    <t>PAULA ANDREA BURGOS CERON  -- --</t>
  </si>
  <si>
    <t>Solicitud aclaración certificado de seguridad expedido por los cuerpo de Bomberos</t>
  </si>
  <si>
    <t>2024-114-001224-2</t>
  </si>
  <si>
    <t>2024-07-04 11:49:36</t>
  </si>
  <si>
    <t>CUERPO DE BOMBEROS SAN JUAN BAUTISTA DE GUACARI  sin información</t>
  </si>
  <si>
    <t>Solicitud de capacitación virtual</t>
  </si>
  <si>
    <t>2024-114-001223-2</t>
  </si>
  <si>
    <t>2024-07-04 11:45:59</t>
  </si>
  <si>
    <t>Alcaldia de Chachagui  -- secretariadeplaneacion@chachagui-narino.gov.co</t>
  </si>
  <si>
    <t>Comprobante Bomberos.pdf</t>
  </si>
  <si>
    <t>2024-114-001217-2</t>
  </si>
  <si>
    <t>2024-07-03 17:07:02</t>
  </si>
  <si>
    <t>BOMBEROS OFICIALES DE BUCARAMANGA  sin información</t>
  </si>
  <si>
    <t>SOLICITUD CARNETIZACIÓN</t>
  </si>
  <si>
    <t>2024-114-001213-2</t>
  </si>
  <si>
    <t>2024-07-03 16:54:30</t>
  </si>
  <si>
    <t>TATIANA CAROLINA RICAURTE CANRO</t>
  </si>
  <si>
    <t>CUENTA D E COBRO No. 04 TATIANA CAROLINA RICAURTE CANRO</t>
  </si>
  <si>
    <t>2024-114-001202-2</t>
  </si>
  <si>
    <t>2024-07-03 14:50:41</t>
  </si>
  <si>
    <t>CARLOS  VENCE</t>
  </si>
  <si>
    <t>Solicitud requisitos y metodología de viabilidad de proyectos ante DNBC</t>
  </si>
  <si>
    <t>2024-114-001196-2</t>
  </si>
  <si>
    <t>2024-07-03 11:21:52</t>
  </si>
  <si>
    <t>CUERPO DE BOMBEROS VOLUNTARIOS DE HISPANIA  --</t>
  </si>
  <si>
    <t>Respuesta a solicitud</t>
  </si>
  <si>
    <t>petición interés general</t>
  </si>
  <si>
    <t>2024-114-001195-2</t>
  </si>
  <si>
    <t>2024-07-03 11:10:12</t>
  </si>
  <si>
    <t>Insumos Informe al Congreso 2023-2024</t>
  </si>
  <si>
    <t>2024-114-001855-5</t>
  </si>
  <si>
    <t>2024-07-03 11:05:55</t>
  </si>
  <si>
    <t>FEDERACIÓN DE BOMBEROS DE COLOMBIA  --</t>
  </si>
  <si>
    <t>RV: derecho de peticion</t>
  </si>
  <si>
    <t>2024-114-001854-5</t>
  </si>
  <si>
    <t>2024-07-03 11:00:17</t>
  </si>
  <si>
    <t>MINISTERIO DEL INTERIOR  sin información</t>
  </si>
  <si>
    <t>TRASLADO ID 356511 DIRECCIÓN NACIONAL DE BOMBEROS Remisión por competencia</t>
  </si>
  <si>
    <t>2024-114-001194-2</t>
  </si>
  <si>
    <t>2024-07-03 10:55:32</t>
  </si>
  <si>
    <t>Edgar Hernán Molina Macías</t>
  </si>
  <si>
    <t>INFORME DE EGRESO, PAZ Y SALVO Y DECLARACION DE BIENES Y RENTAS</t>
  </si>
  <si>
    <t>2024-114-001853-5</t>
  </si>
  <si>
    <t>2024-07-03 09:40:00</t>
  </si>
  <si>
    <t>GOBERNACION DEL QUINDIO  --</t>
  </si>
  <si>
    <t>ControlDoc-Correspondencia: Se le ha asignado un(a) nuevo(a) Documento: 70520 (2024150006419-1)</t>
  </si>
  <si>
    <t>2024-114-001190-2</t>
  </si>
  <si>
    <t>2024-07-03 09:37:58</t>
  </si>
  <si>
    <t>CUERPO DE BOMBEROS VOLUNTARIOS FRANCISCO PIZARRO  --</t>
  </si>
  <si>
    <t>Solicitud de Carnets</t>
  </si>
  <si>
    <t>2024-114-001189-2</t>
  </si>
  <si>
    <t>2024-07-03 09:27:35</t>
  </si>
  <si>
    <t>CUERPO DE BOMBEROS VOLUNTARIOS DE ZARAGOZA  --</t>
  </si>
  <si>
    <t>CONSTANCIAS DE SOLICITUD DE ACOMPAÑAMIENTO</t>
  </si>
  <si>
    <t>2024-114-001188-2</t>
  </si>
  <si>
    <t>2024-07-03 09:01:55</t>
  </si>
  <si>
    <t>ALCALDIA MUNICIPAL DE CIENAGA DE ORO  --</t>
  </si>
  <si>
    <t>Solicitud de Visita Técnica para Formulación de Proyecto de Infraestructura Bomberos ciénaga de oro.</t>
  </si>
  <si>
    <t>2024-114-001185-2</t>
  </si>
  <si>
    <t>2024-07-02 16:37:10</t>
  </si>
  <si>
    <t>CUERPO DE BOMBEROS VOLUNTARIOS DE ALDANA NARIÑO  sin información luishumbertoerira@gmail.com</t>
  </si>
  <si>
    <t>Información Procesos de formación periodo junio 2014-21 diciembre 2022</t>
  </si>
  <si>
    <t>2024-114-001183-2</t>
  </si>
  <si>
    <t>2024-07-02 16:24:22</t>
  </si>
  <si>
    <t>BOLSA MERCANTIL DE COLOMBIA  BMC --</t>
  </si>
  <si>
    <t>SOLICITA CITA PRESENCIAL O VIRTUAL</t>
  </si>
  <si>
    <t>2024-114-001180-2</t>
  </si>
  <si>
    <t>2024-07-02 16:08:17</t>
  </si>
  <si>
    <t>FIRMA DE CERTIFICADO</t>
  </si>
  <si>
    <t>2024-114-001851-5</t>
  </si>
  <si>
    <t>2024-07-02 16:05:02</t>
  </si>
  <si>
    <t>solicitud de carnet bomberos la tola nariño</t>
  </si>
  <si>
    <t>2024-114-001179-2</t>
  </si>
  <si>
    <t>2024-07-02 15:59:58</t>
  </si>
  <si>
    <t>CUERPO DE BOMBEROS VOLUNTARIOS DE GUAYABETAL - CUNDINAMARCA  sin información</t>
  </si>
  <si>
    <t>PRESENTACIÓN PROYECTO CAMIONETA DE INTERVENCION RAPIDA PARA EL CUERPO DE BOMBEROS VOLUNTARIOS DE GUAYABETAL</t>
  </si>
  <si>
    <t>2024-114-001178-2</t>
  </si>
  <si>
    <t>2024-07-02 15:54:35</t>
  </si>
  <si>
    <t>PRESENTACIÓN PROYECTO MÁQUINA CISTERNA (CARRO TANQUE) PARA EL CUERPO DE BOMBEROS VOLUNTARIOS DE CAQUEZA</t>
  </si>
  <si>
    <t>2024-114-001850-5</t>
  </si>
  <si>
    <t>2024-07-02 15:46:03</t>
  </si>
  <si>
    <t>Solicitud de apoyo en el marco de las competencias establecidas en el art. 24 de la ley 1575 de 2012 (Ley General de Bomberos de Colombia) - Contratac...</t>
  </si>
  <si>
    <t>2024-114-001175-2</t>
  </si>
  <si>
    <t>2024-07-02 15:41:05</t>
  </si>
  <si>
    <t>CUERPO DE BOMBEROS VOLUNTARIOS DE CHINCHINA  sin información</t>
  </si>
  <si>
    <t>SOLICITUD CURSO INTRODUCTORIO EN LINEA SISTEMA COMANDO DE INCIDENTES- CHINCHINA- CALDAS</t>
  </si>
  <si>
    <t>2024-114-001171-2</t>
  </si>
  <si>
    <t>2024-07-02 14:20:57</t>
  </si>
  <si>
    <t>FIDUCIARIA LA PREVISORA  -- t_jmgutierrez@fiduprevisora.com.co</t>
  </si>
  <si>
    <t>RE: SOLICITUD DOCUMENTACIÓN PERSONA JURIDICA-VINCULACIÓN PROCESO SARLAFT- DIRECCION NACIONAL DE BOMBEROS NIT.9006396309</t>
  </si>
  <si>
    <t>2024-114-001170-2</t>
  </si>
  <si>
    <t>2024-07-02 13:03:45</t>
  </si>
  <si>
    <t>DOCUMENTOS ENVIADOS A LA ALCALDÍA MONIQUIRA</t>
  </si>
  <si>
    <t>2024-114-001849-5</t>
  </si>
  <si>
    <t>2024-07-02 12:48:41</t>
  </si>
  <si>
    <t>ALCALDIA MUNICIPAL DE MOCOA  -- despachoalcalde@mocoa-putumayo.gov.co</t>
  </si>
  <si>
    <t>Fwd: DA 0287 Solicitud de Documentación y Requisitos para Proyecto de Estación de Bomberos</t>
  </si>
  <si>
    <t>2024-114-001167-2</t>
  </si>
  <si>
    <t>2024-07-02 12:37:16</t>
  </si>
  <si>
    <t>ESCUELA INTERNACIONAL DE BOMBEROS DEL ORIENTE COLOMBIANO  ESIBOC</t>
  </si>
  <si>
    <t>INSCRIPCION CURSO INTRODUCTORIO EN LINEA SCI</t>
  </si>
  <si>
    <t>plan curricular</t>
  </si>
  <si>
    <t>2024-114-001166-2</t>
  </si>
  <si>
    <t>2024-07-02 12:35:27</t>
  </si>
  <si>
    <t>COORDINACION DEPARTAMENTAL DE BOMBEROS DEL ATLANTICO  -- --</t>
  </si>
  <si>
    <t>Oficio Coord. Ejec. No. 33 de JUNIO 28 de 2024 - SOLICITUD DE INFORMACION</t>
  </si>
  <si>
    <t>2024-114-001159-2</t>
  </si>
  <si>
    <t>2024-07-02 11:35:33</t>
  </si>
  <si>
    <t>Oficio Coord. Ejec. No. 32 de JUNIO 28 de 2024 Solicitud de copia autentica de acta y otros aspectos</t>
  </si>
  <si>
    <t>2024-114-001156-2</t>
  </si>
  <si>
    <t>2024-07-02 10:32:43</t>
  </si>
  <si>
    <t>SUSPENCION DE LAS ACTIVIDADE DEL CUERPO DE BOMBEROS VOLUNTARIOS DEL MUNICIPIO DE ABREGO POR FALTA DE RECURSOS Y CONVENIO O CONTRATO CON EL MUNICIPIO</t>
  </si>
  <si>
    <t>2024-114-001153-2</t>
  </si>
  <si>
    <t>2024-07-02 10:07:32</t>
  </si>
  <si>
    <t>PROYECTO BOMBEROS MEDINA CUNDINAMARCA</t>
  </si>
  <si>
    <t>2024-114-001150-2</t>
  </si>
  <si>
    <t>2024-07-02 08:51:00</t>
  </si>
  <si>
    <t>SECRET6ARIA DE PLANEACIÓN DE CIMITARRA  --</t>
  </si>
  <si>
    <t>RADICACION PROYECTO CUERPO DE BOMBEROS VOLUNTARIOS DE CIMITARRA SANTANDER</t>
  </si>
  <si>
    <t>2024-114-001842-5</t>
  </si>
  <si>
    <t>2024-07-02 08:37:57</t>
  </si>
  <si>
    <t>CUERPO DE BOMBEROS VOLUNTARIOS DE SANTA MARTA  Fabian Andrés Ramírez Ferrer capacitacionesbomberos2016@gmail.com</t>
  </si>
  <si>
    <t>SOLICITUD DE CAPACITACIÓN DE LA PLATAFORMA RUE</t>
  </si>
  <si>
    <t>2024-114-001148-2</t>
  </si>
  <si>
    <t>2024-07-02 08:34:46</t>
  </si>
  <si>
    <t>INFORME DE SUPERVISIÓN CUERPO DE BOMBEROS VOLUNTARIOS DE FLORIDABLANCA CBVF- KIT BREC SEGUNDO TRIMESTRE VIGENCIA 2024 / Rad interno CBVF-FL-2024-ALMC-...</t>
  </si>
  <si>
    <t>2024-114-001147-2</t>
  </si>
  <si>
    <t>2024-07-02 08:31:42</t>
  </si>
  <si>
    <t>CUERPO DE BOMBEROS VOLUNTARIOS DE SONSON - ANTIOQUIA  sin información</t>
  </si>
  <si>
    <t>POSTULACION PROYECTO DNBC MUNICIPIO DE SONSON</t>
  </si>
  <si>
    <t>2024-114-001841-5</t>
  </si>
  <si>
    <t>2024-07-02 08:27:26</t>
  </si>
  <si>
    <t>Traslado de petición por competencia</t>
  </si>
  <si>
    <t>2024-114-001840-5</t>
  </si>
  <si>
    <t>2024-07-02 08:19:07</t>
  </si>
  <si>
    <t>CUERPO DE BOMBEROS VOLUNTARIOS DE CUCUTA  sin información</t>
  </si>
  <si>
    <t>SOLICITUD DE CONCEPTO JURÍDICO</t>
  </si>
  <si>
    <t>Canal Oficial de Entrada</t>
  </si>
  <si>
    <t>Servicio de Entrada</t>
  </si>
  <si>
    <t>Departamento</t>
  </si>
  <si>
    <t>Peticionario</t>
  </si>
  <si>
    <t>Naturaleza jurídica del peticionario</t>
  </si>
  <si>
    <t>Tema de Consulta</t>
  </si>
  <si>
    <t>Responsable</t>
  </si>
  <si>
    <t>Area</t>
  </si>
  <si>
    <t>Dependencia</t>
  </si>
  <si>
    <t>Tiempo de Respuesta Legal</t>
  </si>
  <si>
    <t>Radicado</t>
  </si>
  <si>
    <t>Fecha</t>
  </si>
  <si>
    <t>Número de Salida</t>
  </si>
  <si>
    <t>Fecha de Salida y Seguimiento</t>
  </si>
  <si>
    <t>Días hábiles</t>
  </si>
  <si>
    <t>Tiempo de Atención</t>
  </si>
  <si>
    <t>Observaciones</t>
  </si>
  <si>
    <t>FECHA DIGITALIZACIÓN DOCUMENTO DE RESPUESTA</t>
  </si>
  <si>
    <t>TIPO DE DOCUMENTO SALIDA</t>
  </si>
  <si>
    <t>ENVIAR POR CORREO ELECTRÓNICO</t>
  </si>
  <si>
    <t>ENVIAR POR CORREO TERRESTRE #PLANILLA</t>
  </si>
  <si>
    <t>OBSERVACIONES ATENCIÓN CIUDADANO</t>
  </si>
  <si>
    <t>Canal Escrito</t>
  </si>
  <si>
    <t>Cundinamarca</t>
  </si>
  <si>
    <t>Administrativo</t>
  </si>
  <si>
    <t>Subdirección Estrategica y de Coordinación Bomberil</t>
  </si>
  <si>
    <t>Fortalecimiento Bomberil para la respuesta</t>
  </si>
  <si>
    <t>Petición de Interes General</t>
  </si>
  <si>
    <t>2024-213-001434-1</t>
  </si>
  <si>
    <t>Crear Radicado 2024-07-30 11:44:15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</si>
  <si>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PDF</t>
  </si>
  <si>
    <t>SI</t>
  </si>
  <si>
    <t>N/A</t>
  </si>
  <si>
    <t xml:space="preserve">SE DA CUMPLIMIENTO A EL RADICADO PRO NO SE ANEXA EVIDENCIA DE ENVIO </t>
  </si>
  <si>
    <t>Seguimiento a Cuerpos de Bomberos</t>
  </si>
  <si>
    <t>Orlando Murillo López</t>
  </si>
  <si>
    <t>Inspección, Vigilancia y Control</t>
  </si>
  <si>
    <t>Reasignar Radicado 2024-07-31 13:36:06
Usuario: Rubén Darío Rincón Sanchez
Dependencia: INSPECCIÓN, VIGILANCIA Y CONTROL
Observación: Se reasignó el radicado al usuario: Orlando Murillo Lopez con la siguiente observación: Remito radicado para su conocimiento.</t>
  </si>
  <si>
    <t>Antioquia</t>
  </si>
  <si>
    <t>Daniel Ernesto Fonseca Ramirez</t>
  </si>
  <si>
    <t>Subdirección Administrativa y Financiera</t>
  </si>
  <si>
    <t>Gestión de Talento Humano</t>
  </si>
  <si>
    <t>Solicitud de Información Pública</t>
  </si>
  <si>
    <t>VENCIDA</t>
  </si>
  <si>
    <t>Crear Radicado 2024-07-26 12:54:38
Usuario: Atención de Usuario al Ciudadano
Dependencia: GESTIÓN ATENCIÓN AL USUARIO
Observación: Se radicó el documento de forma correcta mediante radicación email con los siguientes datos: Usuarios tramitadores: - Daniel Ernesto Fonseca Ramirez, Dependencia/s tramitadora/s: - GESTIÓN TALENTO HUMANO, Usuario creador: Atención de Usuario al Ciudadano</t>
  </si>
  <si>
    <t>Rainer Narval Naranjo Charrasquiel</t>
  </si>
  <si>
    <t>Finalizar radicado 2024-07-31 13:52:15
Usuario: Rainer Narval Naranjo Charrasquiel
Dependencia: SUBDIRECCIÓN ADMINISTRATIVA Y FINANCIERA
Observación: Se procede adjuntar soporte de correo de las personas que atendieron la visita de la contraloría.</t>
  </si>
  <si>
    <t xml:space="preserve">Se evidencia correo electrónico informando al personal encargado de atender la visita pero no se evidencia respuesta al ente de control. </t>
  </si>
  <si>
    <t>Luis Alberto Valencia Pulido</t>
  </si>
  <si>
    <t>Petición de Interes Particular</t>
  </si>
  <si>
    <t>2024-212-001228-1</t>
  </si>
  <si>
    <t>Finalizar radicado 2024-08-01 10:56:44
Usuario: Luis Alberto Valencia Pulido
Dependencia: COORDINACIÓN OPERATIVA
Observación: Se da respuesta al peticionario vía correo electrónico</t>
  </si>
  <si>
    <t>si</t>
  </si>
  <si>
    <t>INCUMPLIMIENTO AL PROCEDIMIENTO INTERNO DE PQRSD POR NO CARGAR DOCUMENTO DE EVIDENCIA ENVIO DE RESPUESTA/ NO ENVIO RESPUESTA POR ORFEO</t>
  </si>
  <si>
    <t>2024-213-001264-1</t>
  </si>
  <si>
    <t>Finalizar radicado 2024-07-31 12:24:32
Usuario: Jonathan Prieto
Dependencia: FORTALECIMIENTO BOMBERIL PARA LA RESPUESTA
Observación: Se finaliza radicado toda vez que se envía respuesta por correo electrónico el día de julio del 2024</t>
  </si>
  <si>
    <t>Reasignar Radicado 2024-07-31 13:39:31
Usuario: Rubén Darío Rincón Sanchez
Dependencia: INSPECCIÓN, VIGILANCIA Y CONTROL
Observación: Se reasignó el radicado al usuario: Orlando Murillo Lopez con la siguiente observación: Se remite para su conocimiento</t>
  </si>
  <si>
    <t>Maritza Gutiérrez de Piñeres</t>
  </si>
  <si>
    <t>Gestión Contractual</t>
  </si>
  <si>
    <t>2024-313-001237-1</t>
  </si>
  <si>
    <t>Finalizar radicado 2024-07-31 12:37:37
Usuario: Maritza Gutiérrez de Piñeres
Dependencia: GESTIÓN CONTRACTUAL
Observación: Se dio respuesta con radicado salida 2024-313-001237-1</t>
  </si>
  <si>
    <t>Nicolas Potes Rengifo</t>
  </si>
  <si>
    <t xml:space="preserve">Formulación, Actualización, Acompañamiento Normativo y Operativo </t>
  </si>
  <si>
    <t>2024-211-001420-1</t>
  </si>
  <si>
    <t>EN PROCESO DE FIRMA</t>
  </si>
  <si>
    <t>Reasignar Radicado 2024-07-29 17:48:33
Usuario: Juan Pablo Ardila Figueroa
Dependencia: FORMULACIÓN, ACTUALIZACIÓN ,ACOMPAÑAMINETO NORMATIVO Y OPERATIVO
Observación: Se reasignó el radicado al usuario: Nicolas Potes Rengifo con la siguiente observación: Dr. Nicolas de conformidad con lo establecido en el artículo 10 del Decreto Ley 2893 de 2011, modificado por el artículo 5 del Decreto 1140 de 2018, en concordancia con el artículo 21 de la Ley 1437 de 2011, sustituido por el artículo primero de la Ley1755 de 2015, se debe proyectar traslado del derecho de petición a la CNSC . Gracias</t>
  </si>
  <si>
    <t>2024-300-001551-1</t>
  </si>
  <si>
    <t>EXTEMPORANEA</t>
  </si>
  <si>
    <t xml:space="preserve"> Crear Radicado 2024-07-19 11:08:23
Usuario: Atención de Usuario al Ciudadano
Dependencia: GESTIÓN ATENCIÓN AL USUARIO
Observación: Se radicó el documento de forma correcta mediante radicación email con los siguientes datos: Usuarios tramitadores: - Rainer Narval Naranjo Charrasquiel, Dependencia/s tramitadora/s: - SUBDIRECCIÓN ADMINISTRATIVA Y FINANCIERA, Usuario creador: Atención de Usuario al Ciudadano</t>
  </si>
  <si>
    <t>Olga Milena Cruz Mora</t>
  </si>
  <si>
    <t>2024-313-001265-1</t>
  </si>
  <si>
    <t>En proceso de firma física 2024-07-30 17:12:24
Usuario: Olga Milena Cruz Mora
Dependencia: GESTIÓN CONTRACTUAL
Observación: El inicia proceso de firma física para el documento ALCANCE A RESPUESTA DNBC NO. 2024- 114-000112-5</t>
  </si>
  <si>
    <t>Otro</t>
  </si>
  <si>
    <t>Dirección General</t>
  </si>
  <si>
    <t>Crear Radicado 2024-07-16 09:30:01
Usuario: Atención de Usuario al Ciudadano
Dependencia: GESTIÓN ATENCIÓN AL USUARIO
Observación: Se radicó el documento de forma correcta mediante radicación email con los siguientes datos: Usuarios tramitadores: - Director General, Dependencia/s tramitadora/s: - DIRECCION GENERAL, Usuario creador: Atención de Usuario al Ciudadano</t>
  </si>
  <si>
    <t xml:space="preserve">FINALIZADA SIN NINGUN SOPORTE </t>
  </si>
  <si>
    <t xml:space="preserve">Magdalena </t>
  </si>
  <si>
    <t>Prospero Antonio Carbonell Tangarife</t>
  </si>
  <si>
    <t>Gestión Jurídica</t>
  </si>
  <si>
    <t>2024-315-001056-1</t>
  </si>
  <si>
    <t>En proceso de firma física 2024-07-11 13:55:19
Usuario: PROSPERO ANTONIO CARBONELL TANGARIFE
Dependencia: GESTIÓN JURÍDICA
Observación: El inicia proceso de firma física para el documento 2024-114-001892-5 RESPUESTA SERGIO SOTO</t>
  </si>
  <si>
    <t>Ivan Jose Constante Guette</t>
  </si>
  <si>
    <t>Copiar a informado 2024-07-30 12:38:42
Usuario: Maikol Alfredo Grandett Gastelbondo
Dependencia: GESTIÓN CONTRACTUAL
Observación: Se informó el radicado al usuario Valentina Alzate Herrera</t>
  </si>
  <si>
    <t xml:space="preserve"> Crear Radicado 2024-07-05 12:50:28
Usuario: Atención de Usuario al Ciudadano
Dependencia: GESTIÓN ATENCIÓN AL USUARIO
Observación: Se radicó el documento de forma correcta mediante radicación email con los siguientes datos: Usuarios tramitadores: - Luis Alberto Valencia Pulido, Dependencia/s tramitadora/s: - COORDINACIÓN OPERATIVA, Usuario creador: Atención de Usuario al Ciudadano</t>
  </si>
  <si>
    <t>Valentina Alzate Herrera</t>
  </si>
  <si>
    <t>Reasignar Radicado 2024-07-08 10:49:00
Usuario: Juan Carlos Fontalvo Vera
Dependencia: DIRECCION GENERAL
Observación: Se reasignó el radicado al usuario: Valentina Alzate Herrera con la siguiente observación: Por ser de competencia de Gestión Contractual, se asigna para su conocimiento y tramite.</t>
  </si>
  <si>
    <t>Finalizar radicado 2024-07-10 09:08:17
Usuario: Director General
Dependencia: DIRECCION GENERAL
Observación: archivo</t>
  </si>
  <si>
    <t>Juan Carlos Fontalvo</t>
  </si>
  <si>
    <t>Reasignar Radicado 2024-07-18 08:37:30
Usuario: Daniel Ernesto Fonseca Ramirez
Dependencia: GESTIÓN TALENTO HUMANO
Observación: Se reasignó el radicado al usuario: Juan Carlos Fontalvo Vera con la siguiente observación: Se reasigna debido a que la respuesta se esta consolidando desde la Dirección General.</t>
  </si>
  <si>
    <t>Atlántico</t>
  </si>
  <si>
    <t>Finalizar radicado 2024-07-31 13:35:12
Usuario: Rainer Narval Naranjo Charrasquiel
Dependencia: SUBDIRECCIÓN ADMINISTRATIVA Y FINANCIERA
Observación: Se procede hacer oficio de respuesta al derecho de petición enviado por Billy Bolívar, no se orfeo debido a que ese día no teníamos sistema de nube y no podíamos acceder, se procede adjuntar documento firmado y correo de evidencia de la respuesta que se dio el día 23/07/2024.</t>
  </si>
  <si>
    <t xml:space="preserve">SE CUMPLE CON LA RESPUESTA DE MANERA EXTEMPORANEA </t>
  </si>
  <si>
    <t>Risaralda</t>
  </si>
  <si>
    <t>Andrés Fernando Muñoz Cabrera</t>
  </si>
  <si>
    <t>Crear Radicado 2024-07-31 16:57:35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</si>
  <si>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Recursos para Bomberos</t>
  </si>
  <si>
    <t>Jorge Enrique Restrepo Sandino</t>
  </si>
  <si>
    <t>Reasignar Radicado 2024-08-01 14:59:38
Usuario: Juan Pablo Ardila Figueroa
Dependencia: FORMULACIÓN, ACTUALIZACIÓN ,ACOMPAÑAMINETO NORMATIVO Y OPERATIVO
Observación: Se reasignó el radicado al usuario: Jorge Enrique Restrepo Sanguino con la siguiente observación: Dr. Jorge, es relevante proyectar la respuesta desde su experiencia y conocimiento normativo de la funcionalidad de la entidad, exhortando de manera urgente al alcalde con los conceptos de la procuraduria Mil gracias</t>
  </si>
  <si>
    <t>Andrea Bibiana Castañeda</t>
  </si>
  <si>
    <t>Reasignar Radicado 2024-08-01 16:36:10
Usuario: Juan Pablo Ardila Figueroa
Dependencia: FORMULACIÓN, ACTUALIZACIÓN ,ACOMPAÑAMINETO NORMATIVO Y OPERATIVO
Observación: Se reasignó el radicado al usuario: Andrea Bibiana Castañeda Durán con la siguiente observación: Dra. Andrea, es relevante proyectar la respuesta desde su experiencia y conocimiento de la entidad como lineamiento institucional EXHORTANDO al alcalde . Mil gracias</t>
  </si>
  <si>
    <t>Bolívar</t>
  </si>
  <si>
    <t>Rúben Dario Rincón Sanchez</t>
  </si>
  <si>
    <t>Crear Radicado 2024-07-31 16:46:00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</si>
  <si>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Cesar</t>
  </si>
  <si>
    <t>Legislación Bomberil</t>
  </si>
  <si>
    <t>Reasignar Radicado 2024-08-01 16:40:28
Usuario: Juan Pablo Ardila Figueroa
Dependencia: FORMULACIÓN, ACTUALIZACIÓN ,ACOMPAÑAMINETO NORMATIVO Y OPERATIVO
Observación: Se reasignó el radicado al usuario: Andrea Bibiana Castañeda Durán con la siguiente observación: Dra. Andrea, es relevante proyectar la respuesta desde su experiencia y conocimiento de la entidad como lineamiento institucional. Mil gracias</t>
  </si>
  <si>
    <t xml:space="preserve"> Crear Radicado 2024-07-31 16:14:26
Usuario: Atención de Usuario al Ciudadano
Dependencia: GESTIÓN ATENCIÓN AL USUARIO
Observación: Se radicó el documento de forma correcta mediante radicación email con los siguientes datos: Usuarios tramitadores: - Rainer Narval Naranjo Charrasquiel, Dependencia/s tramitadora/s: - SUBDIRECCIÓN ADMINISTRATIVA Y FINANCIERA, Usuario creador: Atención de Usuario al Ciudadano</t>
  </si>
  <si>
    <t>Jose Daniel Bolaño Yepez</t>
  </si>
  <si>
    <t>Reasignar Radicado 2024-08-05 13:44:59
Usuario: Rubén Darío Rincón Sanchez
Dependencia: INSPECCIÓN, VIGILANCIA Y CONTROL
Observación: Se reasignó el radicado al usuario: Jose Daniel Bolaño Yepez con la siguiente observación: Respetado dr Bolaño: De manera atenta remito para revisión Plan de Mejoramiento CBV de Sibaté cUNDINAMARCA</t>
  </si>
  <si>
    <t>Sin Información</t>
  </si>
  <si>
    <t>Educación Bomberil</t>
  </si>
  <si>
    <t>Edgar Alexander Maya</t>
  </si>
  <si>
    <t xml:space="preserve"> Finalizar radicado 2024-08-02 10:51:55
Usuario: Edgar Alexander Maya Lopez
Dependencia: EDUCACIÓN NACIONAL PARA BOMBEROS
Observación: Se da respuesta por correo electronico se adjunta evidencia en digital</t>
  </si>
  <si>
    <t>SE EVIDENCIA RESPUESTA A TRAVÉS DEL CORREO ELECTRÓNICO</t>
  </si>
  <si>
    <t>Edgardo Mandón Arenas</t>
  </si>
  <si>
    <t>2024-317-001536-1</t>
  </si>
  <si>
    <t>Crear Radicado 2024-07-31 11:27:38
Usuario: Atención de Usuario al Ciudadano
Dependencia: GESTIÓN ATENCIÓN AL USUARIO
Observación: Se radicó el documento de forma correcta mediante radicación email con los siguientes datos: Usuarios tramitadores: - Edgardo Mandon Arenas , Dependencia/s tramitadora/s: - GESTIÓN DE TECNOLOGÍA E INFORMÁTICA, Usuario creador: Atención de Usuario al Ciudadano</t>
  </si>
  <si>
    <t>Meta</t>
  </si>
  <si>
    <t>Edwin Alfonso Zamora Oyola</t>
  </si>
  <si>
    <t>Crear Radicado 2024-07-30 14:52:21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</si>
  <si>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 xml:space="preserve"> Crear Radicado 2024-07-30 14:51:11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</si>
  <si>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Guaviare</t>
  </si>
  <si>
    <t>Crear Radicado 2024-07-30 14:49:19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</si>
  <si>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Valle del Cauca</t>
  </si>
  <si>
    <t>Andres Felipe Garcia Rico</t>
  </si>
  <si>
    <t>2024-214-001320-1</t>
  </si>
  <si>
    <t>Finalizar radicado 2024-08-02 13:02:33
Usuario: Andres Felipe Garcia Rico
Dependencia: EDUCACIÓN NACIONAL PARA BOMBEROS
Observación: se da respuesta al peticionario mediante radicado de salida DNBC No. 2024-214-001320-1</t>
  </si>
  <si>
    <t>Reasignar Radicado 2024-08-01 14:16:48
Usuario: Edgar Alexander Maya Lopez
Dependencia: EDUCACIÓN NACIONAL PARA BOMBEROS
Observación: Se reasignó el radicado al usuario: Edwin Alfonso Zamora Oyola con la siguiente observación: Para tramite</t>
  </si>
  <si>
    <t>Santander</t>
  </si>
  <si>
    <t>Crear Radicado 2024-07-30 11:50:25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</si>
  <si>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Caldas</t>
  </si>
  <si>
    <t>Crear Radicado 2024-07-30 11:38:24
Usuario: Atención de Usuario al Ciudadano
Dependencia: GESTIÓN ATENCIÓN AL USUARIO
Observación: Se radicó el documento de forma correcta mediante radicación email con los siguientes datos: Usuarios tramitadores: - Edgar Alexander Maya Lopez, Dependencia/s tramitadora/s: - EDUCACIÓN NACIONAL PARA BOMBEROS , Usuario creador: Atención de Usuario al Ciudadano</t>
  </si>
  <si>
    <t>Boyacá</t>
  </si>
  <si>
    <t>Ronny Romero Velandia</t>
  </si>
  <si>
    <t>Petición de Interes de Particular</t>
  </si>
  <si>
    <t>Crear Radicado 2024-07-30 11:31:05
Usuario: Atención de Usuario al Ciudadano
Dependencia: GESTIÓN ATENCIÓN AL USUARIO
Observación: Se radicó el documento de forma correcta mediante radicación email con los siguientes datos: Usuarios tramitadores: - Ronny Estiven Romero Velandia, Dependencia/s tramitadora/s: - SUBDIRECCIÓN ESTRATÉGICA Y DE COORDINACIÓN BOMBERIL, Usuario creador: Atención de Usuario al Ciudadano</t>
  </si>
  <si>
    <t>Asociar imagen principal 2024-07-30 10:14:17
Usuario: Atención de Usuario al Ciudadano
Dependencia: GESTIÓN ATENCIÓN AL USUARIO
Observación: Se realizó la carga del documento principal: 2024-114-001605-2-1.pdf, con el nombre de: 2024-114-001605-2.pdf, y su descripción: 2024-114-001605-2</t>
  </si>
  <si>
    <t>Crear Radicado 2024-07-30 09:43:26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</si>
  <si>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Crear Radicado 2024-07-29 16:42:45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</si>
  <si>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Crear Radicado 2024-07-29 16:32:17
Usuario: Atención de Usuario al Ciudadano
Dependencia: GESTIÓN ATENCIÓN AL USUARIO
Observación: Se radicó el documento de forma correcta mediante radicación email con los siguientes datos: Usuarios tramitadores: - Director General, Dependencia/s tramitadora/s: - DIRECCION GENERAL, Usuario creador: Atención de Usuario al Ciudadano</t>
  </si>
  <si>
    <t>Casanare</t>
  </si>
  <si>
    <t>Crear Radicado 2024-07-29 16:30:33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</si>
  <si>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Norte de Santander</t>
  </si>
  <si>
    <t>Crear Radicado 2024-07-29 16:28:02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</si>
  <si>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Nariño</t>
  </si>
  <si>
    <t>2024-213-001475-1</t>
  </si>
  <si>
    <t>Crear Radicado 2024-07-29 16:22:21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</si>
  <si>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Cauca</t>
  </si>
  <si>
    <t>Finalizar radicado 2024-08-05 14:31:02
Usuario: Edgar Alexander Maya Lopez
Dependencia: EDUCACIÓN NACIONAL PARA BOMBEROS
Observación: Se realiza apertura de plataforma</t>
  </si>
  <si>
    <t>INFORMA QUE SE REALIZA APERTURA DE LA PLATAFORMA PERO AL PARECER REQUIERE RESPUESTA</t>
  </si>
  <si>
    <t>Crear Radicado 2024-07-29 15:32:38
Usuario: Atención de Usuario al Ciudadano
Dependencia: GESTIÓN ATENCIÓN AL USUARIO
Observación: Se radicó el documento de forma correcta mediante radicación email con los siguientes datos: Usuarios tramitadores: - Edgar Alexander Maya Lopez, Dependencia/s tramitadora/s: - EDUCACIÓN NACIONAL PARA BOMBEROS , Usuario creador: Atención de Usuario al Ciudadano</t>
  </si>
  <si>
    <t>Reasignar Radicado 2024-07-29 17:51:24
Usuario: Juan Pablo Ardila Figueroa
Dependencia: FORMULACIÓN, ACTUALIZACIÓN ,ACOMPAÑAMINETO NORMATIVO Y OPERATIVO
Observación: Se reasignó el radicado al usuario: Orlando Murillo Lopez con la siguiente observación: Capitán Orlando Murillo, respetuosamente requerimos de sus servicios profesionales para proyectar la respuesta desde su experiencia y conocimiento normativo de la funcionalidad de la entidad. Mil gracias.</t>
  </si>
  <si>
    <t>Crear Radicado 2024-07-29 15:15:54
Usuario: Atención de Usuario al Ciudadano
Dependencia: GESTIÓN ATENCIÓN AL USUARIO
Observación: Se radicó el documento de forma correcta mediante radicación email con los siguientes datos: Usuarios tramitadores: - Director General, Dependencia/s tramitadora/s: - DIRECCION GENERAL, Usuario creador: Atención de Usuario al Ciudadano</t>
  </si>
  <si>
    <t>Marisol Mora</t>
  </si>
  <si>
    <t>Gestión Financiera</t>
  </si>
  <si>
    <t>2024-311-001499-1</t>
  </si>
  <si>
    <t>Crear Radicado 2024-07-29 15:00:15
Usuario: Atención de Usuario al Ciudadano
Dependencia: GESTIÓN ATENCIÓN AL USUARIO
Observación: Se radicó el documento de forma correcta mediante radicación email con los siguientes datos: Usuarios tramitadores: - Marisol Mora Bustos, Dependencia/s tramitadora/s: - GESTIÓN FINANCIERA, Usuario creador: Atención de Usuario al Ciudadano</t>
  </si>
  <si>
    <t>CUMPLIDA</t>
  </si>
  <si>
    <t>Reasignar Radicado 2024-07-29 17:54:28
Usuario: Juan Pablo Ardila Figueroa
Dependencia: FORMULACIÓN, ACTUALIZACIÓN ,ACOMPAÑAMINETO NORMATIVO Y OPERATIVO
Observación: Se reasignó el radicado al usuario: Andrea Bibiana Castañeda Durán con la siguiente observación: Dra. Andrea, no amerita respuesta informativa archivar, Gracias</t>
  </si>
  <si>
    <t xml:space="preserve"> Crear Radicado 2024-07-29 10:30:51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</si>
  <si>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Crear Radicado 2024-07-26 16:35:37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</si>
  <si>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 xml:space="preserve">
2024-213-001483-1</t>
  </si>
  <si>
    <t>Crear Radicado 2024-07-26 15:59:41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</si>
  <si>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Reasignar Radicado 2024-07-29 18:03:01
Usuario: Juan Pablo Ardila Figueroa
Dependencia: FORMULACIÓN, ACTUALIZACIÓN ,ACOMPAÑAMINETO NORMATIVO Y OPERATIVO
Observación: Se reasignó el radicado al usuario: Andrea Bibiana Castañeda Durán con la siguiente observación: - Dra. Andrea, proyectar respuesta y/o anexar la respuesta emitida por la entidad ante la petición reiterativa del ciudadano.</t>
  </si>
  <si>
    <t>2024-213-001474-1</t>
  </si>
  <si>
    <t>Crear Radicado 2024-07-26 15:48:44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</si>
  <si>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Crear Radicado 2024-07-26 15:44:56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</si>
  <si>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Miguel Angel Franco</t>
  </si>
  <si>
    <t>Copiar a informado 2024-07-30 12:42:25
Usuario: Maikol Alfredo Grandett Gastelbondo
Dependencia: GESTIÓN CONTRACTUAL
Observación: Se informó el radicado al usuario Helena Carolina Ibañez Vargas</t>
  </si>
  <si>
    <t>Córdoba</t>
  </si>
  <si>
    <t>2024-213-001334-1</t>
  </si>
  <si>
    <t>Finalizar radicado 2024-08-05 15:22:10
Usuario: Andrés Fernando Muñoz Cabrera
Dependencia: FORTALECIMIENTO BOMBERIL PARA LA RESPUESTA
Observación: Respuesta enviada el día 05/08/2024 a través de la plataforma</t>
  </si>
  <si>
    <t>2024-213-001473-1</t>
  </si>
  <si>
    <t>Crear Radicado 2024-07-26 09:21:52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</si>
  <si>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Briyith Margareth Moncada Sanchez</t>
  </si>
  <si>
    <t>Reasignar Radicado 2024-07-29 18:05:26
Usuario: Juan Pablo Ardila Figueroa
Dependencia: FORMULACIÓN, ACTUALIZACIÓN ,ACOMPAÑAMINETO NORMATIVO Y OPERATIVO
Observación: Se reasignó el radicado al usuario: Briyith Margareth Moncada Sanchez con la siguiente observación: Respuesta a Radicado de salida 2024-211-000403-1, No amerita respuesta, hacer el registro dentro de los cuerpos de bomberos que cuentan con convenio. Gracia</t>
  </si>
  <si>
    <t>Huila</t>
  </si>
  <si>
    <t>Crear Radicado 2024-07-25 16:32:52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</si>
  <si>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Edna Geraldine Rodriguez Cardenas</t>
  </si>
  <si>
    <t>Crear Radicado 2024-07-25 15:20:33
Usuario: Atención de Usuario al Ciudadano
Dependencia: GESTIÓN ATENCIÓN AL USUARIO
Observación: Se radicó el documento de forma correcta mediante radicación email con los siguientes datos: Usuarios tramitadores: - Edna Geraldine Rodriguez Cardenas, Dependencia/s tramitadora/s: - FORTALECIMIENTO BOMBERIL PARA LA RESPUESTA, Usuario creador: Atención de Usuario al Ciudadano</t>
  </si>
  <si>
    <t>2024-211-001314-1</t>
  </si>
  <si>
    <t>En proceso de firma física 2024-08-01 13:41:14
Usuario: Jorge Enrique Restrepo Sanguino
Dependencia: FORMULACIÓN, ACTUALIZACIÓN ,ACOMPAÑAMINETO NORMATIVO Y OPERATIVO
Observación: El inicia proceso de firma física para el documento JR 2024-114-001546-2 GOBERNANCION DE SANTANDER FERIA DE SERVICIOS</t>
  </si>
  <si>
    <t>SE DA CUMPLIMIENTO A EL RADICADO PRO NO SE ANEXA EVIDENCIA DE ENVIO</t>
  </si>
  <si>
    <t>Crear Radicado 2024-07-25 15:03:40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</si>
  <si>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Lina Inés Ricardo Marriaga</t>
  </si>
  <si>
    <t>Reasignar Radicado 2024-07-26 12:47:36
Usuario: Maikol Alfredo Grandett Gastelbondo
Dependencia: GESTIÓN CONTRACTUAL
Observación: Se reasignó el radicado al usuario: Lina Ines Ricardo Marriaga con la siguiente observación: certificaciones</t>
  </si>
  <si>
    <t xml:space="preserve">SE DA CUMPLIMIENTO A LA PETECION </t>
  </si>
  <si>
    <t>Lina María Marín Rodríguez</t>
  </si>
  <si>
    <t>Gestión Talento Humano</t>
  </si>
  <si>
    <t xml:space="preserve">CUMPLIDA POR SER INFORMATIVA </t>
  </si>
  <si>
    <t>Incluir en expediente 2024-07-29 09:48:16
Usuario: Lina Maria Marin Rodriguez
Dependencia: GESTIÓN TALENTO HUMANO
Observación: Se incluyó el radicado en el expediente: CNSC CONCURSO DE MERITOS</t>
  </si>
  <si>
    <t xml:space="preserve">CUMPLIDA POR SER INFORMATIVA NO REQUIERE RESPUESTA </t>
  </si>
  <si>
    <t>ncluir en expediente 2024-07-29 09:50:02
Usuario: Lina Maria Marin Rodriguez
Dependencia: GESTIÓN TALENTO HUMANO
Observación: Se incluyó el radicado en el expediente: CNSC CONCURSO DE MERITOS</t>
  </si>
  <si>
    <t>Helena Carolina Ibañez Vargas</t>
  </si>
  <si>
    <t>Copiar a informado 2024-07-26 10:24:55
Usuario: Maikol Alfredo Grandett Gastelbondo
Dependencia: GESTIÓN CONTRACTUAL
Observación: Se informó el radicado al usuario Valentina Alzate Herrera</t>
  </si>
  <si>
    <t xml:space="preserve">Jonathan Prieto </t>
  </si>
  <si>
    <t>Fortalecimiento Bomberil para la Respuesta</t>
  </si>
  <si>
    <t>2024-213-001591-1</t>
  </si>
  <si>
    <t>2024-213-001472-1</t>
  </si>
  <si>
    <t>Putumayo</t>
  </si>
  <si>
    <t>2024-213-001470-1</t>
  </si>
  <si>
    <t>Formulación, Actualización, Acompañamiento Normativo y Operativo</t>
  </si>
  <si>
    <t>2024-211-001427-1</t>
  </si>
  <si>
    <t>Finalizar radicado 2024-08-28 16:55:01
Usuario: Nicolas Potes Rengifo
Dependencia: FORMULACIÓN, ACTUALIZACIÓN ,ACOMPAÑAMINETO NORMATIVO Y OPERATIVO
Observación: se les dio el tramite correspondiente</t>
  </si>
  <si>
    <t>280/08/2024</t>
  </si>
  <si>
    <t>SE DA CUMPLIMIENTO AL RADICADO DE MANERA EXTEMPORANEA SIN EVIDENCIA DE ENVIO</t>
  </si>
  <si>
    <t>Incluir en expediente 2024-07-25 11:26:10
Usuario: Lina Maria Marin Rodriguez
Dependencia: GESTIÓN TALENTO HUMANO
Observación: Se incluyó el radicado en el expediente: CNSC CONCURSO DE MERITOS</t>
  </si>
  <si>
    <t xml:space="preserve"> Finalizar radicado 2024-07-25 11:26:18
Usuario: Lina Maria Marin Rodriguez
Dependencia: GESTIÓN TALENTO HUMANO
Observación: No requiere respusta</t>
  </si>
  <si>
    <t>Reasignar Radicado 2024-08-01 14:28:01
Usuario: Edgar Alexander Maya Lopez
Dependencia: EDUCACIÓN NACIONAL PARA BOMBEROS
Observación: Se reasignó el radicado al usuario: Andres Felipe Garcia Rico con la siguiente observación: Para tram</t>
  </si>
  <si>
    <t>Finalizar radicado 2024-07-25 11:26:59
Usuario: Lina Maria Marin Rodriguez
Dependencia: GESTIÓN TALENTO HUMANO
Observación: No requiere respust</t>
  </si>
  <si>
    <t>Finalizar radicado 2024-07-25 11:27:31
Usuario: Lina Maria Marin Rodriguez
Dependencia: GESTIÓN TALENTO HUMANO
Observación: No requiere respusta</t>
  </si>
  <si>
    <t>Crear Radicado 2024-07-25 10:47:30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</si>
  <si>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Crear Radicado 2024-07-25 10:45:33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</si>
  <si>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Reasignar Radicado 2024-08-29 09:53:37
Usuario: Rubén Darío Rincón Sanchez
Dependencia: INSPECCIÓN, VIGILANCIA Y CONTROL
Observación: Se reasignó el radicado al usuario: Orlando Murillo Lopez con la siguiente observación: Se reasigna para su atención y respuesta</t>
  </si>
  <si>
    <t>Reasignar Radicado 2024-08-22 12:11:46
Usuario: Andrés Fernando Muñoz Cabrera
Dependencia: FORTALECIMIENTO BOMBERIL PARA LA RESPUESTA
Observación: Se reasignó el radicado al usuario: Jessica Uribe Rodriguez con la siguiente observación: Se reasiga a Cooperación Internacional por competencia 22/08/2024</t>
  </si>
  <si>
    <t xml:space="preserve"> Reasignar Radicado 2024-08-29 09:53:37
Usuario: Rubén Darío Rincón Sanchez
Dependencia: INSPECCIÓN, VIGILANCIA Y CONTROL
Observación: Se reasignó el radicado al usuario: Orlando Murillo Lopez con la siguiente observación: Se reasigna para su atención y respuesta</t>
  </si>
  <si>
    <t xml:space="preserve">	2024-211-001509-1</t>
  </si>
  <si>
    <t>e Finalizar radicado 2024-08-27 11:42:07
Usuario: Jorge Enrique Restrepo Sanguino
Dependencia: FORMULACIÓN, ACTUALIZACIÓN ,ACOMPAÑAMINETO NORMATIVO Y OPERATIVO
Observación: SE DIO RESPUESTA</t>
  </si>
  <si>
    <t xml:space="preserve"> Reasignar Radicado 2024-08-26 16:35:58
Usuario: Juan Pablo Ardila Figueroa
Dependencia: FORMULACIÓN, ACTUALIZACIÓN ,ACOMPAÑAMINETO NORMATIVO Y OPERATIVO
Observación: Se reasignó el radicado al usuario: Andrea Bibiana Castañeda Durán con la siguiente observación: Dra. Andrea, no amerita respuesta informativa archivar, Gracias</t>
  </si>
  <si>
    <t>Reasignar Radicado 2024-07-25 16:24:41
Usuario: Edgar Alexander Maya Lopez
Dependencia: EDUCACIÓN NACIONAL PARA BOMBEROS
Observación: Se reasignó el radicado al usuario: Edwin Alfonso Zamora Oyola con la siguiente observación: Para tramit</t>
  </si>
  <si>
    <t xml:space="preserve"> Reasignar Radicado 2024-07-29 18:43:56
Usuario: Juan Pablo Ardila Figueroa
Dependencia: FORMULACIÓN, ACTUALIZACIÓN ,ACOMPAÑAMINETO NORMATIVO Y OPERATIVO
Observación: Se reasignó el radicado al usuario: Jorge Enrique Restrepo Sanguino con la siguiente observación: Dr. Jorge, es relevante proyectar la respuesta desde su experiencia y conocimiento normativo de la funcionalidad de la entidad. Mil gracias</t>
  </si>
  <si>
    <t>Acompañamiento Jurídico</t>
  </si>
  <si>
    <t>2024-211-001330-1</t>
  </si>
  <si>
    <t>inalizar radicado 2024-08-29 10:11:33
Usuario: Nicolas Potes Rengifo
Dependencia: FORMULACIÓN, ACTUALIZACIÓN ,ACOMPAÑAMINETO NORMATIVO Y OPERATIVO
Observación: se le dio tramite mediante oficio 2024-211-001330-1</t>
  </si>
  <si>
    <t xml:space="preserve">NO SE ADJUNTA SOPORTE DE ENVIO NI DOCUMENTO FIRMADO POR LA DIRECTORA </t>
  </si>
  <si>
    <t>Vichada</t>
  </si>
  <si>
    <t>2024-213-001469-1</t>
  </si>
  <si>
    <t xml:space="preserve"> En proceso de firma física 2024-08-12 12:10:50
Usuario: Jonathan Prieto
Dependencia: FORTALECIMIENTO BOMBERIL PARA LA RESPUESTA
Observación: El inicia proceso de firma física para el documento SOLICITUD DE APOYO EN LA GESTIóN PARA LA CONSTRUCCIóN DE UNA ESTACIóN DE BOMBERO</t>
  </si>
  <si>
    <t>Finalizar radicado 2024-07-25 11:27:41
Usuario: Lina Maria Marin Rodriguez
Dependencia: GESTIÓN TALENTO HUMANO
Observación: No requiere respusta</t>
  </si>
  <si>
    <t>INFORMATIVA NO AMERITA RESPUESTA</t>
  </si>
  <si>
    <t>Finalizar radicado 2024-07-25 11:27:57
Usuario: Lina Maria Marin Rodriguez
Dependencia: GESTIÓN TALENTO HUMANO
Observación: No requiere respusta</t>
  </si>
  <si>
    <t>Finalizar radicado 2024-07-25 11:28:10
Usuario: Lina Maria Marin Rodriguez
Dependencia: GESTIÓN TALENTO HUMANO
Observación: No requiere respusta</t>
  </si>
  <si>
    <t xml:space="preserve"> Crear Radicado 2024-07-24 16:25:29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</si>
  <si>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 xml:space="preserve">Gestion de atencion al ciudadano </t>
  </si>
  <si>
    <t>CORREO</t>
  </si>
  <si>
    <t>n/a</t>
  </si>
  <si>
    <t xml:space="preserve">No cuenta con oficio pero se di cumplimiento por correo </t>
  </si>
  <si>
    <t>Arauca</t>
  </si>
  <si>
    <t xml:space="preserve"> Ximena Pelaez Escudero</t>
  </si>
  <si>
    <t>2024-214-001206-1</t>
  </si>
  <si>
    <t>pdf</t>
  </si>
  <si>
    <t xml:space="preserve">SE dio cumplimiento a la solicitud pero con salida independiente </t>
  </si>
  <si>
    <t>2024-200-001478-1</t>
  </si>
  <si>
    <t xml:space="preserve"> Combinar correspondencia 2024-08-12 11:58:34
Usuario: Luis Alberto Valencia Pulido
Dependencia: COORDINACIÓN OPERATIVA
Observación: Se realizó la combinación de correspondencia al documento RESPUESTA SALA DE CRISIS con id 32406, al radicado principal 2024-114-001960-5 y al consecutivo temporal asociado TMP-2024-000001707</t>
  </si>
  <si>
    <t>Crear Radicado 2024-07-24 14:22:59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</si>
  <si>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2024-211-001416-1</t>
  </si>
  <si>
    <t>En proceso de firma física 2024-08-09 14:29:33
Usuario: Nicolas Potes Rengifo
Dependencia: FORMULACIÓN, ACTUALIZACIÓN ,ACOMPAÑAMINETO NORMATIVO Y OPERATIVO
Observación: El inicia proceso de firma física para el documento NP 2024-114-001959-5 C.B.V LA ESTRELLA TRASLADO</t>
  </si>
  <si>
    <t>Inpección, Vigilancia y Control</t>
  </si>
  <si>
    <t xml:space="preserve">
2024-215-001732-1</t>
  </si>
  <si>
    <t>En proceso de firma física 2024-08-30 08:54:19
Usuario: Orlando Murillo Lopez
Dependencia: INSPECCIÓN, VIGILANCIA Y CONTROL
Observación: El inicia proceso de firma física para el documento RESPUESTA GOBERNACION DEL VALLE DEL CAUCA - CBV DE BUENAVENTURA</t>
  </si>
  <si>
    <t>Crear Radicado 2024-07-24 11:52:04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</si>
  <si>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 xml:space="preserve"> Reasignar Radicado 2024-07-25 16:30:21
Usuario: Director General
Dependencia: DIRECCION GENERAL
Observación: Se reasignó el radicado al usuario: Juan Carlos Fontalvo Vera con la siguiente observación: PARA TRAMITE DE RESPUESTA</t>
  </si>
  <si>
    <t>Subdirector Administrativo y Financiero</t>
  </si>
  <si>
    <t>Finalizar radicado 2024-08-05 15:53:31
Usuario: Rainer Narval Naranjo Charrasquiel
Dependencia: SUBDIRECCIÓN ADMINISTRATIVA Y FINANCIERA
Observación: Se archiva por cuanto en el cuerpo del asunto se adjunta una resolución que define las nuevas delegadas de la CGR que ejercerán el control fiscal en diferentes entidades, quedando la DNBC bajo el control fiscal de la contraloría delegada para el sector Infraestructura.</t>
  </si>
  <si>
    <t xml:space="preserve">ES DE CARARTER INFORMATIVO Y NO AMAERITA RESPUESTA </t>
  </si>
  <si>
    <t xml:space="preserve">	2024-215-001731-1</t>
  </si>
  <si>
    <t>En proceso de firma física 2024-08-30 08:50:41
Usuario: Orlando Murillo Lopez
Dependencia: INSPECCIÓN, VIGILANCIA Y CONTROL
Observación: El inicia proceso de firma física para el documento RESPUESTA SUBCOMANDANTE CBV DE PAUNA - BOYACá</t>
  </si>
  <si>
    <t>Tolima</t>
  </si>
  <si>
    <t xml:space="preserve">	2024-214-001233-1</t>
  </si>
  <si>
    <t>Cumplida</t>
  </si>
  <si>
    <t xml:space="preserve"> Finalizar radicado 2024-07-29 15:16:21
Usuario: Valentina Franco Correa
Dependencia: EDUCACIÓN NACIONAL PARA BOMBEROS
Observación: se dio radicado de salida No. 2024-214-001233-1</t>
  </si>
  <si>
    <t>SE DIO CUMPLIMIENTO NO SE ANEXA SOPORTE DE ENVIO</t>
  </si>
  <si>
    <t>2024-213-001467-1</t>
  </si>
  <si>
    <t xml:space="preserve"> En proceso de firma física 2024-08-12 12:06:14
Usuario: Jonathan Prieto
Dependencia: FORTALECIMIENTO BOMBERIL PARA LA RESPUESTA
Observación: El inicia proceso de firma física para el documento SOLICITUD DE APOYO EN LA GESTIóN PARA LA CONSTRUCCIóN DE UNA ESTACIóN DE BOMBERO</t>
  </si>
  <si>
    <t>Crear Radicado 2024-07-24 09:28:18
Usuario: Atención de Usuario al Ciudadano
Dependencia: GESTIÓN ATENCIÓN AL USUARIO
Observación: Se radicó el documento de forma correcta mediante radicación email con los siguientes datos: Usuarios tramitadores: - Edgar Alexander Maya Lopez, Dependencia/s tramitadora/s: - EDUCACIÓN NACIONAL PARA BOMBEROS , Usuario creador: Atención de Usuario al Ciudadano</t>
  </si>
  <si>
    <t>2024-213-001466-1</t>
  </si>
  <si>
    <t xml:space="preserve"> En proceso de firma física 2024-08-12 11:58:19
Usuario: Jonathan Prieto
Dependencia: FORTALECIMIENTO BOMBERIL PARA LA RESPUESTA
Observación: El inicia proceso de firma física para el documento SOLICITUD DE APOYO EN LA GESTIóN PARA LA CONSTRUCCIóN DE UNA ESTACIóN DE BOMBERO</t>
  </si>
  <si>
    <t xml:space="preserve"> Finalizar radicado 2024-08-21 16:37:53
Usuario: Daniel Ernesto Fonseca Ramirez
Dependencia: GESTIÓN TALENTO HUMANO
Observación: Documento impreso y reposa en el expediente</t>
  </si>
  <si>
    <t>2024-317-001648-1</t>
  </si>
  <si>
    <t>Enviar respuesta por correo 2024-08-21 10:44:05
Usuario: Edgardo Mandon Arenas
Dependencia: GESTIÓN DE TECNOLOGÍA E INFORMÁTICA
Observación: Se envió el radicado al(los) cliente(s) con el correo registrado edgardo.mandon@dnbc.gov.co, bomberossanmiguel@yahoo.es</t>
  </si>
  <si>
    <t xml:space="preserve">SE DA CUMPLIMIETO DE MANERA EXTEMPORANEA </t>
  </si>
  <si>
    <t xml:space="preserve"> Crear Radicado 2024-07-19 16:13:54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</si>
  <si>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Reasignar Radicado 2024-08-20 17:19:01
Usuario: Olga Milena Cruz Mora
Dependencia: GESTIÓN CONTRACTUAL
Observación: Se reasignó el radicado al usuario: Maikol Alfredo Grandett Gastelbondo con la siguiente observación: Se reasignan según correo enviado el día 20 de agosto de 2024, para su conocimiento y tramite correspondiente.</t>
  </si>
  <si>
    <t xml:space="preserve"> Finalizar radicado 2024-08-05 15:51:20
Usuario: Rainer Narval Naranjo Charrasquiel
Dependencia: SUBDIRECCIÓN ADMINISTRATIVA Y FINANCIERA
Observación: Se archiva por cuanto en el cuerpo del asunto se adjunta una resolución que define las nuevas delegadas de la CGR que ejercerán el control fiscal en diferentes entidades, quedando la DNBC bajo el control fiscal de la contraloría delegada para el sector Infraestructura.</t>
  </si>
  <si>
    <t xml:space="preserve">INFORMATIVA NO AMERITA RESPUESTA </t>
  </si>
  <si>
    <t xml:space="preserve">	2024-214-001558-1</t>
  </si>
  <si>
    <t xml:space="preserve"> Finalizar radicado 2024-08-26 19:22:05
Usuario: Andres Felipe Garcia Rico
Dependencia: EDUCACIÓN NACIONAL PARA BOMBEROS
Observación: SE DIO RESPUESTA AL PETICIONARIO POR CORREO ELECTRONICO, SE ANEXA SOPORTE AL EXPEDIENTE</t>
  </si>
  <si>
    <t xml:space="preserve">SE DA CUMPLIMIENTO DE MANERA EXTEMPORANEA SIN SOPORTE DE ENVIO </t>
  </si>
  <si>
    <t xml:space="preserve">	2024-213-001465-1</t>
  </si>
  <si>
    <t xml:space="preserve"> En proceso de firma física 2024-08-12 11:51:26
Usuario: Jonathan Prieto
Dependencia: FORTALECIMIENTO BOMBERIL PARA LA RESPUESTA
Observación: El inicia proceso de firma física para el documento SOLICITUD DE APOYO EN LA GESTIóN PARA LA CONSTRUCCIóN DE UNA ESTACIóN DE BOMBERO</t>
  </si>
  <si>
    <t>SE EVIDENCIA RESPUESTA SIN FIRMA</t>
  </si>
  <si>
    <t>Reasignar Radicado 2024-08-26 19:00:37
Usuario: Andrea Bibiana Castañeda Durán
Dependencia: FORMULACIÓN, ACTUALIZACIÓN ,ACOMPAÑAMINETO NORMATIVO Y OPERATIVO
Observación: Se reasignó el radicado al usuario: Andrés Fernando Muñoz Cabrera con la siguiente observación: Se reasigna por ser tema de su competencia y hacer alusión aun radicado que fue asignado a su dependencia</t>
  </si>
  <si>
    <t xml:space="preserve"> Reasignar Radicado 2024-08-05 15:04:02
Usuario: Director General
Dependencia: DIRECCION GENERAL
Observación: Se reasignó el radicado al usuario: Luis Alberto Valencia Pulido con la siguiente observación: psi</t>
  </si>
  <si>
    <t>N</t>
  </si>
  <si>
    <t>Finalizar radicado 2024-07-31 14:50:49
Usuario: Jorge Enrique Restrepo Sanguino
Dependencia: FORMULACIÓN, ACTUALIZACIÓN ,ACOMPAÑAMINETO NORMATIVO Y OPERATIVO
Observación: NO REQUIERE RESPUESTA</t>
  </si>
  <si>
    <t>CUMPLIDA POR SER INFORMATIVA</t>
  </si>
  <si>
    <t xml:space="preserve"> Crear Radicado 2024-07-19 09:43:04
Usuario: Atención de Usuario al Ciudadano
Dependencia: GESTIÓN ATENCIÓN AL USUARIO
Observación: Se radicó el documento de forma correcta mediante radicación email con los siguientes datos: Usuarios tramitadores: - Daniel Ernesto Fonseca Ramirez, Dependencia/s tramitadora/s: - GESTIÓN TALENTO HUMANO, Usuario creador: Atención de Usuario al Ciudadano</t>
  </si>
  <si>
    <t>Crear Radicado 2024-07-18 15:54:39
Usuario: Atención de Usuario al Ciudadano
Dependencia: GESTIÓN ATENCIÓN AL USUARIO
Observación: Se radicó el documento de forma correcta con los siguientes datos: Usuarios tramitadores: - Jonathan Prieto, Dependencia/s tramitadora/s: - FORTALECIMIENTO BOMBERIL PARA LA RESPUESTA, Usuario creador: Atención de Usuario al Ciudadano</t>
  </si>
  <si>
    <t xml:space="preserve"> Adjuntar anexo al radicado 2024-07-24 21:39:18
Usuario: Lina Ines Ricardo Marriaga
Dependencia: GESTIÓN CONTRACTUAL
Observación: Se realizó la carga del siguiente documento: 2024-114-001472-2-5.pdf, con el nombre de: Correo_ 053-2022 y 064-2021.pdf, y su descripción: Se cargan soportes de envió al peticionario por correo electrónico según Rad . 2024-313-000237-1</t>
  </si>
  <si>
    <t>SE EVIDENCIA ENVIO DE RESPUESTA POR CORREO SIN OFICIO DE ORFEO</t>
  </si>
  <si>
    <t xml:space="preserve">Dirección General </t>
  </si>
  <si>
    <t>Crear Radicado 2024-07-18 14:09:19
Usuario: Atención de Usuario al Ciudadano
Dependencia: GESTIÓN ATENCIÓN AL USUARIO
Observación: Se radicó el documento de forma correcta con los siguientes datos: Usuarios tramitadores: - Director General, Dependencia/s tramitadora/s: - DIRECCION GENERAL, Usuario creador: Atención de Usuario al Ciudadano</t>
  </si>
  <si>
    <t xml:space="preserve">	2024-213-001464-1</t>
  </si>
  <si>
    <t>En proceso de firma física 2024-08-12 11:47:16
Usuario: Jonathan Prieto
Dependencia: FORTALECIMIENTO BOMBERIL PARA LA RESPUESTA
Observación: El inicia proceso de firma física para el documento SOLICITUD DE APOYO EN LA GESTIóN PARA LA CONSTRUCCIóN DE UNA ESTACIóN DE BOMBERO</t>
  </si>
  <si>
    <t>Caquetá</t>
  </si>
  <si>
    <t> Edna Geraldine Rodriguez Cardenas</t>
  </si>
  <si>
    <t>Finalizar radicado 2024-08-13 16:15:33
Usuario: Edna Geraldine Rodriguez Cardenas
Dependencia: FORTALECIMIENTO BOMBERIL PARA LA RESPUESTA
Observación: Se finaliza radicado ya que es información de requerimientos e informe del avance de obra del municipio, por lo cual, no necesita respuesta</t>
  </si>
  <si>
    <t>Valentina Franco Correa</t>
  </si>
  <si>
    <t>2024-214-001234-1</t>
  </si>
  <si>
    <t xml:space="preserve"> Finalizar radicado 2024-07-29 15:37:05
Usuario: Valentina Franco Correa
Dependencia: EDUCACIÓN NACIONAL PARA BOMBEROS
Observación: SE DIO RAD DE SALIDA NO. 2024-214-001234-1</t>
  </si>
  <si>
    <t>NO SE EVIDENCIA ENVIO</t>
  </si>
  <si>
    <t xml:space="preserve">	2024-214-001565-1</t>
  </si>
  <si>
    <t>Finalizar radicado 2024-08-26 12:07:28
Usuario: Andres Felipe Garcia Rico
Dependencia: EDUCACIÓN NACIONAL PARA BOMBEROS
Observación: se da respuesta al peticionario mediante radicado de salida DNBC No. 2024-214-001565-1</t>
  </si>
  <si>
    <t>CUMPLIDA DE MANERA EXTEMPORANEA Y SIN EVIDENCIA DE ENVIO</t>
  </si>
  <si>
    <t xml:space="preserve">	2024-310-001177-1</t>
  </si>
  <si>
    <t xml:space="preserve"> Finalizar radicado 2024-08-21 16:27:05
Usuario: Daniel Ernesto Fonseca Ramirez
Dependencia: GESTIÓN TALENTO HUMANO
Observación: Se dio tramite a solicitud y se envío por email respuesta</t>
  </si>
  <si>
    <t xml:space="preserve">
2024-211-001510-1</t>
  </si>
  <si>
    <t>Finalizar radicado 2024-08-27 11:28:30
Usuario: Jorge Enrique Restrepo Sanguino
Dependencia: FORMULACIÓN, ACTUALIZACIÓN ,ACOMPAÑAMINETO NORMATIVO Y OPERATIVO
Observación: SE DIO RESPUESTA</t>
  </si>
  <si>
    <t>CUMPLIDA DE MANERA EXTEMPORANEA</t>
  </si>
  <si>
    <t xml:space="preserve"> Crear Radicado 2024-07-17 16:12:08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</si>
  <si>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Mercedes Catalina Rincón Quintero</t>
  </si>
  <si>
    <t xml:space="preserve">	2024-214-001389-1</t>
  </si>
  <si>
    <t xml:space="preserve"> Finalizar radicado 2024-08-08 14:19:45
Usuario: Mercedes Catalina Rincón Quintero
Dependencia: EDUCACIÓN NACIONAL PARA BOMBEROS
Observación: Se da respuesta a registros 301-2024, 302-2024, 303-2024, 304-2024, 305-2024, 306-2024, 307-202</t>
  </si>
  <si>
    <t xml:space="preserve">cumplida de maenera extemporanea y sin soporte de envio </t>
  </si>
  <si>
    <t>Finalizar radicado 2024-08-15 14:13:51
Usuario: Jonathan Prieto
Dependencia: FORTALECIMIENTO BOMBERIL PARA LA RESPUESTA
Observación: Se finaliza radicado, puesto que es un correo informativo a cerca de las devoluciones que el municipio ha hecho a la cuenta del Tesoro Nacional</t>
  </si>
  <si>
    <t xml:space="preserve">	2024-214-001343-1</t>
  </si>
  <si>
    <t>Finalizar radicado 2024-08-06 09:20:20
Usuario: Andres Felipe Garcia Rico
Dependencia: EDUCACIÓN NACIONAL PARA BOMBEROS
Observación: se da respuesta al peticionario mediante radicado de salida DNBC No. 2024-214-001343-1</t>
  </si>
  <si>
    <t>CUMPLIDA SIN SOPORTE DE ENVIO</t>
  </si>
  <si>
    <t>Reasignar Radicado 2024-08-01 16:49:40
Usuario: Juan Pablo Ardila Figueroa
Dependencia: FORMULACIÓN, ACTUALIZACIÓN ,ACOMPAÑAMINETO NORMATIVO Y OPERATIVO
Observación: Se reasignó el radicado al usuario: Andrea Bibiana Castañeda Durán con la siguiente observación: Dra. Andrea, no amerita respuesta informativa archivar, Gracias</t>
  </si>
  <si>
    <t xml:space="preserve"> Reasignar Radicado 2024-08-23 07:35:43
Usuario: Rubén Darío Rincón Sanchez
Dependencia: INSPECCIÓN, VIGILANCIA Y CONTROL
Observación: Se reasignó el radicado al usuario: Jose Daniel Bolaño Yepez con la siguiente observación: DR Bolaños : Revisar información y trazabilidad, definir si es informativa, hacer seguimiento para estudiar posibilidad de finalizar</t>
  </si>
  <si>
    <t>Quindío</t>
  </si>
  <si>
    <t xml:space="preserve"> Reasignar Radicado 2024-07-17 15:18:12
Usuario: Juan Pablo Ardila Figueroa
Dependencia: FORMULACIÓN, ACTUALIZACIÓN ,ACOMPAÑAMINETO NORMATIVO Y OPERATIVO
Observación: Se reasignó el radicado al usuario: Orlando Murillo Lopez con la siguiente observación: - Capitán Orlando Murillo, respetuosamente requerimos de sus servicios profesionales para proyectar la respuesta desde su experiencia y conocimiento normativo de la funcionalidad de la entidad. Mil gracias</t>
  </si>
  <si>
    <t>La Guajira</t>
  </si>
  <si>
    <t xml:space="preserve"> Finalizar radicado 2024-08-22 11:31:35
Usuario: Andrea Bibiana Castañeda Durán
Dependencia: FORMULACIÓN, ACTUALIZACIÓN ,ACOMPAÑAMINETO NORMATIVO Y OPERATIVO
Observación: No requiere continuar con el trámite</t>
  </si>
  <si>
    <t xml:space="preserve">INFORMATIVA NO AMIEITA RESPUESTA </t>
  </si>
  <si>
    <t>2024-212-001186-1</t>
  </si>
  <si>
    <t>Finalizar radicado 2024-07-24 13:10:16
Usuario: Luis Alberto Valencia Pulido
Dependencia: COORDINACIÓN OPERATIVA
Observación: Se da respuesta al peticionario para fines pertinentes vía correo de respuesta ciudadano</t>
  </si>
  <si>
    <t>NO SE EVIDENCIA ENVIO POR CORREO ELECTRÓNICO</t>
  </si>
  <si>
    <t xml:space="preserve">
2024-211-001276-1</t>
  </si>
  <si>
    <t>Finalizar radicado 2024-08-12 20:50:31
Usuario: Jorge Enrique Restrepo Sanguino
Dependencia: FORMULACIÓN, ACTUALIZACIÓN ,ACOMPAÑAMINETO NORMATIVO Y OPERATIVO
Observación: SE DIO RESPUESTA</t>
  </si>
  <si>
    <t>2024-214-001415-1</t>
  </si>
  <si>
    <t>Finalizar radicado 2024-08-09 14:24:01
Usuario: Valentina Franco Correa
Dependencia: EDUCACIÓN NACIONAL PARA BOMBEROS
Observación: SE DIO RADICADO DE SALIDA No 2024-214-001415-1</t>
  </si>
  <si>
    <t xml:space="preserve"> Finalizar radicado 2024-07-24 09:37:19
Usuario: Luis Alberto Valencia Pulido
Dependencia: COORDINACIÓN OPERATIVA
Observación: se envía solicitud al correo de Cite Para verificación en el RUE</t>
  </si>
  <si>
    <t xml:space="preserve">
2024-215-001755-1</t>
  </si>
  <si>
    <t>En proceso de firma física 2024-08-30 16:50:46
Usuario: Orlando Murillo Lopez
Dependencia: INSPECCIÓN, VIGILANCIA Y CONTROL
Observación: El inicia proceso de firma física para el documento RESPUESTA CBV DE MANIZALES</t>
  </si>
  <si>
    <t>Reasignar Radicado 2024-07-30 12:18:15
Usuario: Maikol Alfredo Grandett Gastelbondo
Dependencia: GESTIÓN CONTRACTUAL
Observación: Se reasignó el radicado al usuario: Valentina Alzate Herrera con la siguiente observación: reaccinación</t>
  </si>
  <si>
    <t>Devolver radicado 2024-08-30 18:21:47
Usuario: Orlando Murillo Lopez
Dependencia: INSPECCIÓN, VIGILANCIA Y CONTROL
Observación: Se realizó la devolución del radicado al usuario Rubén Darío Rincón Sanchez, con la siguiente descripción: Se devuelve por cuanto no fui conocedor del proceso de Operatividad del CBV de Rionegro y es imposible darle tramite.</t>
  </si>
  <si>
    <t xml:space="preserve">
2024-214-001134-1</t>
  </si>
  <si>
    <t xml:space="preserve"> Finalizar radicado 2024-07-17 12:18:25
Usuario: Andres Felipe Garcia Rico
Dependencia: EDUCACIÓN NACIONAL PARA BOMBEROS
Observación: Se da respuesta al peticionario mediante Radicado DNBC No. 2024-214-001134-1</t>
  </si>
  <si>
    <t>Reasignar Radicado 2024-07-17 15:26:24
Usuario: Juan Pablo Ardila Figueroa
Dependencia: FORMULACIÓN, ACTUALIZACIÓN ,ACOMPAÑAMINETO NORMATIVO Y OPERATIVO
Observación: Se reasignó el radicado al usuario: Orlando Murillo Lopez con la siguiente observación: - Capitán Orlando Murillo, respetuosamente requerimos de sus servicios profesionales para proyectar la respuesta desde su experiencia y conocimiento normativo de la funcionalidad de la entidad. Mil gracias</t>
  </si>
  <si>
    <t xml:space="preserve"> Finalizar radicado 2024-07-31 12:24:30
Usuario: Rainer Narval Naranjo Charrasquiel
Dependencia: SUBDIRECCIÓN ADMINISTRATIVA Y FINANCIERA
Observación: Las solicitudes de licencias para las cuentas de correo electrónico y la nube fueron adquiridas y se reestableció el servicio el día 17/07/2024, información enviada por Tecnología para la respectiva compra.</t>
  </si>
  <si>
    <t>2024-211-001329-1</t>
  </si>
  <si>
    <t>Finalizar radicado 2024-08-20 09:48:40
Usuario: Nicolas Potes Rengifo
Dependencia: FORMULACIÓN, ACTUALIZACIÓN ,ACOMPAÑAMINETO NORMATIVO Y OPERATIVO
Observación: la respuesta se dio mediante orfeo 2024-211-001329-1</t>
  </si>
  <si>
    <t>SE DIO RESPUESTA CON RADICADO DE SALIDA INDEPENDIENTE NO ASOCIADO A LA ENTREDA</t>
  </si>
  <si>
    <t>2024-214-001191-1</t>
  </si>
  <si>
    <t>Finalizar radicado 2024-07-24 15:38:26
Usuario: Mercedes Catalina Rincón Quintero
Dependencia: EDUCACIÓN NACIONAL PARA BOMBEROS
Observación: Se da respuesta a registro 288-2024</t>
  </si>
  <si>
    <t>2024-215-001756-1</t>
  </si>
  <si>
    <t>En proceso de firma física 2024-08-30 17:54:37
Usuario: Orlando Murillo Lopez
Dependencia: INSPECCIÓN, VIGILANCIA Y CONTROL
Observación: El inicia proceso de firma física para el documento RESPUESTA ABOGADO DANIEL GOMEZ - DERECHO DE PETICIóN</t>
  </si>
  <si>
    <t xml:space="preserve">
2024-213-001463-1</t>
  </si>
  <si>
    <t>En proceso de firma física 2024-08-12 11:44:47
Usuario: Jonathan Prieto
Dependencia: FORTALECIMIENTO BOMBERIL PARA LA RESPUESTA
Observación: El inicia proceso de firma física para el documento SOLICITUD DE APOYO EN LA GESTIóN PARA LA CONSTRUCCIóN DE UNA ESTACIóN DE BOMBERO</t>
  </si>
  <si>
    <t>Finalizar radicado 2024-08-01 11:40:36
Usuario: Andrés Fernando Muñoz Cabrera
Dependencia: FORTALECIMIENTO BOMBERIL PARA LA RESPUESTA
Observación: Se archiva por ser documentos informativos. Al ser Plan de Acción los adjuntos se descargar para crear el archivo general y pasarlo a la Dirección 01/08/2024</t>
  </si>
  <si>
    <t>2024-211-001581-1</t>
  </si>
  <si>
    <t>Finalizar radicado 2024-08-27 10:16:07
Usuario: Jorge Enrique Restrepo Sanguino
Dependencia: FORMULACIÓN, ACTUALIZACIÓN ,ACOMPAÑAMINETO NORMATIVO Y OPERATIVO
Observación: SE DIO RESPUESTA</t>
  </si>
  <si>
    <t>Darcy Natalia Villa Blandón</t>
  </si>
  <si>
    <t>Reasignar Radicado 2024-07-31 12:45:16
Usuario: Rainer Narval Naranjo Charrasquiel
Dependencia: SUBDIRECCIÓN ADMINISTRATIVA Y FINANCIERA
Observación: Se reasignó el radicado al usuario: Darcy Natalia Villa Blandón con la siguiente observación: Se da traslado de Orfeo para su revisión y manejo</t>
  </si>
  <si>
    <t>Massiel Mendez</t>
  </si>
  <si>
    <t>Crear Radicado 2024-07-16 13:39:05
Usuario: Atención de Usuario al Ciudadano
Dependencia: GESTIÓN ATENCIÓN AL USUARIO
Observación: Se radicó el documento de forma correcta mediante radicación email con los siguientes datos: Usuarios tramitadores: - Massiel Mendez, Dependencia/s tramitadora/s: - EDUCACIÓN NACIONAL PARA BOMBEROS , Usuario creador: Atención de Usuario al Ciudadano</t>
  </si>
  <si>
    <t>Incluir en expediente 2024-08-23 15:42:01
Usuario: Director General
Dependencia: DIRECCION GENERAL
Observación: Se incluyó el radicado en el expediente: invitaciones 22</t>
  </si>
  <si>
    <t>DE ACUERDO A LAS INDICACIONES DE GAU SE PRESENTA VENCIDA POR NO CERRAR EN EL MISMO MES</t>
  </si>
  <si>
    <t>2024-213-001462-1</t>
  </si>
  <si>
    <t>En proceso de firma física 2024-08-12 11:41:29
Usuario: Jonathan Prieto
Dependencia: FORTALECIMIENTO BOMBERIL PARA LA RESPUESTA
Observación: El inicia proceso de firma física para el documento SOLICITUD DE APOYO EN LA GESTIóN PARA LA CONSTRUCCIóN DE UNA ESTACIóN DE BOMBERO</t>
  </si>
  <si>
    <t>Correo electrónico</t>
  </si>
  <si>
    <t>Crear Radicado 2024-07-16 11:10:41
Usuario: Atención de Usuario al Ciudadano
Dependencia: GESTIÓN ATENCIÓN AL USUARIO
Observación: Se radicó el documento de forma correcta mediante radicación email con los siguientes datos: Usuarios tramitadores: - Helena Carolina Ibañez Vargas, Dependencia/s tramitadora/s: - GESTIÓN CONTRACTUAL, Usuario creador: Atención de Usuario al Ciudadano</t>
  </si>
  <si>
    <t>Anjhydalid Viviana Ruales Escobar</t>
  </si>
  <si>
    <t>Gestión de Asuntos Disciplinarios</t>
  </si>
  <si>
    <t>Incluir en expediente 2024-08-12 09:59:26
Usuario: Anjhydalid Viviana Ruales Escobar
Dependencia: GESTIÓN DE ASUNTOS DISCIPLINARIOS
Observación: Se incluyó el radicado en el expediente: INDAGACIONES PREVIAS</t>
  </si>
  <si>
    <t>Crear Radicado 2024-07-16 10:53:05
Usuario: Atención de Usuario al Ciudadano
Dependencia: GESTIÓN ATENCIÓN AL USUARIO
Observación: Se radicó el documento de forma correcta mediante radicación email con los siguientes datos: Usuarios tramitadores: - Edna Geraldine Rodriguez Cardenas, Dependencia/s tramitadora/s: - FORTALECIMIENTO BOMBERIL PARA LA RESPUESTA, Usuario creador: Atención de Usuario al Ciudadano</t>
  </si>
  <si>
    <t>Finalizar radicado 2024-07-17 09:47:55
Usuario: Edgar Alexander Maya Lopez
Dependencia: EDUCACIÓN NACIONAL PARA BOMBEROS
Observación: Se archiva por ser de caracter informativo</t>
  </si>
  <si>
    <t>Crear Radicado 2024-07-16 10:06:58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</si>
  <si>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Reasignar Radicado 2024-07-17 10:23:17
Usuario: Mercedes Catalina Rincón Quintero
Dependencia: EDUCACIÓN NACIONAL PARA BOMBEROS
Observación: Se reasignó el radicado al usuario: Edwin Alfonso Zamora Oyola con la siguiente observación: para tramite</t>
  </si>
  <si>
    <t xml:space="preserve">
2024-313-001439-1</t>
  </si>
  <si>
    <t>En proceso de firma física 2024-08-12 09:25:59
Usuario: Ivan Jose Constante Guette
Dependencia: GESTIÓN CONTRACTUAL
Observación: El inicia proceso de firma física para el documento PODER PARA LIBERACIóN DE VEHICULO CISTERNA DE MONTENEGRO</t>
  </si>
  <si>
    <t>Juan Carlos Suarez de la Torre</t>
  </si>
  <si>
    <t>Gestión Administrativa</t>
  </si>
  <si>
    <t>Crear Radicado 2024-07-16 08:45:16
Usuario: Atención de Usuario al Ciudadano
Dependencia: GESTIÓN ATENCIÓN AL USUARIO
Observación: Se radicó el documento de forma correcta mediante radicación email con los siguientes datos: Usuarios tramitadores: - Juan Carlos Suarez de la Torre, Dependencia/s tramitadora/s: - GESTIÓN ADMININSTRATIVA, Usuario creador: Atención de Usuario al Ciudadano</t>
  </si>
  <si>
    <t>Reasignar Radicado 2024-08-26 11:21:55
Usuario: Andrés Fernando Muñoz Cabrera
Dependencia: FORTALECIMIENTO BOMBERIL PARA LA RESPUESTA
Observación: Se reasignó el radicado al usuario: Edgar Alexander Maya Lopez con la siguiente observación: Se reasigna a educación por competencia 26/08/2024</t>
  </si>
  <si>
    <t>Linda Joan Incignares Rondón</t>
  </si>
  <si>
    <t>Finalizar radicado 2024-07-16 15:56:03
Usuario: Linda Joan Incignares Rondón
Dependencia: GESTIÓN COMUNICACIONES
Observación: No requiere respusta</t>
  </si>
  <si>
    <t>INDICA ARCHIVO POR SER INFORMATIVO PERO AL PARECER AMERITA RESPUESTA</t>
  </si>
  <si>
    <t>Finalizar radicado 2024-08-01 11:41:43
Usuario: Andrés Fernando Muñoz Cabrera
Dependencia: FORTALECIMIENTO BOMBERIL PARA LA RESPUESTA
Observación: Se archiva por ser documentos informativos. Al ser Plan de Acción los adjuntos se descargar para crear el archivo general y pasarlo a la Dirección 01/08/2024</t>
  </si>
  <si>
    <t>Reasignar Radicado 2024-07-12 13:42:46
Usuario: Juan Pablo Ardila Figueroa
Dependencia: FORMULACIÓN, ACTUALIZACIÓN ,ACOMPAÑAMINETO NORMATIVO Y OPERATIVO
Observación: Se reasignó el radicado al usuario: Jorge Enrique Restrepo Sanguino con la siguiente observación: - Dr. Jorge, es relevante proyectar la respuesta en termino desde su experiencia y conocimiento normativo de la funcionalidad de la entidad. Mil gracias</t>
  </si>
  <si>
    <t>Reasignar Radicado 2024-07-12 12:06:43
Usuario: Juan Pablo Ardila Figueroa
Dependencia: FORMULACIÓN, ACTUALIZACIÓN ,ACOMPAÑAMINETO NORMATIVO Y OPERATIVO
Observación: Se reasignó el radicado al usuario: Orlando Murillo Lopez con la siguiente observación: Capitan Murillo, Se remite para su conocimiento y fines pertinentes, toda vez que la petición solicita un concepto sobre la declaración de no OPERATIVIDAD, del CBV de Mogotes Santander, para dar respuesta a la alcaldia Municipal. Mil gracias.</t>
  </si>
  <si>
    <t>Finalizar radicado 2024-07-18 17:20:06
Usuario: Rainer Narval Naranjo Charrasquiel
Dependencia: SUBDIRECCIÓN ADMINISTRATIVA Y FINANCIERA
Observación: Se finaliza radicado, se procede a cargar correo de evidencia de envío por parte de la directora, oficio de respuesta y evidencias.</t>
  </si>
  <si>
    <t>SE EVIDENCIA RESPUESTA POR CORREO ELECTRÓNICO SIN OFICIO DE ORFEO</t>
  </si>
  <si>
    <t>Finalizar radicado 2024-08-01 11:42:46
Usuario: Andrés Fernando Muñoz Cabrera
Dependencia: FORTALECIMIENTO BOMBERIL PARA LA RESPUESTA
Observación: Se archiva por ser documentos informativos. Al ser Plan de Acción los adjuntos se descargar para crear el archivo general y pasarlo a la Dirección 01/08/2024</t>
  </si>
  <si>
    <t>Adriana Moreno Roncancio</t>
  </si>
  <si>
    <t>Planeación Estrategica</t>
  </si>
  <si>
    <t>Crear Radicado 2024-07-11 17:35:38
Usuario: Atención de Usuario al Ciudadano
Dependencia: GESTIÓN ATENCIÓN AL USUARIO
Observación: Se radicó el documento de forma correcta mediante radicación email con los siguientes datos: Usuarios tramitadores: - Adriana Moreno Roncancio, Dependencia/s tramitadora/s: - PLANEACIÓN ESTRATEGICA, Usuario creador: Atención de Usuario al Ciudadano</t>
  </si>
  <si>
    <t>2024-214-001122-1</t>
  </si>
  <si>
    <t>Finalizar radicado 2024-07-17 10:16:42
Usuario: Andres Felipe Garcia Rico
Dependencia: EDUCACIÓN NACIONAL PARA BOMBEROS
Observación: se da respuesta al peticionario mediante radicado DNBC No. 2024-214-001122-1</t>
  </si>
  <si>
    <t xml:space="preserve">CUMPLIDA </t>
  </si>
  <si>
    <t>Reasignar Radicado 2024-07-11 18:03:14
Usuario: Juan Pablo Ardila Figueroa
Dependencia: FORMULACIÓN, ACTUALIZACIÓN ,ACOMPAÑAMINETO NORMATIVO Y OPERATIVO
Observación: Se reasignó el radicado al usuario: Andrea Bibiana Castañeda Durán con la siguiente observación: - - Dra. Andrea, no amerita respuesta informativa archivar, Gracias</t>
  </si>
  <si>
    <t>Finalizar radicado 2024-07-31 12:22:49
Usuario: Rainer Narval Naranjo Charrasquiel
Dependencia: SUBDIRECCIÓN ADMINISTRATIVA Y FINANCIERA
Observación: Las solicitudes de licencias para las cuentas de correo electrónico y la nube fueron adquiridas y se reestableció el servicio el día 17/07/2024, información enviada por Tecnología para la respectiva compra.</t>
  </si>
  <si>
    <t>Guainia</t>
  </si>
  <si>
    <t>Reasignar Radicado 2024-07-11 18:05:57
Usuario: Juan Pablo Ardila Figueroa
Dependencia: FORMULACIÓN, ACTUALIZACIÓN ,ACOMPAÑAMINETO NORMATIVO Y OPERATIVO
Observación: Se reasignó el radicado al usuario: Jorge Enrique Restrepo Sanguino con la siguiente observación: - Dr. Jorge, es relevante proyectar la respuesta desde su experiencia y conocimiento normativo de la funcionalidad de la entidad. Mil gracias</t>
  </si>
  <si>
    <t>Santiago Gutierrez Mendoza</t>
  </si>
  <si>
    <t>2024-214-001561-1</t>
  </si>
  <si>
    <t>Finalizar radicado 2024-08-26 12:18:32
Usuario: Santiago Gutierrez Mendoza
Dependencia: EDUCACIÓN NACIONAL PARA BOMBEROS
Observación: Se dio respuesta al peticionario mediante radicado de salida 2024-214-001561-1.</t>
  </si>
  <si>
    <t>2024-213-001527-1</t>
  </si>
  <si>
    <t>Finalizar radicado 2024-08-13 17:38:10
Usuario: Andrés Fernando Muñoz Cabrera
Dependencia: FORTALECIMIENTO BOMBERIL PARA LA RESPUESTA
Observación: Respuesta enviada el día 13/08/2024 a través de la plataforma</t>
  </si>
  <si>
    <t>Finalizar radicado 2024-08-02 12:09:13
Usuario: Rainer Narval Naranjo Charrasquiel
Dependencia: SUBDIRECCIÓN ADMINISTRATIVA Y FINANCIERA
Observación: Se procede a archivar documento teniendo en cuenta que es una respuesta de la SAE a un requerimiento realizado en la vigencia anterior para solicitar el estudio de la posibilidad de entrega de comodato de un bien para destinarlo a las instalaciones de funcionamiento de la DNBC.</t>
  </si>
  <si>
    <t>2024-200-001639-1</t>
  </si>
  <si>
    <t>En proceso de firma física 2024-08-20 12:15:55
Usuario: Ronny Estiven Romero Velandia
Dependencia: SUBDIRECCIÓN ESTRATÉGICA Y DE COORDINACIÓN BOMBERIL
Observación: El inicia proceso de firma física para el documento 2024-114-001891-5 RESPUESTA FEDERACION BOMBEROS COLOMBIA - ENCARGO.DOCX</t>
  </si>
  <si>
    <t>Finalizar radicado 2024-07-18 16:18:53
Usuario: Briyith Margareth Moncada Sanchez
Dependencia: FORMULACIÓN, ACTUALIZACIÓN ,ACOMPAÑAMINETO NORMATIVO Y OPERATIVO
Observación: Se cargó el archivo y se relacionó en el expediente y en la planilla de convenios/contratos vigencia 2024.</t>
  </si>
  <si>
    <t>Finalizar radicado 2024-07-12 15:29:52
Usuario: Briyith Margareth Moncada Sanchez
Dependencia: FORMULACIÓN, ACTUALIZACIÓN ,ACOMPAÑAMINETO NORMATIVO Y OPERATIVO
Observación: Se cargó el archivo y se relacionó en el expediente y en la planilla de convenios/contratos vigencia 2024.</t>
  </si>
  <si>
    <t>Reasignar Radicado 2024-07-29 09:44:23
Usuario: Juan Pablo Ardila Figueroa
Dependencia: FORMULACIÓN, ACTUALIZACIÓN ,ACOMPAÑAMINETO NORMATIVO Y OPERATIVO
Observación: Se reasignó el radicado al usuario: Jorge Enrique Restrepo Sanguino con la siguiente observación: - Dr. Jorge, es relevante proyectar la respuesta desde su experiencia y conocimiento normativo de la funcionalidad de la entidad. Mil gracias</t>
  </si>
  <si>
    <t>2024-213-001461-1</t>
  </si>
  <si>
    <t>En proceso de firma física 2024-08-12 11:38:14
Usuario: Jonathan Prieto
Dependencia: FORTALECIMIENTO BOMBERIL PARA LA RESPUESTA
Observación: El inicia proceso de firma física para el documento SOLICITUD DE APOYO EN LA GESTIóN PARA LA CONSTRUCCIóN DE UNA ESTACIóN DE BOMBERO</t>
  </si>
  <si>
    <t>Reasignar Radicado 2024-08-15 17:30:49
Usuario: Juan Pablo Ardila Figueroa
Dependencia: FORMULACIÓN, ACTUALIZACIÓN ,ACOMPAÑAMINETO NORMATIVO Y OPERATIVO
Observación: Se reasignó el radicado al usuario: Jorge Enrique Restrepo Sanguino con la siguiente observación: Dr. Jorge, es relevante proyectar la respuesta y/o trasladar por competencia, desde su experiencia y conocimiento normativo de la funcionalidad de la entidad. Mil gracias</t>
  </si>
  <si>
    <t xml:space="preserve">
2024-213-001460-1</t>
  </si>
  <si>
    <t>En proceso de firma física 2024-08-12 11:34:47
Usuario: Jonathan Prieto
Dependencia: FORTALECIMIENTO BOMBERIL PARA LA RESPUESTA
Observación: El inicia proceso de firma física para el documento SOLICITUD DE APOYO EN LA GESTIóN PARA LA CONSTRUCCIóN DE UNA ESTACIóN DE BOMBERO</t>
  </si>
  <si>
    <t>Reasignar Radicado 2024-07-11 18:15:09
Usuario: Juan Pablo Ardila Figueroa
Dependencia: FORMULACIÓN, ACTUALIZACIÓN ,ACOMPAÑAMINETO NORMATIVO Y OPERATIVO
Observación: Se reasignó el radicado al usuario: Andrea Bibiana Castañeda Durán con la siguiente observación: - Dra. Andrea, es un concepto de interpretación normativa, es relevante proyectar la respuesta con el apoyo del Dr RONNY, desde su experiencia y conocimiento de la entidad como lineamiento institucional. Mil gracias</t>
  </si>
  <si>
    <t>Johana Vannesa Alvarez Rodriguez</t>
  </si>
  <si>
    <t>Gestión de Atención al Ciudadano</t>
  </si>
  <si>
    <t>2024-114-001204-1</t>
  </si>
  <si>
    <t>Finalizar radicado 2024-07-29 10:23:05
Usuario: Johana Vanessa Alvarez Rodriguez
Dependencia: GESTIÓN ATENCIÓN AL USUARIO
Observación: Se realizó traslado el dia 26 de julio, debido a que los dias 22 y 23 no hubo funcionamiento del ORFEO.</t>
  </si>
  <si>
    <t>Finalizar radicado 2024-07-12 15:25:35
Usuario: Briyith Margareth Moncada Sanchez
Dependencia: FORMULACIÓN, ACTUALIZACIÓN ,ACOMPAÑAMINETO NORMATIVO Y OPERATIVO
Observación: Se cargó el archivo y se relacionó en el expediente y en la planilla de convenios/contratos vigencia 2024.</t>
  </si>
  <si>
    <t>Reasignar Radicado 2024-07-25 16:26:29
Usuario: Edgar Alexander Maya Lopez
Dependencia: EDUCACIÓN NACIONAL PARA BOMBEROS
Observación: Se reasignó el radicado al usuario: Luis Alberto Valencia Pulido con la siguiente observación: Para tramite</t>
  </si>
  <si>
    <t>d Reasignar Radicado 2024-08-29 09:53:38
Usuario: Rubén Darío Rincón Sanchez
Dependencia: INSPECCIÓN, VIGILANCIA Y CONTROL
Observación: Se reasignó el radicado al usuario: Orlando Murillo Lopez con la siguiente observación: Se reasigna para su atención y respuesta</t>
  </si>
  <si>
    <t xml:space="preserve"> Finalizar radicado 2024-07-31 15:38:36
Usuario: Andrés Fernando Muñoz Cabrera
Dependencia: FORTALECIMIENTO BOMBERIL PARA LA RESPUESTA
Observación: Respuesta enviada el día 19/07/2024 a través de la plataforma</t>
  </si>
  <si>
    <t>2024-211-001327-1</t>
  </si>
  <si>
    <t>Finalizar radicado 2024-08-29 10:13:15
Usuario: Nicolas Potes Rengifo
Dependencia: FORMULACIÓN, ACTUALIZACIÓN ,ACOMPAÑAMINETO NORMATIVO Y OPERATIVO
Observación: se le dio tramite mediante oficio 2024-211-001327-1</t>
  </si>
  <si>
    <t>LA RESPUESTA FUE CARGADA COMO DOCUMENTO INDEPENDIENTE A LA ENTRADA</t>
  </si>
  <si>
    <t>Agregar comentarios pagina publica 2024-07-30 10:25:45
Usuario: Soporte Skinatech
Dependencia: DEPENDENCIA DE SALIDA
Observación: Se realizó la transacción comentarios PQRSD al radicado:2024-114-001882-5 por el ciudadano: Ecomedics S.A.S.. Comentario: Buenos días, quisieramos saber el estado del derecho de peticion radicado el pasado 9 de julio.</t>
  </si>
  <si>
    <t>Finalizar radicado 2024-08-15 14:12:37
Usuario: Jonathan Prieto
Dependencia: FORTALECIMIENTO BOMBERIL PARA LA RESPUESTA
Observación: Se finaliza radicado, puesto que es un correo informativo a cerca de las devoluciones que el municipio ha hecho a la cuenta del Tesoro Nacional</t>
  </si>
  <si>
    <t>Reasignar Radicado 2024-08-29 09:53:38
Usuario: Rubén Darío Rincón Sanchez
Dependencia: INSPECCIÓN, VIGILANCIA Y CONTROL
Observación: Se reasignó el radicado al usuario: Orlando Murillo Lopez con la siguiente observación: Se reasigna para su atención y respuesta</t>
  </si>
  <si>
    <t>Reasignar Radicado 2024-07-09 14:20:27
Usuario: Rubén Darío Rincón Sanchez
Dependencia: INSPECCIÓN, VIGILANCIA Y CONTROL
Observación: Se reasignó el radicado al usuario: Luis Alberto Valencia Pulido con la siguiente observación: Cordial saludo: Para lo de su competencia, envío solicitud de la delegación Departamental del Huila.</t>
  </si>
  <si>
    <t>Finalizar radicado 2024-07-17 10:31:03
Usuario: Edgar Alexander Maya Lopez
Dependencia: EDUCACIÓN NACIONAL PARA BOMBEROS
Observación: Se archiva por ser de caracter informativo</t>
  </si>
  <si>
    <t>Finalizar radicado 2024-08-01 11:43:48
Usuario: Andrés Fernando Muñoz Cabrera
Dependencia: FORTALECIMIENTO BOMBERIL PARA LA RESPUESTA
Observación: Se archiva por ser documentos informativos. Al ser Plan de Acción los adjuntos se descargar para crear el archivo general y pasarlo a la Dirección 01/08/2024</t>
  </si>
  <si>
    <t>2024-213-001459-1</t>
  </si>
  <si>
    <t>En proceso de firma física 2024-08-12 11:32:20
Usuario: Jonathan Prieto
Dependencia: FORTALECIMIENTO BOMBERIL PARA LA RESPUESTA
Observación: El inicia proceso de firma física para el documento SOLICITUD DE APOYO EN LA GESTIóN PARA LA CONSTRUCCIóN DE UNA ESTACIóN DE BOMBERO</t>
  </si>
  <si>
    <t>2024-213-001457-1</t>
  </si>
  <si>
    <t>En proceso de firma física 2024-08-12 11:29:13
Usuario: Jonathan Prieto
Dependencia: FORTALECIMIENTO BOMBERIL PARA LA RESPUESTA
Observación: El inicia proceso de firma física para el documento SOLICITUD DE APOYO EN LA GESTIóN PARA LA CONSTRUCCIóN DE UNA ESTACIóN DE BOMBERO</t>
  </si>
  <si>
    <t>Crear Radicado 2024-07-09 09:19:16
Usuario: Atención de Usuario al Ciudadano
Dependencia: GESTIÓN ATENCIÓN AL USUARIO
Observación: Se radicó el documento de forma correcta mediante radicación email con los siguientes datos: Usuarios tramitadores: - Luis Alberto Valencia Pulido, Dependencia/s tramitadora/s: - COORDINACIÓN OPERATIVA, Usuario creador: Atención de Usuario al Ciudadano</t>
  </si>
  <si>
    <t>2024-212-001150-1</t>
  </si>
  <si>
    <t>Finalizar radicado 2024-07-24 09:56:30
Usuario: Luis Alberto Valencia Pulido
Dependencia: COORDINACIÓN OPERATIVA
Observación: SE DA RESPUESTA AL PETICIONARIO VIA CORREO RESPUEST CIUDADANO</t>
  </si>
  <si>
    <t>Reasignar Radicado 2024-07-11 17:44:27
Usuario: Juan Pablo Ardila Figueroa
Dependencia: FORMULACIÓN, ACTUALIZACIÓN ,ACOMPAÑAMINETO NORMATIVO Y OPERATIVO
Observación: Se reasignó el radicado al usuario: Orlando Murillo Lopez con la siguiente observación: - Capitan Orlando Murillo, requerimos de su apoyo para proyectar la respuesta desde su experiencia y conocimiento normativo y la funcionalidad de la entidad. Mil gracias.</t>
  </si>
  <si>
    <t>Crear Radicado 2024-07-09 09:02:08
Usuario: Atención de Usuario al Ciudadano
Dependencia: GESTIÓN ATENCIÓN AL USUARIO
Observación: Se radicó el documento de forma correcta mediante radicación email con los siguientes datos: Usuarios tramitadores: - Luis Alberto Valencia Pulido, Dependencia/s tramitadora/s: - COORDINACIÓN OPERATIVA, Usuario creador: Atención de Usuario al Ciudadano</t>
  </si>
  <si>
    <t>Finalizar radicado 2024-08-26 14:06:45
Usuario: Andrea Bibiana Castañeda Durán
Dependencia: FORMULACIÓN, ACTUALIZACIÓN ,ACOMPAÑAMINETO NORMATIVO Y OPERATIVO
Observación: INFORMATIVO</t>
  </si>
  <si>
    <t>Crear Radicado 2024-07-09 08:46:35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</si>
  <si>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Crear Radicado 2024-07-08 11:34:45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</si>
  <si>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Finalizar radicado 2024-07-08 12:14:48
Usuario: Edgar Alexander Maya Lopez
Dependencia: EDUCACIÓN NACIONAL PARA BOMBEROS
Observación: Se archiva por ser de caracter informativo</t>
  </si>
  <si>
    <t>Finalizar radicado 2024-08-01 11:39:03
Usuario: Andrés Fernando Muñoz Cabrera
Dependencia: FORTALECIMIENTO BOMBERIL PARA LA RESPUESTA
Observación: Se archiva por ser documentos informativos. Al ser Plan de Acción los adjuntos se descargar para crear el archivo general y pasarlo a la Dirección 01/08/2024</t>
  </si>
  <si>
    <t>Crear Radicado 2024-07-08 11:13:23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</si>
  <si>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 xml:space="preserve"> Luis Fernando Vargas Campo </t>
  </si>
  <si>
    <t>Reasignar Radicado 2024-07-09 09:19:19
Usuario: Director General
Dependencia: DIRECCION GENERAL
Observación: Se reasignó el radicado al usuario: Luis Fernando Vargas Campo con la siguiente observación: para tramite de respuesta</t>
  </si>
  <si>
    <t>Crear Radicado 2024-07-08 10:32:22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</si>
  <si>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Finalizar radicado 2024-08-15 11:19:24
Usuario: Jonathan Prieto
Dependencia: FORTALECIMIENTO BOMBERIL PARA LA RESPUESTA
Observación: Se finaliza radicado, puesto que es un correo informativo a cerca de las devoluciones que el municipio ha hecho a la cuenta del Tesoro Nacional</t>
  </si>
  <si>
    <t>Finalizar radicado 2024-07-08 19:24:24
Usuario: Lina Maria Marin Rodriguez
Dependencia: GESTIÓN TALENTO HUMANO
Observación: No requiere respusta</t>
  </si>
  <si>
    <t xml:space="preserve"> Crear Radicado 2024-07-08 09:42:47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</si>
  <si>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Finalizar radicado 2024-07-29 11:17:16
Usuario: Darcy Natalia Villa Blandón
Dependencia: GESTIÓN CONTRACTUAL
Observación: Se envió correo a la Fiscalía informando que funcionarios fueron asignados para atender la visita, a la espera de que la Fiscalía informe cuando realizara la visita.</t>
  </si>
  <si>
    <t>SE EVIDENCIA RESPUESTA POR CORREO ELECTRÓNICO</t>
  </si>
  <si>
    <t>Reasignar Radicado 2024-07-08 08:27:42
Usuario: Edgar Alexander Maya Lopez
Dependencia: EDUCACIÓN NACIONAL PARA BOMBEROS
Observación: Se reasignó el radicado al usuario: Edwin Alfonso Zamora Oyola con la siguiente observación: Para tramite</t>
  </si>
  <si>
    <t>Finalizar radicado 2024-07-08 14:28:30
Usuario: Briyith Margareth Moncada Sanchez
Dependencia: FORMULACIÓN, ACTUALIZACIÓN ,ACOMPAÑAMINETO NORMATIVO Y OPERATIVO
Observación: Se cargó el archivo y se relacionó en el expediente y en la planilla de convenios/contratos vigencia 2024.</t>
  </si>
  <si>
    <t>2024-214-001140-1</t>
  </si>
  <si>
    <t>Finalizar radicado 2024-07-17 14:44:37
Usuario: Santiago Gutierrez Mendoza
Dependencia: EDUCACIÓN NACIONAL PARA BOMBEROS
Observación: Se dio respuesta al peticionario mediante radicado de salida 2024-214-001140-1.</t>
  </si>
  <si>
    <t>2024-211-001412-1</t>
  </si>
  <si>
    <t>En proceso de firma física 2024-08-09 13:44:40
Usuario: Nicolas Potes Rengifo
Dependencia: FORMULACIÓN, ACTUALIZACIÓN ,ACOMPAÑAMINETO NORMATIVO Y OPERATIVO
Observación: El inicia proceso de firma física para el documento NP 2024-114-001866-5 CBV DE FÓMEQUE</t>
  </si>
  <si>
    <t>Reasignar Radicado 2024-07-09 10:08:42
Usuario: Rubén Darío Rincón Sanchez
Dependencia: INSPECCIÓN, VIGILANCIA Y CONTROL
Observación: Se reasignó el radicado al usuario: Orlando Murillo Lopez con la siguiente observación: Para trámite</t>
  </si>
  <si>
    <t>Crear Radicado 2024-07-05 12:44:16
Usuario: Atención de Usuario al Ciudadano
Dependencia: GESTIÓN ATENCIÓN AL USUARIO
Observación: Se radicó el documento de forma correcta mediante radicación email con los siguientes datos: Usuarios tramitadores: - Juan Carlos Suarez de la Torre, Dependencia/s tramitadora/s: - GESTIÓN ADMININSTRATIVA, Usuario creador: Atención de Usuario al Ciudadano</t>
  </si>
  <si>
    <t>Reasignar Radicado 2024-07-08 10:13:48
Usuario: Juan Pablo Ardila Figueroa
Dependencia: FORMULACIÓN, ACTUALIZACIÓN ,ACOMPAÑAMINETO NORMATIVO Y OPERATIVO
Observación: Se reasignó el radicado al usuario: Jorge Enrique Restrepo Sanguino con la siguiente observación: - Dr. Jorge, es relevante proyectar la respuesta desde su experiencia y conocimiento normativo de la funcionalidad de la entidad. Mil gracias</t>
  </si>
  <si>
    <t>Sucre</t>
  </si>
  <si>
    <t>2024-211-001413-1</t>
  </si>
  <si>
    <t>En proceso de firma física 2024-08-09 13:47:40
Usuario: Nicolas Potes Rengifo
Dependencia: FORMULACIÓN, ACTUALIZACIÓN ,ACOMPAÑAMINETO NORMATIVO Y OPERATIVO
Observación: El inicia proceso de firma física para el documento NP 2024-114-001863-5 CBV OVEJAS SUCRE</t>
  </si>
  <si>
    <t xml:space="preserve"> Crear Radicado 2024-07-05 12:28:28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</si>
  <si>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Maicol Villarreal Ospina</t>
  </si>
  <si>
    <t>2024-214-000962-1</t>
  </si>
  <si>
    <t>Finalizar radicado 2024-07-08 10:05:58
Usuario: Maicol Villarreal Ospina
Dependencia: EDUCACIÓN NACIONAL PARA BOMBEROS
Observación: SE ADJUNTA EVIDENCIA DE RESPUESTA POR CORREO ELECTRÓNICO</t>
  </si>
  <si>
    <t> Linda Joan Incignares Rondón</t>
  </si>
  <si>
    <t>Gestión de Comunicaciones</t>
  </si>
  <si>
    <t>2024-250-001116-1</t>
  </si>
  <si>
    <t>Finalizar radicado 2024-07-16 15:55:01
Usuario: Linda Joan Incignares Rondón
Dependencia: GESTIÓN COMUNICACIONES
Observación: SE FINALIZA YA SE EMITIO POR CORREO ELECTRONICO LA RESPUESTA EL DÍA 16 DE JULIO DE 2024.</t>
  </si>
  <si>
    <t>Crear Radicado 2024-07-04 15:58:48
Usuario: Atención de Usuario al Ciudadano
Dependencia: GESTIÓN ATENCIÓN AL USUARIO
Observación: Se radicó el documento de forma correcta mediante radicación email con los siguientes datos: Usuarios tramitadores: - Juan Carlos Suarez de la Torre, Dependencia/s tramitadora/s: - GESTIÓN ADMININSTRATIVA, Usuario creador: Atención de Usuario al Ciudadano</t>
  </si>
  <si>
    <t>Finalizar radicado 2024-07-09 09:00:08
Usuario: Andrés Fernando Muñoz Cabrera
Dependencia: FORTALECIMIENTO BOMBERIL PARA LA RESPUESTA
Observación: Se archiva por ser documento informativo, los proyectos radicados por los CB del pais, se parasan en una base consolidada a la Dirección de la DNBC 09 09/07/2024</t>
  </si>
  <si>
    <t>2024-213-001456-1</t>
  </si>
  <si>
    <t>En proceso de firma física 2024-08-12 11:25:50
Usuario: Jonathan Prieto
Dependencia: FORTALECIMIENTO BOMBERIL PARA LA RESPUESTA
Observación: El inicia proceso de firma física para el documento SOLICITUD DE APOYO EN LA GESTIóN PARA LA CONSTRUCCIóN DE UNA ESTACIóN DE BOMBERO</t>
  </si>
  <si>
    <t>Crear Radicado 2024-07-04 12:58:54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</si>
  <si>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2024-214-000980-1</t>
  </si>
  <si>
    <t>Finalizar radicado 2024-07-08 13:34:33
Usuario: Santiago Gutierrez Mendoza
Dependencia: EDUCACIÓN NACIONAL PARA BOMBEROS
Observación: Se brindó respuesta al radicado 2024-114-001860-5</t>
  </si>
  <si>
    <t>Reasignar Radicado 2024-07-04 19:07:08
Usuario: Juan Pablo Ardila Figueroa
Dependencia: FORMULACIÓN, ACTUALIZACIÓN ,ACOMPAÑAMINETO NORMATIVO Y OPERATIVO
Observación: Se reasignó el radicado al usuario: Nicolas Potes Rengifo con la siguiente observación: - Dr. nicolas, es relevante proyectar la respuesta desde su experiencia y conocimiento normativo de la funcionalidad de la entidad. Mil gracias.</t>
  </si>
  <si>
    <t>Reasignar Radicado 2024-07-04 14:09:12
Usuario: Edgar Alexander Maya Lopez
Dependencia: EDUCACIÓN NACIONAL PARA BOMBEROS
Observación: Se reasignó el radicado al usuario: Edwin Alfonso Zamora Oyola con la siguiente observación: Para tramite</t>
  </si>
  <si>
    <t>Finalizar radicado 2024-07-05 11:35:10
Usuario: Edna Geraldine Rodriguez Cardenas
Dependencia: FORTALECIMIENTO BOMBERIL PARA LA RESPUESTA
Observación: Se revisan documentos para llevar a cabo la justificación y Otrosí</t>
  </si>
  <si>
    <t>Correo Físico</t>
  </si>
  <si>
    <t>Asociar imagen principal 2024-07-03 17:08:00
Usuario: Atención de Usuario al Ciudadano
Dependencia: GESTIÓN ATENCIÓN AL USUARIO
Observación: Se realizó la carga del documento principal: 2024-114-001217-2-1.pdf, con el nombre de: 2024-114-001217-2.pdf, y su descripción: 2024-114-001217-2</t>
  </si>
  <si>
    <t>En proceso de firma física 2024-08-12 11:21:23
Usuario: Jonathan Prieto
Dependencia: FORTALECIMIENTO BOMBERIL PARA LA RESPUESTA
Observación: El inicia proceso de firma física para el documento SOLICITUD DE APOYO EN LA GESTIóN PARA LA CONSTRUCCIóN DE UNA ESTACIóN DE BOMBERO</t>
  </si>
  <si>
    <t>Finalizar radicado 2024-07-04 14:17:17
Usuario: Edgar Alexander Maya Lopez
Dependencia: EDUCACIÓN NACIONAL PARA BOMBEROS
Observación: se archiva por ser de caracter informativo</t>
  </si>
  <si>
    <t>Reasignar Radicado 2024-07-03 12:03:34
Usuario: Director General
Dependencia: DIRECCION GENERAL
Observación: Se reasignó el radicado al usuario: Luis Alberto Valencia Pulido con la siguiente observación: para tramite</t>
  </si>
  <si>
    <t>2024-211-001347-1</t>
  </si>
  <si>
    <t>En proceso de firma física 2024-08-06 12:36:19
Usuario: Andrea Bibiana Castañeda Durán
Dependencia: FORMULACIÓN, ACTUALIZACIÓN ,ACOMPAÑAMINETO NORMATIVO Y OPERATIVO
Observación: El inicia proceso de firma física para el documento 56. 2024-114-001855-5 ALLAN RAMÍREZ SOLICITUD INFORMACION SOBRETASA BOMBERIL</t>
  </si>
  <si>
    <t>Reasignar Radicado 2024-07-04 18:54:43
Usuario: Juan Pablo Ardila Figueroa
Dependencia: FORMULACIÓN, ACTUALIZACIÓN ,ACOMPAÑAMINETO NORMATIVO Y OPERATIVO
Observación: Se reasignó el radicado al usuario: Nicolas Potes Rengifo con la siguiente observación: - Dr. Nicolas, es relevante proyectar la respuesta con PRIORIDAD, desde su experiencia y conocimiento normativo de la funcionalidad de la entidad. Mil gracias.</t>
  </si>
  <si>
    <t xml:space="preserve"> Finalizar radicado 2024-08-23 14:28:38
Usuario: Nicolas Potes Rengifo
Dependencia: FORMULACIÓN, ACTUALIZACIÓN ,ACOMPAÑAMINETO NORMATIVO Y OPERATIVO
Observación: se le dio tramite mediante el radicado 2024-114-000057-2.</t>
  </si>
  <si>
    <t>Crear Radicado 2024-07-03 09:38:01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</si>
  <si>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Finalizar radicado 2024-07-30 18:07:10
Usuario: Jorge Enrique Restrepo Sanguino
Dependencia: FORMULACIÓN, ACTUALIZACIÓN ,ACOMPAÑAMINETO NORMATIVO Y OPERATIVO
Observación: NO REQUIERE RESPUESTA</t>
  </si>
  <si>
    <t>Crear Radicado 2024-07-03 09:01:58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</si>
  <si>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Finalizar radicado 2024-07-04 14:52:20
Usuario: Edgar Alexander Maya Lopez
Dependencia: EDUCACIÓN NACIONAL PARA BOMBEROS
Observación: Se archiva por ser de caracter informativo</t>
  </si>
  <si>
    <t>Asociar imagen principal 2024-07-02 16:25:18
Usuario: Atención de Usuario al Ciudadano
Dependencia: GESTIÓN ATENCIÓN AL USUARIO
Observación: Se realizó la carga del documento principal: 2024-114-001183-2-1.pdf, con el nombre de: 2024-114-001183-2.pdf, y su descripción: 2024-114-001183-2</t>
  </si>
  <si>
    <t>Reasignar Radicado 2024-07-02 16:25:24
Usuario: Edgar Alexander Maya Lopez
Dependencia: EDUCACIÓN NACIONAL PARA BOMBEROS
Observación: Se reasignó el radicado al usuario: Maicol Villarreal Ospina con la siguiente observación: Para tramite</t>
  </si>
  <si>
    <t>Crear Radicado 2024-07-02 16:05:05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</si>
  <si>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Finalizar radicado 2024-07-09 09:07:50
Usuario: Andrés Fernando Muñoz Cabrera
Dependencia: FORTALECIMIENTO BOMBERIL PARA LA RESPUESTA
Observación: Se archiva por ser documento informativo, los proyectos radicados por los CB del pais, se parasan en una base consolidada a la Dirección de la DNBC 09/07/2024</t>
  </si>
  <si>
    <t>Finalizar radicado 2024-07-09 12:04:32
Usuario: Andrés Fernando Muñoz Cabrera
Dependencia: FORTALECIMIENTO BOMBERIL PARA LA RESPUESTA
Observación: Se archiva por ser documento informativo, los proyectos radicados por los CB del pais, se parasan en una base consolidada a la Dirección de la DNBC 09/07/2024</t>
  </si>
  <si>
    <t>Reasignar Radicado 2024-07-04 18:36:29
Usuario: Juan Pablo Ardila Figueroa
Dependencia: FORMULACIÓN, ACTUALIZACIÓN ,ACOMPAÑAMINETO NORMATIVO Y OPERATIVO
Observación: Se reasignó el radicado al usuario: Jorge Enrique Restrepo Sanguino con la siguiente observación: - Dr. Jorge, es relevante proyectar la respuesta URGENTE desde su experiencia y conocimiento normativo de la funcionalidad de la entidad. Mil gracias.</t>
  </si>
  <si>
    <t>Reasignar Radicado 2024-07-10 10:50:12
Usuario: Edgar Alexander Maya Lopez
Dependencia: EDUCACIÓN NACIONAL PARA BOMBEROS
Observación: Se reasignó el radicado al usuario: Edwin Alfonso Zamora Oyola con la siguiente observación: para tramite</t>
  </si>
  <si>
    <t>Finalizar radicado 2024-07-30 13:16:38
Usuario: Rainer Narval Naranjo Charrasquiel
Dependencia: SUBDIRECCIÓN ADMINISTRATIVA Y FINANCIERA
Observación: Se procede a brindar respuesta por correo electrónico, se adjunta evidencia.</t>
  </si>
  <si>
    <t>NO SE EVIDENCIA RESPUESTA A TRAVÉS DE LA PLATAFORMA ORFEO</t>
  </si>
  <si>
    <t>Finalizar radicado 2024-07-08 09:14:25
Usuario: Andrea Bibiana Castañeda Durán
Dependencia: FORMULACIÓN, ACTUALIZACIÓN ,ACOMPAÑAMINETO NORMATIVO Y OPERATIVO
Observación: NO REQUIERE RESPUESTA</t>
  </si>
  <si>
    <t>2024-213-001453-1</t>
  </si>
  <si>
    <t>En proceso de firma física 2024-08-12 11:17:07
Usuario: Jonathan Prieto
Dependencia: FORTALECIMIENTO BOMBERIL PARA LA RESPUESTA
Observación: El inicia proceso de firma física para el documento SOLICITUD DE APOYO EN LA GESTIóN PARA LA CONSTRUCCIóN DE UNA ESTACIóN DE BOMBERO</t>
  </si>
  <si>
    <t>Reasignar Radicado 2024-07-10 14:59:05
Usuario: Edgar Alexander Maya Lopez
Dependencia: EDUCACIÓN NACIONAL PARA BOMBEROS
Observación: Se reasignó el radicado al usuario: Edwin Alfonso Zamora Oyola con la siguiente observación: para tramite</t>
  </si>
  <si>
    <t>Finalizar radicado 2024-07-08 09:20:00
Usuario: Andrea Bibiana Castañeda Durán
Dependencia: FORMULACIÓN, ACTUALIZACIÓN ,ACOMPAÑAMINETO NORMATIVO Y OPERATIVO
Observación: NO REQUIERES RESPUESTA</t>
  </si>
  <si>
    <t>Finalizar radicado 2024-07-08 09:20:58
Usuario: Andrea Bibiana Castañeda Durán
Dependencia: FORMULACIÓN, ACTUALIZACIÓN ,ACOMPAÑAMINETO NORMATIVO Y OPERATIVO
Observación: NO REQUIERE RESPUESTA</t>
  </si>
  <si>
    <t>Reasignar Radicado 2024-07-02 11:41:21
Usuario: Juan Pablo Ardila Figueroa
Dependencia: FORMULACIÓN, ACTUALIZACIÓN ,ACOMPAÑAMINETO NORMATIVO Y OPERATIVO
Observación: Se reasignó el radicado al usuario: Jorge Enrique Restrepo Sanguino con la siguiente observación: - Dr Jorge emitir respuesta de forma prioritaria dentro de los términos trasladando a la procuraduria y personeria . Gracias</t>
  </si>
  <si>
    <t>2024-213-001103-1</t>
  </si>
  <si>
    <t>Finalizar radicado 2024-08-01 14:51:53
Usuario: Jonathan Prieto
Dependencia: FORTALECIMIENTO BOMBERIL PARA LA RESPUESTA
Observación: Se finaliza radicado toda vez que se envía respuesta por medio de correo electrónico el día 30 de julio del 2024</t>
  </si>
  <si>
    <t>NO SE EVIDENCIA EL REGISTRO DE ENVIO POR CORREO ELECTRÓNICO</t>
  </si>
  <si>
    <t>Crear Radicado 2024-07-02 08:51:07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</si>
  <si>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Finalizar radicado 2024-07-02 15:22:41
Usuario: Luis Alberto Valencia Pulido
Dependencia: COORDINACIÓN OPERATIVA
Observación: se archiva solicitud ya que se realiza la agenda de la capacitación vía correo electrónico para el cuerpo de bomberos de santa marta.</t>
  </si>
  <si>
    <t>NO SE EVIDENCIA RESPUESTA O ENVÍO POR CORREO ELECTRÓNCIO</t>
  </si>
  <si>
    <t>Finalizar radicado 2024-07-09 12:18:42
Usuario: Andrés Fernando Muñoz Cabrera
Dependencia: FORTALECIMIENTO BOMBERIL PARA LA RESPUESTA
Observación: Se archiva por ser documento informativo, los proyectos radicados por los CB del pais, se parasan en una base consolidada a la Dirección de la DNBC 09/07/2024</t>
  </si>
  <si>
    <t xml:space="preserve">	2024-211-001349-1</t>
  </si>
  <si>
    <t>Finalizar radicado 2024-08-22 11:20:26
Usuario: Andrea Bibiana Castañeda Durán
Dependencia: FORMULACIÓN, ACTUALIZACIÓN ,ACOMPAÑAMINETO NORMATIVO Y OPERATIVO
Observación: No requiere continuar con el trámite.</t>
  </si>
  <si>
    <t>NO SE EVIDENCIA EL ENVÍO POR CORREO ELECTRÓNICO</t>
  </si>
  <si>
    <t>Reasignar Radicado 2024-07-02 09:12:35
Usuario: Juan Pablo Ardila Figueroa
Dependencia: FORMULACIÓN, ACTUALIZACIÓN ,ACOMPAÑAMINETO NORMATIVO Y OPERATIVO
Observación: Se reasignó el radicado al usuario: Nicolas Potes Rengifo con la siguiente observación: - Dr Nicolas.Emitir respuesta a consulta de forma prioritaria dentro de los términos, citando el fundamento normativo de la periodicidad de la sancion disciplinaria. Gracias</t>
  </si>
  <si>
    <t>SIN RESPUESTA</t>
  </si>
  <si>
    <t xml:space="preserve">A LA FECHA DE REVISIÓN AUN ESTÁN A TIEMPO </t>
  </si>
  <si>
    <t>A LA FECHA DE REVISIÓN SE ENCUENTRAN VENCIDAS SIN EL DEBIDO TRAMITE</t>
  </si>
  <si>
    <t>A LA FECHA DE REVISIÓN SE ENCUENTRAN A TIEMPO</t>
  </si>
  <si>
    <r>
      <t> </t>
    </r>
    <r>
      <rPr>
        <sz val="12"/>
        <color rgb="FF333333"/>
        <rFont val="Arial"/>
        <family val="2"/>
      </rPr>
      <t>Valentina Franco Correa</t>
    </r>
  </si>
  <si>
    <t>OBSERVACIONES GESTOR GAU</t>
  </si>
  <si>
    <t>Ventanilla física</t>
  </si>
  <si>
    <t>Entidad territorial</t>
  </si>
  <si>
    <t>Entidad bomberil</t>
  </si>
  <si>
    <t>Persona natural</t>
  </si>
  <si>
    <t>Persona jurídica</t>
  </si>
  <si>
    <t>Entidad pública</t>
  </si>
  <si>
    <t>Coordinación operativa</t>
  </si>
  <si>
    <t>Gestión de comunicaciones</t>
  </si>
  <si>
    <t>Educación nacional para bomberos</t>
  </si>
  <si>
    <t>Tecnólogia e informática</t>
  </si>
  <si>
    <t>Actas</t>
  </si>
  <si>
    <t>Autorización institucional del desarrollo del curso</t>
  </si>
  <si>
    <t>Cartas</t>
  </si>
  <si>
    <t>Certificación capacidad financiera para el funcionamiento de la escuela</t>
  </si>
  <si>
    <t>Queja</t>
  </si>
  <si>
    <t>Tipo de Petición TRD orfeo</t>
  </si>
  <si>
    <t>Petición interes particular</t>
  </si>
  <si>
    <t xml:space="preserve">Tipo de Petición </t>
  </si>
  <si>
    <t>Petición de interés general</t>
  </si>
  <si>
    <t>Petición de interés particular</t>
  </si>
  <si>
    <t>Informes</t>
  </si>
  <si>
    <t>Solicitud de información pública</t>
  </si>
  <si>
    <t>Se cambia el temrino de las pqrsd de solicitud de informacion la cual tienen 10 dias</t>
  </si>
  <si>
    <t>Envio realizado por correo electronico</t>
  </si>
  <si>
    <t xml:space="preserve">Envio realizado por correo. Se ajusta casilla envio por correo electronico. </t>
  </si>
  <si>
    <t>Estado actualizado a vencido</t>
  </si>
  <si>
    <t>Vencida. Actualizada fecha seguimiento</t>
  </si>
  <si>
    <t>Extemporanea. Actualizada fecha seguimiento</t>
  </si>
  <si>
    <t>vencida. Actualizada fecha seguimiento</t>
  </si>
  <si>
    <t>SE ABRE PROCESO DICIPLINARIO EL CUAL TIENE 6 MESES EN ATENCION A LA LEY.</t>
  </si>
  <si>
    <t>Faubricio Sanchez Cortes</t>
  </si>
  <si>
    <r>
      <t>Usuario: </t>
    </r>
    <r>
      <rPr>
        <sz val="11"/>
        <color rgb="FF333333"/>
        <rFont val="Roboto"/>
      </rPr>
      <t>Johana Vanessa Alvarez Rodriguez</t>
    </r>
  </si>
  <si>
    <r>
      <t>Dependencia: </t>
    </r>
    <r>
      <rPr>
        <sz val="11"/>
        <color rgb="FF333333"/>
        <rFont val="Roboto"/>
      </rPr>
      <t>GESTIÓN ATENCIÓN AL USUARIO</t>
    </r>
  </si>
  <si>
    <r>
      <t>Observación: </t>
    </r>
    <r>
      <rPr>
        <sz val="11"/>
        <color rgb="FF333333"/>
        <rFont val="Roboto"/>
      </rPr>
      <t>Se reasignó el radicado al usuario: Faubricio Sanchez Cortes con la siguiente observación: Se reasigna por competencia. Gracias.</t>
    </r>
  </si>
  <si>
    <t>Reasignar Radicado 2024-08-30 11:24:29
Usuario: Johana Vanessa Alvarez Rodriguez
Dependencia: GESTIÓN ATENCIÓN AL USUARIO
Observación: Se reasignó el radicado al usuario: Faubricio Sanchez Cortes con la siguiente observación: Se reasigna por competencia. Gracias.</t>
  </si>
  <si>
    <t xml:space="preserve">Actualizado profesional para atender pqrsd. </t>
  </si>
  <si>
    <t>Etiquetas de fila</t>
  </si>
  <si>
    <t>Total general</t>
  </si>
  <si>
    <t>Cuenta de Canal Oficial de Entrada</t>
  </si>
  <si>
    <t>Cuenta de Servicio de Entrada</t>
  </si>
  <si>
    <t>Cuenta de Departamento</t>
  </si>
  <si>
    <t>Cuenta de Naturaleza jurídica del peticionario</t>
  </si>
  <si>
    <t>Cuenta de Tema de Consulta</t>
  </si>
  <si>
    <t>Cuenta de Area</t>
  </si>
  <si>
    <t xml:space="preserve">Cuenta de Tipo de Petición </t>
  </si>
  <si>
    <t>Cuenta de Estado</t>
  </si>
  <si>
    <t>PORCENTAJE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</si>
</sst>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Calibri"/>
    </font>
    <font>
      <b/>
      <sz val="11"/>
      <name val="Calibri"/>
      <family val="2"/>
    </font>
    <font>
      <sz val="11"/>
      <name val="Calibri"/>
      <family val="2"/>
      <scheme val="minor"/>
    </font>
    <font>
      <sz val="16"/>
      <name val="Tahoma"/>
      <family val="2"/>
    </font>
    <font>
      <b/>
      <sz val="12"/>
      <color theme="0"/>
      <name val="Arial"/>
      <family val="2"/>
    </font>
    <font>
      <sz val="12"/>
      <name val="Arial"/>
      <family val="2"/>
    </font>
    <font>
      <sz val="12"/>
      <color rgb="FF333333"/>
      <name val="Arial"/>
      <family val="2"/>
    </font>
    <font>
      <sz val="12"/>
      <color rgb="FF000000"/>
      <name val="Arial"/>
      <family val="2"/>
    </font>
    <font>
      <sz val="12"/>
      <color rgb="FF212529"/>
      <name val="Arial"/>
      <family val="2"/>
    </font>
    <font>
      <sz val="12"/>
      <color rgb="FF444444"/>
      <name val="Arial"/>
      <family val="2"/>
    </font>
    <font>
      <sz val="11"/>
      <color rgb="FF333333"/>
      <name val="Roboto"/>
    </font>
    <font>
      <sz val="10"/>
      <name val="Arial"/>
      <family val="2"/>
    </font>
    <font>
      <sz val="8"/>
      <color rgb="FF999999"/>
      <name val="Roboto"/>
    </font>
  </fonts>
  <fills count="14">
    <fill>
      <patternFill patternType="none"/>
    </fill>
    <fill>
      <patternFill patternType="gray125"/>
    </fill>
    <fill>
      <patternFill patternType="solid">
        <fgColor theme="8" tint="-0.499984740745262"/>
        <bgColor indexed="64"/>
      </patternFill>
    </fill>
    <fill>
      <patternFill patternType="solid">
        <fgColor rgb="FFFFFFFF"/>
        <bgColor rgb="FF000000"/>
      </patternFill>
    </fill>
    <fill>
      <patternFill patternType="solid">
        <fgColor rgb="FFFFFF00"/>
        <bgColor rgb="FF000000"/>
      </patternFill>
    </fill>
    <fill>
      <patternFill patternType="solid">
        <fgColor rgb="FF92D050"/>
        <bgColor indexed="64"/>
      </patternFill>
    </fill>
    <fill>
      <patternFill patternType="solid">
        <fgColor rgb="FFFFFFFF"/>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7"/>
        <bgColor indexed="64"/>
      </patternFill>
    </fill>
    <fill>
      <patternFill patternType="solid">
        <fgColor theme="0"/>
        <bgColor indexed="64"/>
      </patternFill>
    </fill>
    <fill>
      <patternFill patternType="solid">
        <fgColor theme="9"/>
        <bgColor indexed="64"/>
      </patternFill>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xf numFmtId="1" fontId="0" fillId="0" borderId="0" xfId="0" applyNumberFormat="1"/>
    <xf numFmtId="14" fontId="0" fillId="0" borderId="0" xfId="0" applyNumberFormat="1"/>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14" fontId="3" fillId="3" borderId="1" xfId="0" applyNumberFormat="1" applyFont="1" applyFill="1" applyBorder="1"/>
    <xf numFmtId="14" fontId="3" fillId="3" borderId="2" xfId="0" applyNumberFormat="1" applyFont="1" applyFill="1" applyBorder="1"/>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3" borderId="3" xfId="0" applyNumberFormat="1" applyFont="1" applyFill="1" applyBorder="1" applyAlignment="1">
      <alignment vertical="center"/>
    </xf>
    <xf numFmtId="14" fontId="3" fillId="3" borderId="4" xfId="0" applyNumberFormat="1" applyFont="1" applyFill="1" applyBorder="1" applyAlignment="1">
      <alignment vertical="center"/>
    </xf>
    <xf numFmtId="0" fontId="2" fillId="0" borderId="0" xfId="0" applyFont="1" applyAlignment="1">
      <alignment horizontal="center" vertical="center" indent="2"/>
    </xf>
    <xf numFmtId="14" fontId="3" fillId="0" borderId="3" xfId="0" applyNumberFormat="1" applyFont="1" applyBorder="1" applyAlignment="1">
      <alignment vertical="center"/>
    </xf>
    <xf numFmtId="14" fontId="3" fillId="0" borderId="4" xfId="0" applyNumberFormat="1" applyFont="1" applyBorder="1" applyAlignment="1">
      <alignment vertical="center"/>
    </xf>
    <xf numFmtId="14" fontId="3" fillId="4" borderId="3" xfId="0" applyNumberFormat="1" applyFont="1" applyFill="1" applyBorder="1" applyAlignment="1">
      <alignment vertical="center"/>
    </xf>
    <xf numFmtId="14" fontId="3" fillId="4" borderId="4" xfId="0" applyNumberFormat="1" applyFont="1" applyFill="1" applyBorder="1" applyAlignment="1">
      <alignment vertical="center"/>
    </xf>
    <xf numFmtId="0" fontId="2" fillId="0" borderId="0" xfId="0" applyFont="1" applyAlignment="1">
      <alignment horizontal="center" vertical="center" indent="1"/>
    </xf>
    <xf numFmtId="14" fontId="3" fillId="3" borderId="3" xfId="0" applyNumberFormat="1" applyFont="1" applyFill="1" applyBorder="1" applyAlignment="1">
      <alignment horizontal="center" vertical="center" indent="1"/>
    </xf>
    <xf numFmtId="14" fontId="3" fillId="3" borderId="4" xfId="0" applyNumberFormat="1" applyFont="1" applyFill="1" applyBorder="1" applyAlignment="1">
      <alignment horizontal="center" vertical="center" indent="1"/>
    </xf>
    <xf numFmtId="14" fontId="3" fillId="3" borderId="3" xfId="0" applyNumberFormat="1" applyFont="1" applyFill="1" applyBorder="1" applyAlignment="1">
      <alignment horizontal="center" vertical="center" indent="2"/>
    </xf>
    <xf numFmtId="14" fontId="3" fillId="3" borderId="4" xfId="0" applyNumberFormat="1" applyFont="1" applyFill="1" applyBorder="1" applyAlignment="1">
      <alignment horizontal="center" vertical="center" indent="2"/>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xf>
    <xf numFmtId="0" fontId="0" fillId="0" borderId="0" xfId="0"/>
    <xf numFmtId="0" fontId="5"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22"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center" vertical="center" wrapText="1"/>
    </xf>
    <xf numFmtId="0" fontId="5" fillId="11"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horizontal="center" vertical="center"/>
    </xf>
    <xf numFmtId="0" fontId="12" fillId="0" borderId="0" xfId="0" applyFont="1" applyAlignment="1">
      <alignment horizontal="justify" vertical="center" wrapText="1"/>
    </xf>
    <xf numFmtId="0" fontId="0" fillId="0" borderId="0" xfId="0" applyAlignment="1">
      <alignment horizontal="center" vertical="center"/>
    </xf>
    <xf numFmtId="0" fontId="0" fillId="0" borderId="0" xfId="0" pivotButton="1" applyAlignment="1">
      <alignment horizontal="center" vertical="center" wrapText="1"/>
    </xf>
    <xf numFmtId="0" fontId="0" fillId="0" borderId="0" xfId="0" applyAlignment="1">
      <alignment horizontal="center" vertical="center" wrapText="1"/>
    </xf>
    <xf numFmtId="0" fontId="0" fillId="0" borderId="0" xfId="0" applyNumberFormat="1" applyAlignment="1">
      <alignment horizontal="center" vertical="center" wrapText="1"/>
    </xf>
    <xf numFmtId="0" fontId="1" fillId="13" borderId="0" xfId="0" applyFont="1" applyFill="1" applyAlignment="1">
      <alignment horizontal="center" vertical="center"/>
    </xf>
    <xf numFmtId="2" fontId="0" fillId="0" borderId="0" xfId="0" applyNumberFormat="1" applyAlignment="1">
      <alignment horizontal="center" vertical="center"/>
    </xf>
    <xf numFmtId="9" fontId="0" fillId="0" borderId="0" xfId="0" applyNumberFormat="1" applyAlignment="1">
      <alignment horizontal="center" vertical="center"/>
    </xf>
    <xf numFmtId="0" fontId="0" fillId="13" borderId="0" xfId="0" applyFill="1" applyAlignment="1">
      <alignment horizontal="center" vertical="center" wrapText="1"/>
    </xf>
    <xf numFmtId="0" fontId="0" fillId="13" borderId="0" xfId="0" applyNumberFormat="1" applyFill="1" applyAlignment="1">
      <alignment horizontal="center" vertical="center" wrapText="1"/>
    </xf>
  </cellXfs>
  <cellStyles count="1">
    <cellStyle name="Normal" xfId="0" builtinId="0"/>
  </cellStyles>
  <dxfs count="682">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solid">
          <bgColor theme="4" tint="0.79998168889431442"/>
        </patternFill>
      </fill>
    </dxf>
    <dxf>
      <fill>
        <patternFill patternType="solid">
          <bgColor theme="4" tint="0.79998168889431442"/>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Julio.xlsx]Dinámicas!TablaDinámica24</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Dinámicas!$B$1</c:f>
              <c:strCache>
                <c:ptCount val="1"/>
                <c:pt idx="0">
                  <c:v>Total</c:v>
                </c:pt>
              </c:strCache>
            </c:strRef>
          </c:tx>
          <c:spPr>
            <a:solidFill>
              <a:schemeClr val="accent1"/>
            </a:solidFill>
            <a:ln>
              <a:noFill/>
            </a:ln>
            <a:effectLst/>
          </c:spPr>
          <c:invertIfNegative val="0"/>
          <c:cat>
            <c:strRef>
              <c:f>Dinámicas!$A$2:$A$3</c:f>
              <c:strCache>
                <c:ptCount val="1"/>
                <c:pt idx="0">
                  <c:v>Canal Escrito</c:v>
                </c:pt>
              </c:strCache>
            </c:strRef>
          </c:cat>
          <c:val>
            <c:numRef>
              <c:f>Dinámicas!$B$2:$B$3</c:f>
              <c:numCache>
                <c:formatCode>General</c:formatCode>
                <c:ptCount val="1"/>
                <c:pt idx="0">
                  <c:v>273</c:v>
                </c:pt>
              </c:numCache>
            </c:numRef>
          </c:val>
          <c:extLst>
            <c:ext xmlns:c16="http://schemas.microsoft.com/office/drawing/2014/chart" uri="{C3380CC4-5D6E-409C-BE32-E72D297353CC}">
              <c16:uniqueId val="{00000000-8459-4E0F-B784-884F5441FB3F}"/>
            </c:ext>
          </c:extLst>
        </c:ser>
        <c:dLbls>
          <c:showLegendKey val="0"/>
          <c:showVal val="0"/>
          <c:showCatName val="0"/>
          <c:showSerName val="0"/>
          <c:showPercent val="0"/>
          <c:showBubbleSize val="0"/>
        </c:dLbls>
        <c:gapWidth val="219"/>
        <c:overlap val="-27"/>
        <c:axId val="1065251568"/>
        <c:axId val="1065263216"/>
      </c:barChart>
      <c:catAx>
        <c:axId val="106525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263216"/>
        <c:crosses val="autoZero"/>
        <c:auto val="1"/>
        <c:lblAlgn val="ctr"/>
        <c:lblOffset val="100"/>
        <c:noMultiLvlLbl val="0"/>
      </c:catAx>
      <c:valAx>
        <c:axId val="1065263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25156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Julio.xlsx]Dinámicas!TablaDinámica25</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Dinámicas!$B$6</c:f>
              <c:strCache>
                <c:ptCount val="1"/>
                <c:pt idx="0">
                  <c:v>Total</c:v>
                </c:pt>
              </c:strCache>
            </c:strRef>
          </c:tx>
          <c:spPr>
            <a:solidFill>
              <a:schemeClr val="accent1"/>
            </a:solidFill>
            <a:ln>
              <a:noFill/>
            </a:ln>
            <a:effectLst/>
          </c:spPr>
          <c:invertIfNegative val="0"/>
          <c:cat>
            <c:strRef>
              <c:f>Dinámicas!$A$7:$A$10</c:f>
              <c:strCache>
                <c:ptCount val="3"/>
                <c:pt idx="0">
                  <c:v>Correo electrónico</c:v>
                </c:pt>
                <c:pt idx="1">
                  <c:v>Correo Físico</c:v>
                </c:pt>
                <c:pt idx="2">
                  <c:v>Ventanilla física</c:v>
                </c:pt>
              </c:strCache>
            </c:strRef>
          </c:cat>
          <c:val>
            <c:numRef>
              <c:f>Dinámicas!$B$7:$B$10</c:f>
              <c:numCache>
                <c:formatCode>General</c:formatCode>
                <c:ptCount val="3"/>
                <c:pt idx="0">
                  <c:v>265</c:v>
                </c:pt>
                <c:pt idx="1">
                  <c:v>2</c:v>
                </c:pt>
                <c:pt idx="2">
                  <c:v>6</c:v>
                </c:pt>
              </c:numCache>
            </c:numRef>
          </c:val>
          <c:extLst>
            <c:ext xmlns:c16="http://schemas.microsoft.com/office/drawing/2014/chart" uri="{C3380CC4-5D6E-409C-BE32-E72D297353CC}">
              <c16:uniqueId val="{00000000-FB0B-460B-9ACE-96B53CEC4417}"/>
            </c:ext>
          </c:extLst>
        </c:ser>
        <c:dLbls>
          <c:showLegendKey val="0"/>
          <c:showVal val="0"/>
          <c:showCatName val="0"/>
          <c:showSerName val="0"/>
          <c:showPercent val="0"/>
          <c:showBubbleSize val="0"/>
        </c:dLbls>
        <c:gapWidth val="219"/>
        <c:overlap val="-27"/>
        <c:axId val="1065256144"/>
        <c:axId val="1065265712"/>
      </c:barChart>
      <c:catAx>
        <c:axId val="106525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265712"/>
        <c:crosses val="autoZero"/>
        <c:auto val="1"/>
        <c:lblAlgn val="ctr"/>
        <c:lblOffset val="100"/>
        <c:noMultiLvlLbl val="0"/>
      </c:catAx>
      <c:valAx>
        <c:axId val="1065265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256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Julio.xlsx]Dinámicas!TablaDinámica26</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ln w="28575" cap="rnd">
            <a:solidFill>
              <a:schemeClr val="accent1"/>
            </a:solidFill>
            <a:round/>
          </a:ln>
          <a:effectLst/>
        </c:spPr>
        <c:marker>
          <c:symbol val="none"/>
        </c:marker>
      </c:pivotFmt>
    </c:pivotFmts>
    <c:plotArea>
      <c:layout/>
      <c:lineChart>
        <c:grouping val="standard"/>
        <c:varyColors val="0"/>
        <c:ser>
          <c:idx val="0"/>
          <c:order val="0"/>
          <c:tx>
            <c:strRef>
              <c:f>Dinámicas!$B$14</c:f>
              <c:strCache>
                <c:ptCount val="1"/>
                <c:pt idx="0">
                  <c:v>Total</c:v>
                </c:pt>
              </c:strCache>
            </c:strRef>
          </c:tx>
          <c:spPr>
            <a:ln w="28575" cap="rnd">
              <a:solidFill>
                <a:schemeClr val="accent1"/>
              </a:solidFill>
              <a:round/>
            </a:ln>
            <a:effectLst/>
          </c:spPr>
          <c:marker>
            <c:symbol val="none"/>
          </c:marker>
          <c:cat>
            <c:strRef>
              <c:f>Dinámicas!$A$15:$A$19</c:f>
              <c:strCache>
                <c:ptCount val="4"/>
                <c:pt idx="0">
                  <c:v>CUMPLIDA</c:v>
                </c:pt>
                <c:pt idx="1">
                  <c:v>CUMPLIDA POR SER INFORMATIVA </c:v>
                </c:pt>
                <c:pt idx="2">
                  <c:v>EXTEMPORANEA</c:v>
                </c:pt>
                <c:pt idx="3">
                  <c:v>VENCIDA</c:v>
                </c:pt>
              </c:strCache>
            </c:strRef>
          </c:cat>
          <c:val>
            <c:numRef>
              <c:f>Dinámicas!$B$15:$B$19</c:f>
              <c:numCache>
                <c:formatCode>General</c:formatCode>
                <c:ptCount val="4"/>
                <c:pt idx="0">
                  <c:v>29</c:v>
                </c:pt>
                <c:pt idx="1">
                  <c:v>45</c:v>
                </c:pt>
                <c:pt idx="2">
                  <c:v>23</c:v>
                </c:pt>
                <c:pt idx="3">
                  <c:v>176</c:v>
                </c:pt>
              </c:numCache>
            </c:numRef>
          </c:val>
          <c:smooth val="0"/>
          <c:extLst>
            <c:ext xmlns:c16="http://schemas.microsoft.com/office/drawing/2014/chart" uri="{C3380CC4-5D6E-409C-BE32-E72D297353CC}">
              <c16:uniqueId val="{00000000-F5D7-4EE6-B631-7CE8221F13C3}"/>
            </c:ext>
          </c:extLst>
        </c:ser>
        <c:dLbls>
          <c:showLegendKey val="0"/>
          <c:showVal val="0"/>
          <c:showCatName val="0"/>
          <c:showSerName val="0"/>
          <c:showPercent val="0"/>
          <c:showBubbleSize val="0"/>
        </c:dLbls>
        <c:smooth val="0"/>
        <c:axId val="1065259472"/>
        <c:axId val="1065262800"/>
      </c:lineChart>
      <c:catAx>
        <c:axId val="106525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262800"/>
        <c:crosses val="autoZero"/>
        <c:auto val="1"/>
        <c:lblAlgn val="ctr"/>
        <c:lblOffset val="100"/>
        <c:noMultiLvlLbl val="0"/>
      </c:catAx>
      <c:valAx>
        <c:axId val="1065262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25947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Julio.xlsx]Dinámicas!TablaDinámica27</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Dinámicas!$B$25</c:f>
              <c:strCache>
                <c:ptCount val="1"/>
                <c:pt idx="0">
                  <c:v>Total</c:v>
                </c:pt>
              </c:strCache>
            </c:strRef>
          </c:tx>
          <c:spPr>
            <a:solidFill>
              <a:schemeClr val="accent1"/>
            </a:solidFill>
            <a:ln>
              <a:noFill/>
            </a:ln>
            <a:effectLst/>
          </c:spPr>
          <c:invertIfNegative val="0"/>
          <c:cat>
            <c:strRef>
              <c:f>Dinámicas!$A$26:$A$31</c:f>
              <c:strCache>
                <c:ptCount val="5"/>
                <c:pt idx="0">
                  <c:v>Informes</c:v>
                </c:pt>
                <c:pt idx="1">
                  <c:v>Petición de interés general</c:v>
                </c:pt>
                <c:pt idx="2">
                  <c:v>Petición de interés particular</c:v>
                </c:pt>
                <c:pt idx="3">
                  <c:v>Queja</c:v>
                </c:pt>
                <c:pt idx="4">
                  <c:v>Solicitud de información pública</c:v>
                </c:pt>
              </c:strCache>
            </c:strRef>
          </c:cat>
          <c:val>
            <c:numRef>
              <c:f>Dinámicas!$B$26:$B$31</c:f>
              <c:numCache>
                <c:formatCode>General</c:formatCode>
                <c:ptCount val="5"/>
                <c:pt idx="0">
                  <c:v>55</c:v>
                </c:pt>
                <c:pt idx="1">
                  <c:v>103</c:v>
                </c:pt>
                <c:pt idx="2">
                  <c:v>76</c:v>
                </c:pt>
                <c:pt idx="3">
                  <c:v>1</c:v>
                </c:pt>
                <c:pt idx="4">
                  <c:v>38</c:v>
                </c:pt>
              </c:numCache>
            </c:numRef>
          </c:val>
          <c:extLst>
            <c:ext xmlns:c16="http://schemas.microsoft.com/office/drawing/2014/chart" uri="{C3380CC4-5D6E-409C-BE32-E72D297353CC}">
              <c16:uniqueId val="{00000000-FA96-4AA5-B324-851B3B11D1C4}"/>
            </c:ext>
          </c:extLst>
        </c:ser>
        <c:dLbls>
          <c:showLegendKey val="0"/>
          <c:showVal val="0"/>
          <c:showCatName val="0"/>
          <c:showSerName val="0"/>
          <c:showPercent val="0"/>
          <c:showBubbleSize val="0"/>
        </c:dLbls>
        <c:gapWidth val="182"/>
        <c:axId val="729970960"/>
        <c:axId val="729967216"/>
      </c:barChart>
      <c:catAx>
        <c:axId val="729970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9967216"/>
        <c:crosses val="autoZero"/>
        <c:auto val="1"/>
        <c:lblAlgn val="ctr"/>
        <c:lblOffset val="100"/>
        <c:noMultiLvlLbl val="0"/>
      </c:catAx>
      <c:valAx>
        <c:axId val="729967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997096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pivotSource>
    <c:name>[Registro público Julio.xlsx]Dinámicas!TablaDinámica29</c:name>
    <c:fmtId val="0"/>
  </c:pivotSource>
  <c:chart>
    <c:autoTitleDeleted val="1"/>
    <c:pivotFmts>
      <c:pivotFmt>
        <c:idx val="0"/>
        <c:spPr>
          <a:solidFill>
            <a:schemeClr val="accent1"/>
          </a:solidFill>
          <a:ln w="19050">
            <a:solidFill>
              <a:schemeClr val="lt1"/>
            </a:solidFill>
          </a:ln>
          <a:effectLst/>
        </c:spPr>
        <c:marker>
          <c:symbol val="none"/>
        </c:marker>
      </c:pivotFmt>
    </c:pivotFmts>
    <c:plotArea>
      <c:layout/>
      <c:pieChart>
        <c:varyColors val="1"/>
        <c:ser>
          <c:idx val="0"/>
          <c:order val="0"/>
          <c:tx>
            <c:strRef>
              <c:f>Dinámicas!$B$52</c:f>
              <c:strCache>
                <c:ptCount val="1"/>
                <c:pt idx="0">
                  <c:v>Total</c:v>
                </c:pt>
              </c:strCache>
            </c:strRef>
          </c:tx>
          <c:dPt>
            <c:idx val="0"/>
            <c:bubble3D val="0"/>
            <c:spPr>
              <a:solidFill>
                <a:schemeClr val="accent1">
                  <a:shade val="47000"/>
                </a:schemeClr>
              </a:solidFill>
              <a:ln w="19050">
                <a:solidFill>
                  <a:schemeClr val="lt1"/>
                </a:solidFill>
              </a:ln>
              <a:effectLst/>
            </c:spPr>
          </c:dPt>
          <c:dPt>
            <c:idx val="1"/>
            <c:bubble3D val="0"/>
            <c:spPr>
              <a:solidFill>
                <a:schemeClr val="accent1">
                  <a:shade val="65000"/>
                </a:schemeClr>
              </a:solidFill>
              <a:ln w="19050">
                <a:solidFill>
                  <a:schemeClr val="lt1"/>
                </a:solidFill>
              </a:ln>
              <a:effectLst/>
            </c:spPr>
          </c:dPt>
          <c:dPt>
            <c:idx val="2"/>
            <c:bubble3D val="0"/>
            <c:spPr>
              <a:solidFill>
                <a:schemeClr val="accent1">
                  <a:shade val="82000"/>
                </a:schemeClr>
              </a:solidFill>
              <a:ln w="19050">
                <a:solidFill>
                  <a:schemeClr val="lt1"/>
                </a:solidFill>
              </a:ln>
              <a:effectLst/>
            </c:spPr>
          </c:dPt>
          <c:dPt>
            <c:idx val="3"/>
            <c:bubble3D val="0"/>
            <c:spPr>
              <a:solidFill>
                <a:schemeClr val="accent1"/>
              </a:solidFill>
              <a:ln w="19050">
                <a:solidFill>
                  <a:schemeClr val="lt1"/>
                </a:solidFill>
              </a:ln>
              <a:effectLst/>
            </c:spPr>
          </c:dPt>
          <c:dPt>
            <c:idx val="4"/>
            <c:bubble3D val="0"/>
            <c:spPr>
              <a:solidFill>
                <a:schemeClr val="accent1">
                  <a:tint val="83000"/>
                </a:schemeClr>
              </a:solidFill>
              <a:ln w="19050">
                <a:solidFill>
                  <a:schemeClr val="lt1"/>
                </a:solidFill>
              </a:ln>
              <a:effectLst/>
            </c:spPr>
          </c:dPt>
          <c:dPt>
            <c:idx val="5"/>
            <c:bubble3D val="0"/>
            <c:spPr>
              <a:solidFill>
                <a:schemeClr val="accent1">
                  <a:tint val="65000"/>
                </a:schemeClr>
              </a:solidFill>
              <a:ln w="19050">
                <a:solidFill>
                  <a:schemeClr val="lt1"/>
                </a:solidFill>
              </a:ln>
              <a:effectLst/>
            </c:spPr>
          </c:dPt>
          <c:dPt>
            <c:idx val="6"/>
            <c:bubble3D val="0"/>
            <c:spPr>
              <a:solidFill>
                <a:schemeClr val="accent1">
                  <a:tint val="48000"/>
                </a:schemeClr>
              </a:solidFill>
              <a:ln w="19050">
                <a:solidFill>
                  <a:schemeClr val="lt1"/>
                </a:solidFill>
              </a:ln>
              <a:effectLst/>
            </c:spPr>
          </c:dPt>
          <c:cat>
            <c:strRef>
              <c:f>Dinámicas!$A$53:$A$60</c:f>
              <c:strCache>
                <c:ptCount val="7"/>
                <c:pt idx="0">
                  <c:v>Acompañamiento Jurídico</c:v>
                </c:pt>
                <c:pt idx="1">
                  <c:v>Administrativo</c:v>
                </c:pt>
                <c:pt idx="2">
                  <c:v>Educación Bomberil</c:v>
                </c:pt>
                <c:pt idx="3">
                  <c:v>Legislación Bomberil</c:v>
                </c:pt>
                <c:pt idx="4">
                  <c:v>Otro</c:v>
                </c:pt>
                <c:pt idx="5">
                  <c:v>Recursos para Bomberos</c:v>
                </c:pt>
                <c:pt idx="6">
                  <c:v>Seguimiento a Cuerpos de Bomberos</c:v>
                </c:pt>
              </c:strCache>
            </c:strRef>
          </c:cat>
          <c:val>
            <c:numRef>
              <c:f>Dinámicas!$B$53:$B$60</c:f>
              <c:numCache>
                <c:formatCode>General</c:formatCode>
                <c:ptCount val="7"/>
                <c:pt idx="0">
                  <c:v>29</c:v>
                </c:pt>
                <c:pt idx="1">
                  <c:v>81</c:v>
                </c:pt>
                <c:pt idx="2">
                  <c:v>27</c:v>
                </c:pt>
                <c:pt idx="3">
                  <c:v>23</c:v>
                </c:pt>
                <c:pt idx="4">
                  <c:v>14</c:v>
                </c:pt>
                <c:pt idx="5">
                  <c:v>73</c:v>
                </c:pt>
                <c:pt idx="6">
                  <c:v>26</c:v>
                </c:pt>
              </c:numCache>
            </c:numRef>
          </c:val>
          <c:extLst>
            <c:ext xmlns:c16="http://schemas.microsoft.com/office/drawing/2014/chart" uri="{C3380CC4-5D6E-409C-BE32-E72D297353CC}">
              <c16:uniqueId val="{00000000-FD38-4FAA-AAA0-77FCF82AFA08}"/>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Julio.xlsx]Dinámicas!TablaDinámica30</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Dinámicas!$B$70</c:f>
              <c:strCache>
                <c:ptCount val="1"/>
                <c:pt idx="0">
                  <c:v>Total</c:v>
                </c:pt>
              </c:strCache>
            </c:strRef>
          </c:tx>
          <c:spPr>
            <a:solidFill>
              <a:schemeClr val="accent1"/>
            </a:solidFill>
            <a:ln>
              <a:noFill/>
            </a:ln>
            <a:effectLst/>
          </c:spPr>
          <c:invertIfNegative val="0"/>
          <c:cat>
            <c:strRef>
              <c:f>Dinámicas!$A$71:$A$76</c:f>
              <c:strCache>
                <c:ptCount val="5"/>
                <c:pt idx="0">
                  <c:v>Entidad bomberil</c:v>
                </c:pt>
                <c:pt idx="1">
                  <c:v>Entidad pública</c:v>
                </c:pt>
                <c:pt idx="2">
                  <c:v>Entidad territorial</c:v>
                </c:pt>
                <c:pt idx="3">
                  <c:v>Persona jurídica</c:v>
                </c:pt>
                <c:pt idx="4">
                  <c:v>Persona natural</c:v>
                </c:pt>
              </c:strCache>
            </c:strRef>
          </c:cat>
          <c:val>
            <c:numRef>
              <c:f>Dinámicas!$B$71:$B$76</c:f>
              <c:numCache>
                <c:formatCode>General</c:formatCode>
                <c:ptCount val="5"/>
                <c:pt idx="0">
                  <c:v>90</c:v>
                </c:pt>
                <c:pt idx="1">
                  <c:v>56</c:v>
                </c:pt>
                <c:pt idx="2">
                  <c:v>63</c:v>
                </c:pt>
                <c:pt idx="3">
                  <c:v>13</c:v>
                </c:pt>
                <c:pt idx="4">
                  <c:v>51</c:v>
                </c:pt>
              </c:numCache>
            </c:numRef>
          </c:val>
          <c:extLst>
            <c:ext xmlns:c16="http://schemas.microsoft.com/office/drawing/2014/chart" uri="{C3380CC4-5D6E-409C-BE32-E72D297353CC}">
              <c16:uniqueId val="{00000000-375B-460D-8DB8-BAB7E9EF9DBC}"/>
            </c:ext>
          </c:extLst>
        </c:ser>
        <c:dLbls>
          <c:showLegendKey val="0"/>
          <c:showVal val="0"/>
          <c:showCatName val="0"/>
          <c:showSerName val="0"/>
          <c:showPercent val="0"/>
          <c:showBubbleSize val="0"/>
        </c:dLbls>
        <c:gapWidth val="182"/>
        <c:axId val="1065264048"/>
        <c:axId val="1065253232"/>
      </c:barChart>
      <c:catAx>
        <c:axId val="1065264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253232"/>
        <c:crosses val="autoZero"/>
        <c:auto val="1"/>
        <c:lblAlgn val="ctr"/>
        <c:lblOffset val="100"/>
        <c:noMultiLvlLbl val="0"/>
      </c:catAx>
      <c:valAx>
        <c:axId val="10652532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26404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Julio.xlsx]Dinámicas!TablaDinámica31</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Dinámicas!$B$90</c:f>
              <c:strCache>
                <c:ptCount val="1"/>
                <c:pt idx="0">
                  <c:v>Total</c:v>
                </c:pt>
              </c:strCache>
            </c:strRef>
          </c:tx>
          <c:spPr>
            <a:solidFill>
              <a:schemeClr val="accent1"/>
            </a:solidFill>
            <a:ln>
              <a:noFill/>
            </a:ln>
            <a:effectLst/>
            <a:sp3d/>
          </c:spPr>
          <c:invertIfNegative val="0"/>
          <c:cat>
            <c:strRef>
              <c:f>Dinámicas!$A$91:$A$120</c:f>
              <c:strCache>
                <c:ptCount val="29"/>
                <c:pt idx="0">
                  <c:v>Antioquia</c:v>
                </c:pt>
                <c:pt idx="1">
                  <c:v>Arauca</c:v>
                </c:pt>
                <c:pt idx="2">
                  <c:v>Atlántico</c:v>
                </c:pt>
                <c:pt idx="3">
                  <c:v>Bolívar</c:v>
                </c:pt>
                <c:pt idx="4">
                  <c:v>Boyacá</c:v>
                </c:pt>
                <c:pt idx="5">
                  <c:v>Caldas</c:v>
                </c:pt>
                <c:pt idx="6">
                  <c:v>Caquetá</c:v>
                </c:pt>
                <c:pt idx="7">
                  <c:v>Casanare</c:v>
                </c:pt>
                <c:pt idx="8">
                  <c:v>Cauca</c:v>
                </c:pt>
                <c:pt idx="9">
                  <c:v>Cesar</c:v>
                </c:pt>
                <c:pt idx="10">
                  <c:v>Córdoba</c:v>
                </c:pt>
                <c:pt idx="11">
                  <c:v>Cundinamarca</c:v>
                </c:pt>
                <c:pt idx="12">
                  <c:v>Guainia</c:v>
                </c:pt>
                <c:pt idx="13">
                  <c:v>Guaviare</c:v>
                </c:pt>
                <c:pt idx="14">
                  <c:v>Huila</c:v>
                </c:pt>
                <c:pt idx="15">
                  <c:v>La Guajira</c:v>
                </c:pt>
                <c:pt idx="16">
                  <c:v>Magdalena </c:v>
                </c:pt>
                <c:pt idx="17">
                  <c:v>Meta</c:v>
                </c:pt>
                <c:pt idx="18">
                  <c:v>Nariño</c:v>
                </c:pt>
                <c:pt idx="19">
                  <c:v>Norte de Santander</c:v>
                </c:pt>
                <c:pt idx="20">
                  <c:v>Putumayo</c:v>
                </c:pt>
                <c:pt idx="21">
                  <c:v>Quindío</c:v>
                </c:pt>
                <c:pt idx="22">
                  <c:v>Risaralda</c:v>
                </c:pt>
                <c:pt idx="23">
                  <c:v>Santander</c:v>
                </c:pt>
                <c:pt idx="24">
                  <c:v>Sin Información</c:v>
                </c:pt>
                <c:pt idx="25">
                  <c:v>Sucre</c:v>
                </c:pt>
                <c:pt idx="26">
                  <c:v>Tolima</c:v>
                </c:pt>
                <c:pt idx="27">
                  <c:v>Valle del Cauca</c:v>
                </c:pt>
                <c:pt idx="28">
                  <c:v>Vichada</c:v>
                </c:pt>
              </c:strCache>
            </c:strRef>
          </c:cat>
          <c:val>
            <c:numRef>
              <c:f>Dinámicas!$B$91:$B$120</c:f>
              <c:numCache>
                <c:formatCode>General</c:formatCode>
                <c:ptCount val="29"/>
                <c:pt idx="0">
                  <c:v>22</c:v>
                </c:pt>
                <c:pt idx="1">
                  <c:v>1</c:v>
                </c:pt>
                <c:pt idx="2">
                  <c:v>6</c:v>
                </c:pt>
                <c:pt idx="3">
                  <c:v>6</c:v>
                </c:pt>
                <c:pt idx="4">
                  <c:v>13</c:v>
                </c:pt>
                <c:pt idx="5">
                  <c:v>11</c:v>
                </c:pt>
                <c:pt idx="6">
                  <c:v>3</c:v>
                </c:pt>
                <c:pt idx="7">
                  <c:v>3</c:v>
                </c:pt>
                <c:pt idx="8">
                  <c:v>3</c:v>
                </c:pt>
                <c:pt idx="9">
                  <c:v>10</c:v>
                </c:pt>
                <c:pt idx="10">
                  <c:v>6</c:v>
                </c:pt>
                <c:pt idx="11">
                  <c:v>92</c:v>
                </c:pt>
                <c:pt idx="12">
                  <c:v>1</c:v>
                </c:pt>
                <c:pt idx="13">
                  <c:v>1</c:v>
                </c:pt>
                <c:pt idx="14">
                  <c:v>8</c:v>
                </c:pt>
                <c:pt idx="15">
                  <c:v>1</c:v>
                </c:pt>
                <c:pt idx="16">
                  <c:v>7</c:v>
                </c:pt>
                <c:pt idx="17">
                  <c:v>10</c:v>
                </c:pt>
                <c:pt idx="18">
                  <c:v>6</c:v>
                </c:pt>
                <c:pt idx="19">
                  <c:v>5</c:v>
                </c:pt>
                <c:pt idx="20">
                  <c:v>8</c:v>
                </c:pt>
                <c:pt idx="21">
                  <c:v>6</c:v>
                </c:pt>
                <c:pt idx="22">
                  <c:v>4</c:v>
                </c:pt>
                <c:pt idx="23">
                  <c:v>16</c:v>
                </c:pt>
                <c:pt idx="24">
                  <c:v>3</c:v>
                </c:pt>
                <c:pt idx="25">
                  <c:v>1</c:v>
                </c:pt>
                <c:pt idx="26">
                  <c:v>6</c:v>
                </c:pt>
                <c:pt idx="27">
                  <c:v>13</c:v>
                </c:pt>
                <c:pt idx="28">
                  <c:v>1</c:v>
                </c:pt>
              </c:numCache>
            </c:numRef>
          </c:val>
          <c:extLst>
            <c:ext xmlns:c16="http://schemas.microsoft.com/office/drawing/2014/chart" uri="{C3380CC4-5D6E-409C-BE32-E72D297353CC}">
              <c16:uniqueId val="{00000000-E7D0-448F-8AFA-59D827D6A0C2}"/>
            </c:ext>
          </c:extLst>
        </c:ser>
        <c:dLbls>
          <c:showLegendKey val="0"/>
          <c:showVal val="0"/>
          <c:showCatName val="0"/>
          <c:showSerName val="0"/>
          <c:showPercent val="0"/>
          <c:showBubbleSize val="0"/>
        </c:dLbls>
        <c:gapWidth val="150"/>
        <c:shape val="box"/>
        <c:axId val="1065258640"/>
        <c:axId val="645442384"/>
        <c:axId val="0"/>
      </c:bar3DChart>
      <c:catAx>
        <c:axId val="1065258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5442384"/>
        <c:crosses val="autoZero"/>
        <c:auto val="1"/>
        <c:lblAlgn val="ctr"/>
        <c:lblOffset val="100"/>
        <c:noMultiLvlLbl val="0"/>
      </c:catAx>
      <c:valAx>
        <c:axId val="645442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5258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114300</xdr:colOff>
      <xdr:row>140</xdr:row>
      <xdr:rowOff>110490</xdr:rowOff>
    </xdr:to>
    <xdr:pic>
      <xdr:nvPicPr>
        <xdr:cNvPr id="2" name="Imagen 1" descr="http://40.75.99.166/orfeo3/iconos/flechaasc.gif">
          <a:extLst>
            <a:ext uri="{FF2B5EF4-FFF2-40B4-BE49-F238E27FC236}">
              <a16:creationId xmlns:a16="http://schemas.microsoft.com/office/drawing/2014/main" id="{00000000-0008-0000-0100-00000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3" name="Imagen 2" descr="http://40.75.99.166/orfeo3/iconos/flechaasc.gif">
          <a:extLst>
            <a:ext uri="{FF2B5EF4-FFF2-40B4-BE49-F238E27FC236}">
              <a16:creationId xmlns:a16="http://schemas.microsoft.com/office/drawing/2014/main" id="{00000000-0008-0000-0100-00000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4" name="Imagen 3" descr="http://40.75.99.166/orfeo3/iconos/flechaasc.gif">
          <a:extLst>
            <a:ext uri="{FF2B5EF4-FFF2-40B4-BE49-F238E27FC236}">
              <a16:creationId xmlns:a16="http://schemas.microsoft.com/office/drawing/2014/main" id="{00000000-0008-0000-0100-00000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5" name="Imagen 4" descr="http://40.75.99.166/orfeo3/iconos/flechaasc.gif">
          <a:extLst>
            <a:ext uri="{FF2B5EF4-FFF2-40B4-BE49-F238E27FC236}">
              <a16:creationId xmlns:a16="http://schemas.microsoft.com/office/drawing/2014/main" id="{00000000-0008-0000-01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6" name="Imagen 5" descr="http://40.75.99.166/orfeo3/iconos/flechaasc.gif">
          <a:extLst>
            <a:ext uri="{FF2B5EF4-FFF2-40B4-BE49-F238E27FC236}">
              <a16:creationId xmlns:a16="http://schemas.microsoft.com/office/drawing/2014/main" id="{00000000-0008-0000-0100-000006000000}"/>
            </a:ext>
            <a:ext uri="{147F2762-F138-4A5C-976F-8EAC2B608ADB}">
              <a16:predDERef xmlns:a16="http://schemas.microsoft.com/office/drawing/2014/main" pre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7" name="Imagen 6" descr="http://40.75.99.166/orfeo3/iconos/flechaasc.gif">
          <a:extLst>
            <a:ext uri="{FF2B5EF4-FFF2-40B4-BE49-F238E27FC236}">
              <a16:creationId xmlns:a16="http://schemas.microsoft.com/office/drawing/2014/main" id="{00000000-0008-0000-0100-000007000000}"/>
            </a:ext>
            <a:ext uri="{147F2762-F138-4A5C-976F-8EAC2B608ADB}">
              <a16:predDERef xmlns:a16="http://schemas.microsoft.com/office/drawing/2014/main" pre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8" name="Imagen 7" descr="http://40.75.99.166/orfeo3/iconos/flechaasc.gif">
          <a:extLst>
            <a:ext uri="{FF2B5EF4-FFF2-40B4-BE49-F238E27FC236}">
              <a16:creationId xmlns:a16="http://schemas.microsoft.com/office/drawing/2014/main" id="{00000000-0008-0000-0100-000008000000}"/>
            </a:ext>
            <a:ext uri="{147F2762-F138-4A5C-976F-8EAC2B608ADB}">
              <a16:predDERef xmlns:a16="http://schemas.microsoft.com/office/drawing/2014/main" pre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 name="Imagen 8" descr="http://40.75.99.166/orfeo3/iconos/flechaasc.gif">
          <a:extLst>
            <a:ext uri="{FF2B5EF4-FFF2-40B4-BE49-F238E27FC236}">
              <a16:creationId xmlns:a16="http://schemas.microsoft.com/office/drawing/2014/main" id="{00000000-0008-0000-0100-000009000000}"/>
            </a:ext>
            <a:ext uri="{147F2762-F138-4A5C-976F-8EAC2B608ADB}">
              <a16:predDERef xmlns:a16="http://schemas.microsoft.com/office/drawing/2014/main" pre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 name="Imagen 4" descr="http://40.75.99.166/orfeo3/iconos/flechaasc.gif">
          <a:extLst>
            <a:ext uri="{FF2B5EF4-FFF2-40B4-BE49-F238E27FC236}">
              <a16:creationId xmlns:a16="http://schemas.microsoft.com/office/drawing/2014/main" id="{00000000-0008-0000-0100-00000A000000}"/>
            </a:ext>
            <a:ext uri="{147F2762-F138-4A5C-976F-8EAC2B608ADB}">
              <a16:predDERef xmlns:a16="http://schemas.microsoft.com/office/drawing/2014/main" pre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11" name="Imagen 2" descr="http://40.75.99.166/orfeo3/iconos/flechaasc.gif">
          <a:extLst>
            <a:ext uri="{FF2B5EF4-FFF2-40B4-BE49-F238E27FC236}">
              <a16:creationId xmlns:a16="http://schemas.microsoft.com/office/drawing/2014/main" id="{00000000-0008-0000-0100-00000B000000}"/>
            </a:ext>
            <a:ext uri="{147F2762-F138-4A5C-976F-8EAC2B608ADB}">
              <a16:predDERef xmlns:a16="http://schemas.microsoft.com/office/drawing/2014/main" pre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12" name="Imagen 11" descr="http://40.75.99.166/orfeo3/iconos/flechaasc.gif">
          <a:extLst>
            <a:ext uri="{FF2B5EF4-FFF2-40B4-BE49-F238E27FC236}">
              <a16:creationId xmlns:a16="http://schemas.microsoft.com/office/drawing/2014/main" id="{00000000-0008-0000-0100-00000C000000}"/>
            </a:ext>
            <a:ext uri="{147F2762-F138-4A5C-976F-8EAC2B608ADB}">
              <a16:predDERef xmlns:a16="http://schemas.microsoft.com/office/drawing/2014/main" pre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13" name="Imagen 12" descr="http://40.75.99.166/orfeo3/iconos/flechaasc.gif">
          <a:extLst>
            <a:ext uri="{FF2B5EF4-FFF2-40B4-BE49-F238E27FC236}">
              <a16:creationId xmlns:a16="http://schemas.microsoft.com/office/drawing/2014/main" id="{00000000-0008-0000-0100-00000D000000}"/>
            </a:ext>
            <a:ext uri="{147F2762-F138-4A5C-976F-8EAC2B608ADB}">
              <a16:predDERef xmlns:a16="http://schemas.microsoft.com/office/drawing/2014/main" pre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14" name="Imagen 13" descr="http://40.75.99.166/orfeo3/iconos/flechaasc.gif">
          <a:extLst>
            <a:ext uri="{FF2B5EF4-FFF2-40B4-BE49-F238E27FC236}">
              <a16:creationId xmlns:a16="http://schemas.microsoft.com/office/drawing/2014/main" id="{00000000-0008-0000-0100-00000E000000}"/>
            </a:ext>
            <a:ext uri="{147F2762-F138-4A5C-976F-8EAC2B608ADB}">
              <a16:predDERef xmlns:a16="http://schemas.microsoft.com/office/drawing/2014/main" pre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5" name="Imagen 14" descr="http://40.75.99.166/orfeo3/iconos/flechaasc.gif">
          <a:extLst>
            <a:ext uri="{FF2B5EF4-FFF2-40B4-BE49-F238E27FC236}">
              <a16:creationId xmlns:a16="http://schemas.microsoft.com/office/drawing/2014/main" id="{00000000-0008-0000-0100-00000F000000}"/>
            </a:ext>
            <a:ext uri="{147F2762-F138-4A5C-976F-8EAC2B608ADB}">
              <a16:predDERef xmlns:a16="http://schemas.microsoft.com/office/drawing/2014/main" pre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6" name="Imagen 15" descr="http://40.75.99.166/orfeo3/iconos/flechaasc.gif">
          <a:extLst>
            <a:ext uri="{FF2B5EF4-FFF2-40B4-BE49-F238E27FC236}">
              <a16:creationId xmlns:a16="http://schemas.microsoft.com/office/drawing/2014/main" id="{00000000-0008-0000-0100-000010000000}"/>
            </a:ext>
            <a:ext uri="{147F2762-F138-4A5C-976F-8EAC2B608ADB}">
              <a16:predDERef xmlns:a16="http://schemas.microsoft.com/office/drawing/2014/main" pre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 name="Imagen 16" descr="http://40.75.99.166/orfeo3/iconos/flechaasc.gif">
          <a:extLst>
            <a:ext uri="{FF2B5EF4-FFF2-40B4-BE49-F238E27FC236}">
              <a16:creationId xmlns:a16="http://schemas.microsoft.com/office/drawing/2014/main" id="{00000000-0008-0000-0100-000011000000}"/>
            </a:ext>
            <a:ext uri="{147F2762-F138-4A5C-976F-8EAC2B608ADB}">
              <a16:predDERef xmlns:a16="http://schemas.microsoft.com/office/drawing/2014/main" pre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 name="Imagen 4" descr="http://40.75.99.166/orfeo3/iconos/flechaasc.gif">
          <a:extLst>
            <a:ext uri="{FF2B5EF4-FFF2-40B4-BE49-F238E27FC236}">
              <a16:creationId xmlns:a16="http://schemas.microsoft.com/office/drawing/2014/main" id="{00000000-0008-0000-0100-000012000000}"/>
            </a:ext>
            <a:ext uri="{147F2762-F138-4A5C-976F-8EAC2B608ADB}">
              <a16:predDERef xmlns:a16="http://schemas.microsoft.com/office/drawing/2014/main" pre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19" name="Imagen 2" descr="http://40.75.99.166/orfeo3/iconos/flechaasc.gif">
          <a:extLst>
            <a:ext uri="{FF2B5EF4-FFF2-40B4-BE49-F238E27FC236}">
              <a16:creationId xmlns:a16="http://schemas.microsoft.com/office/drawing/2014/main" id="{00000000-0008-0000-0100-000013000000}"/>
            </a:ext>
            <a:ext uri="{147F2762-F138-4A5C-976F-8EAC2B608ADB}">
              <a16:predDERef xmlns:a16="http://schemas.microsoft.com/office/drawing/2014/main" pre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0" name="Imagen 5" descr="http://40.75.99.166/orfeo3/iconos/flechaasc.gif">
          <a:extLst>
            <a:ext uri="{FF2B5EF4-FFF2-40B4-BE49-F238E27FC236}">
              <a16:creationId xmlns:a16="http://schemas.microsoft.com/office/drawing/2014/main" id="{00000000-0008-0000-0100-000014000000}"/>
            </a:ext>
            <a:ext uri="{147F2762-F138-4A5C-976F-8EAC2B608ADB}">
              <a16:predDERef xmlns:a16="http://schemas.microsoft.com/office/drawing/2014/main" pre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1" name="Imagen 6" descr="http://40.75.99.166/orfeo3/iconos/flechaasc.gif">
          <a:extLst>
            <a:ext uri="{FF2B5EF4-FFF2-40B4-BE49-F238E27FC236}">
              <a16:creationId xmlns:a16="http://schemas.microsoft.com/office/drawing/2014/main" id="{00000000-0008-0000-0100-000015000000}"/>
            </a:ext>
            <a:ext uri="{147F2762-F138-4A5C-976F-8EAC2B608ADB}">
              <a16:predDERef xmlns:a16="http://schemas.microsoft.com/office/drawing/2014/main" pre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2" name="Imagen 5" descr="http://40.75.99.166/orfeo3/iconos/flechaasc.gif">
          <a:extLst>
            <a:ext uri="{FF2B5EF4-FFF2-40B4-BE49-F238E27FC236}">
              <a16:creationId xmlns:a16="http://schemas.microsoft.com/office/drawing/2014/main" id="{00000000-0008-0000-0100-000016000000}"/>
            </a:ext>
            <a:ext uri="{147F2762-F138-4A5C-976F-8EAC2B608ADB}">
              <a16:predDERef xmlns:a16="http://schemas.microsoft.com/office/drawing/2014/main" pre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3" name="Imagen 6" descr="http://40.75.99.166/orfeo3/iconos/flechaasc.gif">
          <a:extLst>
            <a:ext uri="{FF2B5EF4-FFF2-40B4-BE49-F238E27FC236}">
              <a16:creationId xmlns:a16="http://schemas.microsoft.com/office/drawing/2014/main" id="{00000000-0008-0000-0100-000017000000}"/>
            </a:ext>
            <a:ext uri="{147F2762-F138-4A5C-976F-8EAC2B608ADB}">
              <a16:predDERef xmlns:a16="http://schemas.microsoft.com/office/drawing/2014/main" pre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 name="Imagen 5" descr="http://40.75.99.166/orfeo3/iconos/flechaasc.gif">
          <a:extLst>
            <a:ext uri="{FF2B5EF4-FFF2-40B4-BE49-F238E27FC236}">
              <a16:creationId xmlns:a16="http://schemas.microsoft.com/office/drawing/2014/main" id="{00000000-0008-0000-0100-000018000000}"/>
            </a:ext>
            <a:ext uri="{147F2762-F138-4A5C-976F-8EAC2B608ADB}">
              <a16:predDERef xmlns:a16="http://schemas.microsoft.com/office/drawing/2014/main" pre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 name="Imagen 6" descr="http://40.75.99.166/orfeo3/iconos/flechaasc.gif">
          <a:extLst>
            <a:ext uri="{FF2B5EF4-FFF2-40B4-BE49-F238E27FC236}">
              <a16:creationId xmlns:a16="http://schemas.microsoft.com/office/drawing/2014/main" id="{00000000-0008-0000-0100-000019000000}"/>
            </a:ext>
            <a:ext uri="{147F2762-F138-4A5C-976F-8EAC2B608ADB}">
              <a16:predDERef xmlns:a16="http://schemas.microsoft.com/office/drawing/2014/main" pre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 name="Imagen 5" descr="http://40.75.99.166/orfeo3/iconos/flechaasc.gif">
          <a:extLst>
            <a:ext uri="{FF2B5EF4-FFF2-40B4-BE49-F238E27FC236}">
              <a16:creationId xmlns:a16="http://schemas.microsoft.com/office/drawing/2014/main" id="{00000000-0008-0000-0100-00001A000000}"/>
            </a:ext>
            <a:ext uri="{147F2762-F138-4A5C-976F-8EAC2B608ADB}">
              <a16:predDERef xmlns:a16="http://schemas.microsoft.com/office/drawing/2014/main" pre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7" name="Imagen 6" descr="http://40.75.99.166/orfeo3/iconos/flechaasc.gif">
          <a:extLst>
            <a:ext uri="{FF2B5EF4-FFF2-40B4-BE49-F238E27FC236}">
              <a16:creationId xmlns:a16="http://schemas.microsoft.com/office/drawing/2014/main" id="{00000000-0008-0000-0100-00001B000000}"/>
            </a:ext>
            <a:ext uri="{147F2762-F138-4A5C-976F-8EAC2B608ADB}">
              <a16:predDERef xmlns:a16="http://schemas.microsoft.com/office/drawing/2014/main" pre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8" name="Imagen 5" descr="http://40.75.99.166/orfeo3/iconos/flechaasc.gif">
          <a:extLst>
            <a:ext uri="{FF2B5EF4-FFF2-40B4-BE49-F238E27FC236}">
              <a16:creationId xmlns:a16="http://schemas.microsoft.com/office/drawing/2014/main" id="{00000000-0008-0000-0100-00001C000000}"/>
            </a:ext>
            <a:ext uri="{147F2762-F138-4A5C-976F-8EAC2B608ADB}">
              <a16:predDERef xmlns:a16="http://schemas.microsoft.com/office/drawing/2014/main" pre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 name="Imagen 6" descr="http://40.75.99.166/orfeo3/iconos/flechaasc.gif">
          <a:extLst>
            <a:ext uri="{FF2B5EF4-FFF2-40B4-BE49-F238E27FC236}">
              <a16:creationId xmlns:a16="http://schemas.microsoft.com/office/drawing/2014/main" id="{00000000-0008-0000-0100-00001D000000}"/>
            </a:ext>
            <a:ext uri="{147F2762-F138-4A5C-976F-8EAC2B608ADB}">
              <a16:predDERef xmlns:a16="http://schemas.microsoft.com/office/drawing/2014/main" pre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 name="Imagen 5" descr="http://40.75.99.166/orfeo3/iconos/flechaasc.gif">
          <a:extLst>
            <a:ext uri="{FF2B5EF4-FFF2-40B4-BE49-F238E27FC236}">
              <a16:creationId xmlns:a16="http://schemas.microsoft.com/office/drawing/2014/main" id="{00000000-0008-0000-0100-00001E000000}"/>
            </a:ext>
            <a:ext uri="{147F2762-F138-4A5C-976F-8EAC2B608ADB}">
              <a16:predDERef xmlns:a16="http://schemas.microsoft.com/office/drawing/2014/main" pre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 name="Imagen 6" descr="http://40.75.99.166/orfeo3/iconos/flechaasc.gif">
          <a:extLst>
            <a:ext uri="{FF2B5EF4-FFF2-40B4-BE49-F238E27FC236}">
              <a16:creationId xmlns:a16="http://schemas.microsoft.com/office/drawing/2014/main" id="{00000000-0008-0000-0100-00001F000000}"/>
            </a:ext>
            <a:ext uri="{147F2762-F138-4A5C-976F-8EAC2B608ADB}">
              <a16:predDERef xmlns:a16="http://schemas.microsoft.com/office/drawing/2014/main" pre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2" name="Imagen 5" descr="http://40.75.99.166/orfeo3/iconos/flechaasc.gif">
          <a:extLst>
            <a:ext uri="{FF2B5EF4-FFF2-40B4-BE49-F238E27FC236}">
              <a16:creationId xmlns:a16="http://schemas.microsoft.com/office/drawing/2014/main" id="{00000000-0008-0000-0100-000020000000}"/>
            </a:ext>
            <a:ext uri="{147F2762-F138-4A5C-976F-8EAC2B608ADB}">
              <a16:predDERef xmlns:a16="http://schemas.microsoft.com/office/drawing/2014/main" pre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3" name="Imagen 6" descr="http://40.75.99.166/orfeo3/iconos/flechaasc.gif">
          <a:extLst>
            <a:ext uri="{FF2B5EF4-FFF2-40B4-BE49-F238E27FC236}">
              <a16:creationId xmlns:a16="http://schemas.microsoft.com/office/drawing/2014/main" id="{00000000-0008-0000-0100-000021000000}"/>
            </a:ext>
            <a:ext uri="{147F2762-F138-4A5C-976F-8EAC2B608ADB}">
              <a16:predDERef xmlns:a16="http://schemas.microsoft.com/office/drawing/2014/main" pre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 name="Imagen 5" descr="http://40.75.99.166/orfeo3/iconos/flechaasc.gif">
          <a:extLst>
            <a:ext uri="{FF2B5EF4-FFF2-40B4-BE49-F238E27FC236}">
              <a16:creationId xmlns:a16="http://schemas.microsoft.com/office/drawing/2014/main" id="{00000000-0008-0000-0100-000022000000}"/>
            </a:ext>
            <a:ext uri="{147F2762-F138-4A5C-976F-8EAC2B608ADB}">
              <a16:predDERef xmlns:a16="http://schemas.microsoft.com/office/drawing/2014/main" pre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 name="Imagen 6" descr="http://40.75.99.166/orfeo3/iconos/flechaasc.gif">
          <a:extLst>
            <a:ext uri="{FF2B5EF4-FFF2-40B4-BE49-F238E27FC236}">
              <a16:creationId xmlns:a16="http://schemas.microsoft.com/office/drawing/2014/main" id="{00000000-0008-0000-0100-000023000000}"/>
            </a:ext>
            <a:ext uri="{147F2762-F138-4A5C-976F-8EAC2B608ADB}">
              <a16:predDERef xmlns:a16="http://schemas.microsoft.com/office/drawing/2014/main" pre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 name="Imagen 5" descr="http://40.75.99.166/orfeo3/iconos/flechaasc.gif">
          <a:extLst>
            <a:ext uri="{FF2B5EF4-FFF2-40B4-BE49-F238E27FC236}">
              <a16:creationId xmlns:a16="http://schemas.microsoft.com/office/drawing/2014/main" id="{00000000-0008-0000-0100-000024000000}"/>
            </a:ext>
            <a:ext uri="{147F2762-F138-4A5C-976F-8EAC2B608ADB}">
              <a16:predDERef xmlns:a16="http://schemas.microsoft.com/office/drawing/2014/main" pre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7" name="Imagen 6" descr="http://40.75.99.166/orfeo3/iconos/flechaasc.gif">
          <a:extLst>
            <a:ext uri="{FF2B5EF4-FFF2-40B4-BE49-F238E27FC236}">
              <a16:creationId xmlns:a16="http://schemas.microsoft.com/office/drawing/2014/main" id="{00000000-0008-0000-0100-000025000000}"/>
            </a:ext>
            <a:ext uri="{147F2762-F138-4A5C-976F-8EAC2B608ADB}">
              <a16:predDERef xmlns:a16="http://schemas.microsoft.com/office/drawing/2014/main" pre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8" name="Imagen 5" descr="http://40.75.99.166/orfeo3/iconos/flechaasc.gif">
          <a:extLst>
            <a:ext uri="{FF2B5EF4-FFF2-40B4-BE49-F238E27FC236}">
              <a16:creationId xmlns:a16="http://schemas.microsoft.com/office/drawing/2014/main" id="{00000000-0008-0000-0100-000026000000}"/>
            </a:ext>
            <a:ext uri="{147F2762-F138-4A5C-976F-8EAC2B608ADB}">
              <a16:predDERef xmlns:a16="http://schemas.microsoft.com/office/drawing/2014/main" pre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 name="Imagen 6" descr="http://40.75.99.166/orfeo3/iconos/flechaasc.gif">
          <a:extLst>
            <a:ext uri="{FF2B5EF4-FFF2-40B4-BE49-F238E27FC236}">
              <a16:creationId xmlns:a16="http://schemas.microsoft.com/office/drawing/2014/main" id="{00000000-0008-0000-0100-000027000000}"/>
            </a:ext>
            <a:ext uri="{147F2762-F138-4A5C-976F-8EAC2B608ADB}">
              <a16:predDERef xmlns:a16="http://schemas.microsoft.com/office/drawing/2014/main" pre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 name="Imagen 5" descr="http://40.75.99.166/orfeo3/iconos/flechaasc.gif">
          <a:extLst>
            <a:ext uri="{FF2B5EF4-FFF2-40B4-BE49-F238E27FC236}">
              <a16:creationId xmlns:a16="http://schemas.microsoft.com/office/drawing/2014/main" id="{00000000-0008-0000-0100-000028000000}"/>
            </a:ext>
            <a:ext uri="{147F2762-F138-4A5C-976F-8EAC2B608ADB}">
              <a16:predDERef xmlns:a16="http://schemas.microsoft.com/office/drawing/2014/main" pre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 name="Imagen 6" descr="http://40.75.99.166/orfeo3/iconos/flechaasc.gif">
          <a:extLst>
            <a:ext uri="{FF2B5EF4-FFF2-40B4-BE49-F238E27FC236}">
              <a16:creationId xmlns:a16="http://schemas.microsoft.com/office/drawing/2014/main" id="{00000000-0008-0000-0100-000029000000}"/>
            </a:ext>
            <a:ext uri="{147F2762-F138-4A5C-976F-8EAC2B608ADB}">
              <a16:predDERef xmlns:a16="http://schemas.microsoft.com/office/drawing/2014/main" pre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2" name="Imagen 5" descr="http://40.75.99.166/orfeo3/iconos/flechaasc.gif">
          <a:extLst>
            <a:ext uri="{FF2B5EF4-FFF2-40B4-BE49-F238E27FC236}">
              <a16:creationId xmlns:a16="http://schemas.microsoft.com/office/drawing/2014/main" id="{00000000-0008-0000-0100-00002A000000}"/>
            </a:ext>
            <a:ext uri="{147F2762-F138-4A5C-976F-8EAC2B608ADB}">
              <a16:predDERef xmlns:a16="http://schemas.microsoft.com/office/drawing/2014/main" pre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3" name="Imagen 6" descr="http://40.75.99.166/orfeo3/iconos/flechaasc.gif">
          <a:extLst>
            <a:ext uri="{FF2B5EF4-FFF2-40B4-BE49-F238E27FC236}">
              <a16:creationId xmlns:a16="http://schemas.microsoft.com/office/drawing/2014/main" id="{00000000-0008-0000-0100-00002B000000}"/>
            </a:ext>
            <a:ext uri="{147F2762-F138-4A5C-976F-8EAC2B608ADB}">
              <a16:predDERef xmlns:a16="http://schemas.microsoft.com/office/drawing/2014/main" pre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4" name="Imagen 5" descr="http://40.75.99.166/orfeo3/iconos/flechaasc.gif">
          <a:extLst>
            <a:ext uri="{FF2B5EF4-FFF2-40B4-BE49-F238E27FC236}">
              <a16:creationId xmlns:a16="http://schemas.microsoft.com/office/drawing/2014/main" id="{00000000-0008-0000-0100-00002C000000}"/>
            </a:ext>
            <a:ext uri="{147F2762-F138-4A5C-976F-8EAC2B608ADB}">
              <a16:predDERef xmlns:a16="http://schemas.microsoft.com/office/drawing/2014/main" pre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5" name="Imagen 6" descr="http://40.75.99.166/orfeo3/iconos/flechaasc.gif">
          <a:extLst>
            <a:ext uri="{FF2B5EF4-FFF2-40B4-BE49-F238E27FC236}">
              <a16:creationId xmlns:a16="http://schemas.microsoft.com/office/drawing/2014/main" id="{00000000-0008-0000-0100-00002D000000}"/>
            </a:ext>
            <a:ext uri="{147F2762-F138-4A5C-976F-8EAC2B608ADB}">
              <a16:predDERef xmlns:a16="http://schemas.microsoft.com/office/drawing/2014/main" pre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6" name="Imagen 5" descr="http://40.75.99.166/orfeo3/iconos/flechaasc.gif">
          <a:extLst>
            <a:ext uri="{FF2B5EF4-FFF2-40B4-BE49-F238E27FC236}">
              <a16:creationId xmlns:a16="http://schemas.microsoft.com/office/drawing/2014/main" id="{00000000-0008-0000-0100-00002E000000}"/>
            </a:ext>
            <a:ext uri="{147F2762-F138-4A5C-976F-8EAC2B608ADB}">
              <a16:predDERef xmlns:a16="http://schemas.microsoft.com/office/drawing/2014/main" pre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7" name="Imagen 6" descr="http://40.75.99.166/orfeo3/iconos/flechaasc.gif">
          <a:extLst>
            <a:ext uri="{FF2B5EF4-FFF2-40B4-BE49-F238E27FC236}">
              <a16:creationId xmlns:a16="http://schemas.microsoft.com/office/drawing/2014/main" id="{00000000-0008-0000-0100-00002F000000}"/>
            </a:ext>
            <a:ext uri="{147F2762-F138-4A5C-976F-8EAC2B608ADB}">
              <a16:predDERef xmlns:a16="http://schemas.microsoft.com/office/drawing/2014/main" pre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8" name="Imagen 5" descr="http://40.75.99.166/orfeo3/iconos/flechaasc.gif">
          <a:extLst>
            <a:ext uri="{FF2B5EF4-FFF2-40B4-BE49-F238E27FC236}">
              <a16:creationId xmlns:a16="http://schemas.microsoft.com/office/drawing/2014/main" id="{00000000-0008-0000-0100-000030000000}"/>
            </a:ext>
            <a:ext uri="{147F2762-F138-4A5C-976F-8EAC2B608ADB}">
              <a16:predDERef xmlns:a16="http://schemas.microsoft.com/office/drawing/2014/main" pre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9" name="Imagen 6" descr="http://40.75.99.166/orfeo3/iconos/flechaasc.gif">
          <a:extLst>
            <a:ext uri="{FF2B5EF4-FFF2-40B4-BE49-F238E27FC236}">
              <a16:creationId xmlns:a16="http://schemas.microsoft.com/office/drawing/2014/main" id="{00000000-0008-0000-0100-000031000000}"/>
            </a:ext>
            <a:ext uri="{147F2762-F138-4A5C-976F-8EAC2B608ADB}">
              <a16:predDERef xmlns:a16="http://schemas.microsoft.com/office/drawing/2014/main" pre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50" name="Imagen 5" descr="http://40.75.99.166/orfeo3/iconos/flechaasc.gif">
          <a:extLst>
            <a:ext uri="{FF2B5EF4-FFF2-40B4-BE49-F238E27FC236}">
              <a16:creationId xmlns:a16="http://schemas.microsoft.com/office/drawing/2014/main" id="{00000000-0008-0000-0100-000032000000}"/>
            </a:ext>
            <a:ext uri="{147F2762-F138-4A5C-976F-8EAC2B608ADB}">
              <a16:predDERef xmlns:a16="http://schemas.microsoft.com/office/drawing/2014/main" pre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51" name="Imagen 6" descr="http://40.75.99.166/orfeo3/iconos/flechaasc.gif">
          <a:extLst>
            <a:ext uri="{FF2B5EF4-FFF2-40B4-BE49-F238E27FC236}">
              <a16:creationId xmlns:a16="http://schemas.microsoft.com/office/drawing/2014/main" id="{00000000-0008-0000-0100-000033000000}"/>
            </a:ext>
            <a:ext uri="{147F2762-F138-4A5C-976F-8EAC2B608ADB}">
              <a16:predDERef xmlns:a16="http://schemas.microsoft.com/office/drawing/2014/main" pre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52" name="Imagen 5" descr="http://40.75.99.166/orfeo3/iconos/flechaasc.gif">
          <a:extLst>
            <a:ext uri="{FF2B5EF4-FFF2-40B4-BE49-F238E27FC236}">
              <a16:creationId xmlns:a16="http://schemas.microsoft.com/office/drawing/2014/main" id="{00000000-0008-0000-0100-000034000000}"/>
            </a:ext>
            <a:ext uri="{147F2762-F138-4A5C-976F-8EAC2B608ADB}">
              <a16:predDERef xmlns:a16="http://schemas.microsoft.com/office/drawing/2014/main" pre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53" name="Imagen 6" descr="http://40.75.99.166/orfeo3/iconos/flechaasc.gif">
          <a:extLst>
            <a:ext uri="{FF2B5EF4-FFF2-40B4-BE49-F238E27FC236}">
              <a16:creationId xmlns:a16="http://schemas.microsoft.com/office/drawing/2014/main" id="{00000000-0008-0000-0100-000035000000}"/>
            </a:ext>
            <a:ext uri="{147F2762-F138-4A5C-976F-8EAC2B608ADB}">
              <a16:predDERef xmlns:a16="http://schemas.microsoft.com/office/drawing/2014/main" pre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54" name="Imagen 5" descr="http://40.75.99.166/orfeo3/iconos/flechaasc.gif">
          <a:extLst>
            <a:ext uri="{FF2B5EF4-FFF2-40B4-BE49-F238E27FC236}">
              <a16:creationId xmlns:a16="http://schemas.microsoft.com/office/drawing/2014/main" id="{00000000-0008-0000-0100-000036000000}"/>
            </a:ext>
            <a:ext uri="{147F2762-F138-4A5C-976F-8EAC2B608ADB}">
              <a16:predDERef xmlns:a16="http://schemas.microsoft.com/office/drawing/2014/main" pre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55" name="Imagen 6" descr="http://40.75.99.166/orfeo3/iconos/flechaasc.gif">
          <a:extLst>
            <a:ext uri="{FF2B5EF4-FFF2-40B4-BE49-F238E27FC236}">
              <a16:creationId xmlns:a16="http://schemas.microsoft.com/office/drawing/2014/main" id="{00000000-0008-0000-0100-000037000000}"/>
            </a:ext>
            <a:ext uri="{147F2762-F138-4A5C-976F-8EAC2B608ADB}">
              <a16:predDERef xmlns:a16="http://schemas.microsoft.com/office/drawing/2014/main" pre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56" name="Imagen 5" descr="http://40.75.99.166/orfeo3/iconos/flechaasc.gif">
          <a:extLst>
            <a:ext uri="{FF2B5EF4-FFF2-40B4-BE49-F238E27FC236}">
              <a16:creationId xmlns:a16="http://schemas.microsoft.com/office/drawing/2014/main" id="{00000000-0008-0000-0100-000038000000}"/>
            </a:ext>
            <a:ext uri="{147F2762-F138-4A5C-976F-8EAC2B608ADB}">
              <a16:predDERef xmlns:a16="http://schemas.microsoft.com/office/drawing/2014/main" pre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57" name="Imagen 6" descr="http://40.75.99.166/orfeo3/iconos/flechaasc.gif">
          <a:extLst>
            <a:ext uri="{FF2B5EF4-FFF2-40B4-BE49-F238E27FC236}">
              <a16:creationId xmlns:a16="http://schemas.microsoft.com/office/drawing/2014/main" id="{00000000-0008-0000-0100-000039000000}"/>
            </a:ext>
            <a:ext uri="{147F2762-F138-4A5C-976F-8EAC2B608ADB}">
              <a16:predDERef xmlns:a16="http://schemas.microsoft.com/office/drawing/2014/main" pre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58" name="Imagen 2" descr="http://40.75.99.166/orfeo3/iconos/flechaasc.gif">
          <a:extLst>
            <a:ext uri="{FF2B5EF4-FFF2-40B4-BE49-F238E27FC236}">
              <a16:creationId xmlns:a16="http://schemas.microsoft.com/office/drawing/2014/main" id="{00000000-0008-0000-0100-00003A000000}"/>
            </a:ext>
            <a:ext uri="{147F2762-F138-4A5C-976F-8EAC2B608ADB}">
              <a16:predDERef xmlns:a16="http://schemas.microsoft.com/office/drawing/2014/main" pre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59" name="Imagen 4" descr="http://40.75.99.166/orfeo3/iconos/flechaasc.gif">
          <a:extLst>
            <a:ext uri="{FF2B5EF4-FFF2-40B4-BE49-F238E27FC236}">
              <a16:creationId xmlns:a16="http://schemas.microsoft.com/office/drawing/2014/main" id="{00000000-0008-0000-0100-00003B000000}"/>
            </a:ext>
            <a:ext uri="{147F2762-F138-4A5C-976F-8EAC2B608ADB}">
              <a16:predDERef xmlns:a16="http://schemas.microsoft.com/office/drawing/2014/main" pred="{CF834387-9DAA-4F94-94DF-E03861896C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60" name="Imagen 2" descr="http://40.75.99.166/orfeo3/iconos/flechaasc.gif">
          <a:extLst>
            <a:ext uri="{FF2B5EF4-FFF2-40B4-BE49-F238E27FC236}">
              <a16:creationId xmlns:a16="http://schemas.microsoft.com/office/drawing/2014/main" id="{00000000-0008-0000-0100-00003C000000}"/>
            </a:ext>
            <a:ext uri="{147F2762-F138-4A5C-976F-8EAC2B608ADB}">
              <a16:predDERef xmlns:a16="http://schemas.microsoft.com/office/drawing/2014/main" pred="{354DBC43-8E14-4D8A-A1E4-3A0D67B2F47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61" name="Imagen 4" descr="http://40.75.99.166/orfeo3/iconos/flechaasc.gif">
          <a:extLst>
            <a:ext uri="{FF2B5EF4-FFF2-40B4-BE49-F238E27FC236}">
              <a16:creationId xmlns:a16="http://schemas.microsoft.com/office/drawing/2014/main" id="{00000000-0008-0000-0100-00003D000000}"/>
            </a:ext>
            <a:ext uri="{147F2762-F138-4A5C-976F-8EAC2B608ADB}">
              <a16:predDERef xmlns:a16="http://schemas.microsoft.com/office/drawing/2014/main" pred="{569D24E2-A004-40D2-B96C-D0FF2FA12D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62" name="Imagen 6" descr="http://40.75.99.166/orfeo3/iconos/flechaasc.gif">
          <a:extLst>
            <a:ext uri="{FF2B5EF4-FFF2-40B4-BE49-F238E27FC236}">
              <a16:creationId xmlns:a16="http://schemas.microsoft.com/office/drawing/2014/main" id="{00000000-0008-0000-0100-00003E000000}"/>
            </a:ext>
            <a:ext uri="{147F2762-F138-4A5C-976F-8EAC2B608ADB}">
              <a16:predDERef xmlns:a16="http://schemas.microsoft.com/office/drawing/2014/main" pred="{5F2D60D2-A3D7-4CC4-9ACF-4A5EE0BFF85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63" name="Imagen 8" descr="http://40.75.99.166/orfeo3/iconos/flechaasc.gif">
          <a:extLst>
            <a:ext uri="{FF2B5EF4-FFF2-40B4-BE49-F238E27FC236}">
              <a16:creationId xmlns:a16="http://schemas.microsoft.com/office/drawing/2014/main" id="{00000000-0008-0000-0100-00003F000000}"/>
            </a:ext>
            <a:ext uri="{147F2762-F138-4A5C-976F-8EAC2B608ADB}">
              <a16:predDERef xmlns:a16="http://schemas.microsoft.com/office/drawing/2014/main" pred="{45192230-A087-4732-B968-C6F519E270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64" name="Imagen 4" descr="http://40.75.99.166/orfeo3/iconos/flechaasc.gif">
          <a:extLst>
            <a:ext uri="{FF2B5EF4-FFF2-40B4-BE49-F238E27FC236}">
              <a16:creationId xmlns:a16="http://schemas.microsoft.com/office/drawing/2014/main" id="{00000000-0008-0000-0100-000040000000}"/>
            </a:ext>
            <a:ext uri="{147F2762-F138-4A5C-976F-8EAC2B608ADB}">
              <a16:predDERef xmlns:a16="http://schemas.microsoft.com/office/drawing/2014/main" pred="{AB06DCCB-DC7C-4980-B37C-3C5EBB4EE6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65" name="Imagen 2" descr="http://40.75.99.166/orfeo3/iconos/flechaasc.gif">
          <a:extLst>
            <a:ext uri="{FF2B5EF4-FFF2-40B4-BE49-F238E27FC236}">
              <a16:creationId xmlns:a16="http://schemas.microsoft.com/office/drawing/2014/main" id="{00000000-0008-0000-0100-000041000000}"/>
            </a:ext>
            <a:ext uri="{147F2762-F138-4A5C-976F-8EAC2B608ADB}">
              <a16:predDERef xmlns:a16="http://schemas.microsoft.com/office/drawing/2014/main" pred="{3E4BD20E-9386-4226-8563-F90A887ABC3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66" name="Imagen 12" descr="http://40.75.99.166/orfeo3/iconos/flechaasc.gif">
          <a:extLst>
            <a:ext uri="{FF2B5EF4-FFF2-40B4-BE49-F238E27FC236}">
              <a16:creationId xmlns:a16="http://schemas.microsoft.com/office/drawing/2014/main" id="{00000000-0008-0000-0100-000042000000}"/>
            </a:ext>
            <a:ext uri="{147F2762-F138-4A5C-976F-8EAC2B608ADB}">
              <a16:predDERef xmlns:a16="http://schemas.microsoft.com/office/drawing/2014/main" pred="{5091356C-20FD-462A-BC7A-C4D169F888B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67" name="Imagen 14" descr="http://40.75.99.166/orfeo3/iconos/flechaasc.gif">
          <a:extLst>
            <a:ext uri="{FF2B5EF4-FFF2-40B4-BE49-F238E27FC236}">
              <a16:creationId xmlns:a16="http://schemas.microsoft.com/office/drawing/2014/main" id="{00000000-0008-0000-0100-000043000000}"/>
            </a:ext>
            <a:ext uri="{147F2762-F138-4A5C-976F-8EAC2B608ADB}">
              <a16:predDERef xmlns:a16="http://schemas.microsoft.com/office/drawing/2014/main" pred="{E03A2B40-6B09-4AFA-A118-B4E92CDA96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68" name="Imagen 15" descr="http://40.75.99.166/orfeo3/iconos/flechaasc.gif">
          <a:extLst>
            <a:ext uri="{FF2B5EF4-FFF2-40B4-BE49-F238E27FC236}">
              <a16:creationId xmlns:a16="http://schemas.microsoft.com/office/drawing/2014/main" id="{00000000-0008-0000-0100-000044000000}"/>
            </a:ext>
            <a:ext uri="{147F2762-F138-4A5C-976F-8EAC2B608ADB}">
              <a16:predDERef xmlns:a16="http://schemas.microsoft.com/office/drawing/2014/main" pred="{F2E0A195-84D3-47C7-BAC8-2114EEF28C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69" name="Imagen 16" descr="http://40.75.99.166/orfeo3/iconos/flechaasc.gif">
          <a:extLst>
            <a:ext uri="{FF2B5EF4-FFF2-40B4-BE49-F238E27FC236}">
              <a16:creationId xmlns:a16="http://schemas.microsoft.com/office/drawing/2014/main" id="{00000000-0008-0000-0100-000045000000}"/>
            </a:ext>
            <a:ext uri="{147F2762-F138-4A5C-976F-8EAC2B608ADB}">
              <a16:predDERef xmlns:a16="http://schemas.microsoft.com/office/drawing/2014/main" pred="{2DEAD226-7A38-42EC-B8AB-6C4C8F0EE91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70" name="Imagen 4" descr="http://40.75.99.166/orfeo3/iconos/flechaasc.gif">
          <a:extLst>
            <a:ext uri="{FF2B5EF4-FFF2-40B4-BE49-F238E27FC236}">
              <a16:creationId xmlns:a16="http://schemas.microsoft.com/office/drawing/2014/main" id="{00000000-0008-0000-0100-000046000000}"/>
            </a:ext>
            <a:ext uri="{147F2762-F138-4A5C-976F-8EAC2B608ADB}">
              <a16:predDERef xmlns:a16="http://schemas.microsoft.com/office/drawing/2014/main" pred="{060DEFA1-BF2D-47B0-9799-69BBBC7D5D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71" name="Imagen 2" descr="http://40.75.99.166/orfeo3/iconos/flechaasc.gif">
          <a:extLst>
            <a:ext uri="{FF2B5EF4-FFF2-40B4-BE49-F238E27FC236}">
              <a16:creationId xmlns:a16="http://schemas.microsoft.com/office/drawing/2014/main" id="{00000000-0008-0000-0100-000047000000}"/>
            </a:ext>
            <a:ext uri="{147F2762-F138-4A5C-976F-8EAC2B608ADB}">
              <a16:predDERef xmlns:a16="http://schemas.microsoft.com/office/drawing/2014/main" pred="{26B4A707-CA45-4B9C-9321-45D9522E964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72" name="Imagen 5" descr="http://40.75.99.166/orfeo3/iconos/flechaasc.gif">
          <a:extLst>
            <a:ext uri="{FF2B5EF4-FFF2-40B4-BE49-F238E27FC236}">
              <a16:creationId xmlns:a16="http://schemas.microsoft.com/office/drawing/2014/main" id="{00000000-0008-0000-0100-000048000000}"/>
            </a:ext>
            <a:ext uri="{147F2762-F138-4A5C-976F-8EAC2B608ADB}">
              <a16:predDERef xmlns:a16="http://schemas.microsoft.com/office/drawing/2014/main" pred="{7B49EB87-72BF-4FC0-AB93-79040ED159D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73" name="Imagen 6" descr="http://40.75.99.166/orfeo3/iconos/flechaasc.gif">
          <a:extLst>
            <a:ext uri="{FF2B5EF4-FFF2-40B4-BE49-F238E27FC236}">
              <a16:creationId xmlns:a16="http://schemas.microsoft.com/office/drawing/2014/main" id="{00000000-0008-0000-0100-000049000000}"/>
            </a:ext>
            <a:ext uri="{147F2762-F138-4A5C-976F-8EAC2B608ADB}">
              <a16:predDERef xmlns:a16="http://schemas.microsoft.com/office/drawing/2014/main" pred="{1A79C371-CAEF-4C0C-B72A-A89B4880FEF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74" name="Imagen 5" descr="http://40.75.99.166/orfeo3/iconos/flechaasc.gif">
          <a:extLst>
            <a:ext uri="{FF2B5EF4-FFF2-40B4-BE49-F238E27FC236}">
              <a16:creationId xmlns:a16="http://schemas.microsoft.com/office/drawing/2014/main" id="{00000000-0008-0000-0100-00004A000000}"/>
            </a:ext>
            <a:ext uri="{147F2762-F138-4A5C-976F-8EAC2B608ADB}">
              <a16:predDERef xmlns:a16="http://schemas.microsoft.com/office/drawing/2014/main" pred="{2065E57C-391E-4C3B-BF30-4D7B108ADE6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75" name="Imagen 6" descr="http://40.75.99.166/orfeo3/iconos/flechaasc.gif">
          <a:extLst>
            <a:ext uri="{FF2B5EF4-FFF2-40B4-BE49-F238E27FC236}">
              <a16:creationId xmlns:a16="http://schemas.microsoft.com/office/drawing/2014/main" id="{00000000-0008-0000-0100-00004B000000}"/>
            </a:ext>
            <a:ext uri="{147F2762-F138-4A5C-976F-8EAC2B608ADB}">
              <a16:predDERef xmlns:a16="http://schemas.microsoft.com/office/drawing/2014/main" pred="{706442AA-F8D8-4949-A479-23102E699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76" name="Imagen 5" descr="http://40.75.99.166/orfeo3/iconos/flechaasc.gif">
          <a:extLst>
            <a:ext uri="{FF2B5EF4-FFF2-40B4-BE49-F238E27FC236}">
              <a16:creationId xmlns:a16="http://schemas.microsoft.com/office/drawing/2014/main" id="{00000000-0008-0000-0100-00004C000000}"/>
            </a:ext>
            <a:ext uri="{147F2762-F138-4A5C-976F-8EAC2B608ADB}">
              <a16:predDERef xmlns:a16="http://schemas.microsoft.com/office/drawing/2014/main" pred="{EB2B4E78-62D0-4E26-8FE0-81B4C05822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77" name="Imagen 6" descr="http://40.75.99.166/orfeo3/iconos/flechaasc.gif">
          <a:extLst>
            <a:ext uri="{FF2B5EF4-FFF2-40B4-BE49-F238E27FC236}">
              <a16:creationId xmlns:a16="http://schemas.microsoft.com/office/drawing/2014/main" id="{00000000-0008-0000-0100-00004D000000}"/>
            </a:ext>
            <a:ext uri="{147F2762-F138-4A5C-976F-8EAC2B608ADB}">
              <a16:predDERef xmlns:a16="http://schemas.microsoft.com/office/drawing/2014/main" pred="{36920539-8ADC-46E1-98DE-A0B83F9838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78" name="Imagen 5" descr="http://40.75.99.166/orfeo3/iconos/flechaasc.gif">
          <a:extLst>
            <a:ext uri="{FF2B5EF4-FFF2-40B4-BE49-F238E27FC236}">
              <a16:creationId xmlns:a16="http://schemas.microsoft.com/office/drawing/2014/main" id="{00000000-0008-0000-0100-00004E000000}"/>
            </a:ext>
            <a:ext uri="{147F2762-F138-4A5C-976F-8EAC2B608ADB}">
              <a16:predDERef xmlns:a16="http://schemas.microsoft.com/office/drawing/2014/main" pred="{71CBAE03-4D00-4AEE-9362-360DBD72AA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79" name="Imagen 6" descr="http://40.75.99.166/orfeo3/iconos/flechaasc.gif">
          <a:extLst>
            <a:ext uri="{FF2B5EF4-FFF2-40B4-BE49-F238E27FC236}">
              <a16:creationId xmlns:a16="http://schemas.microsoft.com/office/drawing/2014/main" id="{00000000-0008-0000-0100-00004F000000}"/>
            </a:ext>
            <a:ext uri="{147F2762-F138-4A5C-976F-8EAC2B608ADB}">
              <a16:predDERef xmlns:a16="http://schemas.microsoft.com/office/drawing/2014/main" pred="{9D553F1A-81D6-4746-8263-27940EF8B45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0" name="Imagen 5" descr="http://40.75.99.166/orfeo3/iconos/flechaasc.gif">
          <a:extLst>
            <a:ext uri="{FF2B5EF4-FFF2-40B4-BE49-F238E27FC236}">
              <a16:creationId xmlns:a16="http://schemas.microsoft.com/office/drawing/2014/main" id="{00000000-0008-0000-0100-000050000000}"/>
            </a:ext>
            <a:ext uri="{147F2762-F138-4A5C-976F-8EAC2B608ADB}">
              <a16:predDERef xmlns:a16="http://schemas.microsoft.com/office/drawing/2014/main" pred="{AB85E7E8-05D5-4278-88BB-75C1718C396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1" name="Imagen 6" descr="http://40.75.99.166/orfeo3/iconos/flechaasc.gif">
          <a:extLst>
            <a:ext uri="{FF2B5EF4-FFF2-40B4-BE49-F238E27FC236}">
              <a16:creationId xmlns:a16="http://schemas.microsoft.com/office/drawing/2014/main" id="{00000000-0008-0000-0100-000051000000}"/>
            </a:ext>
            <a:ext uri="{147F2762-F138-4A5C-976F-8EAC2B608ADB}">
              <a16:predDERef xmlns:a16="http://schemas.microsoft.com/office/drawing/2014/main" pred="{1CF72690-A74B-445D-A30E-47680A1766C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2" name="Imagen 5" descr="http://40.75.99.166/orfeo3/iconos/flechaasc.gif">
          <a:extLst>
            <a:ext uri="{FF2B5EF4-FFF2-40B4-BE49-F238E27FC236}">
              <a16:creationId xmlns:a16="http://schemas.microsoft.com/office/drawing/2014/main" id="{00000000-0008-0000-0100-000052000000}"/>
            </a:ext>
            <a:ext uri="{147F2762-F138-4A5C-976F-8EAC2B608ADB}">
              <a16:predDERef xmlns:a16="http://schemas.microsoft.com/office/drawing/2014/main" pred="{13C55AB3-7A76-4D54-9FC9-941533054F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3" name="Imagen 6" descr="http://40.75.99.166/orfeo3/iconos/flechaasc.gif">
          <a:extLst>
            <a:ext uri="{FF2B5EF4-FFF2-40B4-BE49-F238E27FC236}">
              <a16:creationId xmlns:a16="http://schemas.microsoft.com/office/drawing/2014/main" id="{00000000-0008-0000-0100-000053000000}"/>
            </a:ext>
            <a:ext uri="{147F2762-F138-4A5C-976F-8EAC2B608ADB}">
              <a16:predDERef xmlns:a16="http://schemas.microsoft.com/office/drawing/2014/main" pred="{758AEBAC-57AE-4D92-BE7E-AF6CB7EBE9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4" name="Imagen 5" descr="http://40.75.99.166/orfeo3/iconos/flechaasc.gif">
          <a:extLst>
            <a:ext uri="{FF2B5EF4-FFF2-40B4-BE49-F238E27FC236}">
              <a16:creationId xmlns:a16="http://schemas.microsoft.com/office/drawing/2014/main" id="{00000000-0008-0000-0100-000054000000}"/>
            </a:ext>
            <a:ext uri="{147F2762-F138-4A5C-976F-8EAC2B608ADB}">
              <a16:predDERef xmlns:a16="http://schemas.microsoft.com/office/drawing/2014/main" pred="{45C54183-595E-4CE4-812B-F8E58DC490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5" name="Imagen 6" descr="http://40.75.99.166/orfeo3/iconos/flechaasc.gif">
          <a:extLst>
            <a:ext uri="{FF2B5EF4-FFF2-40B4-BE49-F238E27FC236}">
              <a16:creationId xmlns:a16="http://schemas.microsoft.com/office/drawing/2014/main" id="{00000000-0008-0000-0100-000055000000}"/>
            </a:ext>
            <a:ext uri="{147F2762-F138-4A5C-976F-8EAC2B608ADB}">
              <a16:predDERef xmlns:a16="http://schemas.microsoft.com/office/drawing/2014/main" pred="{8184AB41-F2A8-469B-B7A1-9736031601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6" name="Imagen 5" descr="http://40.75.99.166/orfeo3/iconos/flechaasc.gif">
          <a:extLst>
            <a:ext uri="{FF2B5EF4-FFF2-40B4-BE49-F238E27FC236}">
              <a16:creationId xmlns:a16="http://schemas.microsoft.com/office/drawing/2014/main" id="{00000000-0008-0000-0100-000056000000}"/>
            </a:ext>
            <a:ext uri="{147F2762-F138-4A5C-976F-8EAC2B608ADB}">
              <a16:predDERef xmlns:a16="http://schemas.microsoft.com/office/drawing/2014/main" pred="{2745A057-B143-45CD-B09C-B2D2F4741E1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7" name="Imagen 6" descr="http://40.75.99.166/orfeo3/iconos/flechaasc.gif">
          <a:extLst>
            <a:ext uri="{FF2B5EF4-FFF2-40B4-BE49-F238E27FC236}">
              <a16:creationId xmlns:a16="http://schemas.microsoft.com/office/drawing/2014/main" id="{00000000-0008-0000-0100-000057000000}"/>
            </a:ext>
            <a:ext uri="{147F2762-F138-4A5C-976F-8EAC2B608ADB}">
              <a16:predDERef xmlns:a16="http://schemas.microsoft.com/office/drawing/2014/main" pred="{B9C32A07-DD7F-41E2-9A9A-D9321BC4EB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8" name="Imagen 5" descr="http://40.75.99.166/orfeo3/iconos/flechaasc.gif">
          <a:extLst>
            <a:ext uri="{FF2B5EF4-FFF2-40B4-BE49-F238E27FC236}">
              <a16:creationId xmlns:a16="http://schemas.microsoft.com/office/drawing/2014/main" id="{00000000-0008-0000-0100-000058000000}"/>
            </a:ext>
            <a:ext uri="{147F2762-F138-4A5C-976F-8EAC2B608ADB}">
              <a16:predDERef xmlns:a16="http://schemas.microsoft.com/office/drawing/2014/main" pred="{612DDC7E-BC99-40CA-B52E-DAB4CD43B26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89" name="Imagen 6" descr="http://40.75.99.166/orfeo3/iconos/flechaasc.gif">
          <a:extLst>
            <a:ext uri="{FF2B5EF4-FFF2-40B4-BE49-F238E27FC236}">
              <a16:creationId xmlns:a16="http://schemas.microsoft.com/office/drawing/2014/main" id="{00000000-0008-0000-0100-000059000000}"/>
            </a:ext>
            <a:ext uri="{147F2762-F138-4A5C-976F-8EAC2B608ADB}">
              <a16:predDERef xmlns:a16="http://schemas.microsoft.com/office/drawing/2014/main" pred="{22F08A7D-0C1A-4D05-9CDE-D26C0BD994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0" name="Imagen 5" descr="http://40.75.99.166/orfeo3/iconos/flechaasc.gif">
          <a:extLst>
            <a:ext uri="{FF2B5EF4-FFF2-40B4-BE49-F238E27FC236}">
              <a16:creationId xmlns:a16="http://schemas.microsoft.com/office/drawing/2014/main" id="{00000000-0008-0000-0100-00005A000000}"/>
            </a:ext>
            <a:ext uri="{147F2762-F138-4A5C-976F-8EAC2B608ADB}">
              <a16:predDERef xmlns:a16="http://schemas.microsoft.com/office/drawing/2014/main" pred="{DC7E1038-68DD-48CC-84AB-F56F4D0E67C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1" name="Imagen 6" descr="http://40.75.99.166/orfeo3/iconos/flechaasc.gif">
          <a:extLst>
            <a:ext uri="{FF2B5EF4-FFF2-40B4-BE49-F238E27FC236}">
              <a16:creationId xmlns:a16="http://schemas.microsoft.com/office/drawing/2014/main" id="{00000000-0008-0000-0100-00005B000000}"/>
            </a:ext>
            <a:ext uri="{147F2762-F138-4A5C-976F-8EAC2B608ADB}">
              <a16:predDERef xmlns:a16="http://schemas.microsoft.com/office/drawing/2014/main" pred="{41547D04-D3BF-4963-AAAF-F748153A874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2" name="Imagen 5" descr="http://40.75.99.166/orfeo3/iconos/flechaasc.gif">
          <a:extLst>
            <a:ext uri="{FF2B5EF4-FFF2-40B4-BE49-F238E27FC236}">
              <a16:creationId xmlns:a16="http://schemas.microsoft.com/office/drawing/2014/main" id="{00000000-0008-0000-0100-00005C000000}"/>
            </a:ext>
            <a:ext uri="{147F2762-F138-4A5C-976F-8EAC2B608ADB}">
              <a16:predDERef xmlns:a16="http://schemas.microsoft.com/office/drawing/2014/main" pred="{A92A7F09-2D14-47FB-836A-075C48DAFDB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3" name="Imagen 6" descr="http://40.75.99.166/orfeo3/iconos/flechaasc.gif">
          <a:extLst>
            <a:ext uri="{FF2B5EF4-FFF2-40B4-BE49-F238E27FC236}">
              <a16:creationId xmlns:a16="http://schemas.microsoft.com/office/drawing/2014/main" id="{00000000-0008-0000-0100-00005D000000}"/>
            </a:ext>
            <a:ext uri="{147F2762-F138-4A5C-976F-8EAC2B608ADB}">
              <a16:predDERef xmlns:a16="http://schemas.microsoft.com/office/drawing/2014/main" pred="{40FB146F-07FD-47AF-95E2-808DEABF6E3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4" name="Imagen 5" descr="http://40.75.99.166/orfeo3/iconos/flechaasc.gif">
          <a:extLst>
            <a:ext uri="{FF2B5EF4-FFF2-40B4-BE49-F238E27FC236}">
              <a16:creationId xmlns:a16="http://schemas.microsoft.com/office/drawing/2014/main" id="{00000000-0008-0000-0100-00005E000000}"/>
            </a:ext>
            <a:ext uri="{147F2762-F138-4A5C-976F-8EAC2B608ADB}">
              <a16:predDERef xmlns:a16="http://schemas.microsoft.com/office/drawing/2014/main" pred="{8D6250FB-B1A5-47D8-BAFC-64E00B3BE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5" name="Imagen 6" descr="http://40.75.99.166/orfeo3/iconos/flechaasc.gif">
          <a:extLst>
            <a:ext uri="{FF2B5EF4-FFF2-40B4-BE49-F238E27FC236}">
              <a16:creationId xmlns:a16="http://schemas.microsoft.com/office/drawing/2014/main" id="{00000000-0008-0000-0100-00005F000000}"/>
            </a:ext>
            <a:ext uri="{147F2762-F138-4A5C-976F-8EAC2B608ADB}">
              <a16:predDERef xmlns:a16="http://schemas.microsoft.com/office/drawing/2014/main" pred="{815EC788-74C6-43D1-8F6B-F0F714CB0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6" name="Imagen 5" descr="http://40.75.99.166/orfeo3/iconos/flechaasc.gif">
          <a:extLst>
            <a:ext uri="{FF2B5EF4-FFF2-40B4-BE49-F238E27FC236}">
              <a16:creationId xmlns:a16="http://schemas.microsoft.com/office/drawing/2014/main" id="{00000000-0008-0000-0100-000060000000}"/>
            </a:ext>
            <a:ext uri="{147F2762-F138-4A5C-976F-8EAC2B608ADB}">
              <a16:predDERef xmlns:a16="http://schemas.microsoft.com/office/drawing/2014/main" pred="{E2728CB0-6CFE-4F2C-B909-92178DCA3BB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7" name="Imagen 6" descr="http://40.75.99.166/orfeo3/iconos/flechaasc.gif">
          <a:extLst>
            <a:ext uri="{FF2B5EF4-FFF2-40B4-BE49-F238E27FC236}">
              <a16:creationId xmlns:a16="http://schemas.microsoft.com/office/drawing/2014/main" id="{00000000-0008-0000-0100-000061000000}"/>
            </a:ext>
            <a:ext uri="{147F2762-F138-4A5C-976F-8EAC2B608ADB}">
              <a16:predDERef xmlns:a16="http://schemas.microsoft.com/office/drawing/2014/main" pred="{33F34870-B61E-4FE1-B09E-801682D403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8" name="Imagen 5" descr="http://40.75.99.166/orfeo3/iconos/flechaasc.gif">
          <a:extLst>
            <a:ext uri="{FF2B5EF4-FFF2-40B4-BE49-F238E27FC236}">
              <a16:creationId xmlns:a16="http://schemas.microsoft.com/office/drawing/2014/main" id="{00000000-0008-0000-0100-000062000000}"/>
            </a:ext>
            <a:ext uri="{147F2762-F138-4A5C-976F-8EAC2B608ADB}">
              <a16:predDERef xmlns:a16="http://schemas.microsoft.com/office/drawing/2014/main" pred="{E7CC7607-C277-4510-84A3-9B96E1B42E7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99" name="Imagen 6" descr="http://40.75.99.166/orfeo3/iconos/flechaasc.gif">
          <a:extLst>
            <a:ext uri="{FF2B5EF4-FFF2-40B4-BE49-F238E27FC236}">
              <a16:creationId xmlns:a16="http://schemas.microsoft.com/office/drawing/2014/main" id="{00000000-0008-0000-0100-000063000000}"/>
            </a:ext>
            <a:ext uri="{147F2762-F138-4A5C-976F-8EAC2B608ADB}">
              <a16:predDERef xmlns:a16="http://schemas.microsoft.com/office/drawing/2014/main" pred="{3E870C75-9DC3-4EFB-A28E-94D0BF02DD2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0" name="Imagen 5" descr="http://40.75.99.166/orfeo3/iconos/flechaasc.gif">
          <a:extLst>
            <a:ext uri="{FF2B5EF4-FFF2-40B4-BE49-F238E27FC236}">
              <a16:creationId xmlns:a16="http://schemas.microsoft.com/office/drawing/2014/main" id="{00000000-0008-0000-0100-000064000000}"/>
            </a:ext>
            <a:ext uri="{147F2762-F138-4A5C-976F-8EAC2B608ADB}">
              <a16:predDERef xmlns:a16="http://schemas.microsoft.com/office/drawing/2014/main" pred="{33C0E051-871B-4497-B311-945D83F81BA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1" name="Imagen 6" descr="http://40.75.99.166/orfeo3/iconos/flechaasc.gif">
          <a:extLst>
            <a:ext uri="{FF2B5EF4-FFF2-40B4-BE49-F238E27FC236}">
              <a16:creationId xmlns:a16="http://schemas.microsoft.com/office/drawing/2014/main" id="{00000000-0008-0000-0100-000065000000}"/>
            </a:ext>
            <a:ext uri="{147F2762-F138-4A5C-976F-8EAC2B608ADB}">
              <a16:predDERef xmlns:a16="http://schemas.microsoft.com/office/drawing/2014/main" pred="{0B841212-C602-4F73-8799-30DB4A5D4C3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2" name="Imagen 5" descr="http://40.75.99.166/orfeo3/iconos/flechaasc.gif">
          <a:extLst>
            <a:ext uri="{FF2B5EF4-FFF2-40B4-BE49-F238E27FC236}">
              <a16:creationId xmlns:a16="http://schemas.microsoft.com/office/drawing/2014/main" id="{00000000-0008-0000-0100-000066000000}"/>
            </a:ext>
            <a:ext uri="{147F2762-F138-4A5C-976F-8EAC2B608ADB}">
              <a16:predDERef xmlns:a16="http://schemas.microsoft.com/office/drawing/2014/main" pred="{BB12008D-8695-4266-B958-8B1851315C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3" name="Imagen 6" descr="http://40.75.99.166/orfeo3/iconos/flechaasc.gif">
          <a:extLst>
            <a:ext uri="{FF2B5EF4-FFF2-40B4-BE49-F238E27FC236}">
              <a16:creationId xmlns:a16="http://schemas.microsoft.com/office/drawing/2014/main" id="{00000000-0008-0000-0100-000067000000}"/>
            </a:ext>
            <a:ext uri="{147F2762-F138-4A5C-976F-8EAC2B608ADB}">
              <a16:predDERef xmlns:a16="http://schemas.microsoft.com/office/drawing/2014/main" pred="{2A9D18E9-82FA-4399-A128-E51EAD9B41C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4" name="Imagen 5" descr="http://40.75.99.166/orfeo3/iconos/flechaasc.gif">
          <a:extLst>
            <a:ext uri="{FF2B5EF4-FFF2-40B4-BE49-F238E27FC236}">
              <a16:creationId xmlns:a16="http://schemas.microsoft.com/office/drawing/2014/main" id="{00000000-0008-0000-0100-000068000000}"/>
            </a:ext>
            <a:ext uri="{147F2762-F138-4A5C-976F-8EAC2B608ADB}">
              <a16:predDERef xmlns:a16="http://schemas.microsoft.com/office/drawing/2014/main" pred="{F9211CEB-873C-4251-9F11-B4C6AC756B0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5" name="Imagen 6" descr="http://40.75.99.166/orfeo3/iconos/flechaasc.gif">
          <a:extLst>
            <a:ext uri="{FF2B5EF4-FFF2-40B4-BE49-F238E27FC236}">
              <a16:creationId xmlns:a16="http://schemas.microsoft.com/office/drawing/2014/main" id="{00000000-0008-0000-0100-000069000000}"/>
            </a:ext>
            <a:ext uri="{147F2762-F138-4A5C-976F-8EAC2B608ADB}">
              <a16:predDERef xmlns:a16="http://schemas.microsoft.com/office/drawing/2014/main" pred="{552C9519-3B9A-4AC0-8CB0-3CE61C558A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6" name="Imagen 5" descr="http://40.75.99.166/orfeo3/iconos/flechaasc.gif">
          <a:extLst>
            <a:ext uri="{FF2B5EF4-FFF2-40B4-BE49-F238E27FC236}">
              <a16:creationId xmlns:a16="http://schemas.microsoft.com/office/drawing/2014/main" id="{00000000-0008-0000-0100-00006A000000}"/>
            </a:ext>
            <a:ext uri="{147F2762-F138-4A5C-976F-8EAC2B608ADB}">
              <a16:predDERef xmlns:a16="http://schemas.microsoft.com/office/drawing/2014/main" pred="{D36C3488-01B3-4927-AF35-75C7122DC03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7" name="Imagen 6" descr="http://40.75.99.166/orfeo3/iconos/flechaasc.gif">
          <a:extLst>
            <a:ext uri="{FF2B5EF4-FFF2-40B4-BE49-F238E27FC236}">
              <a16:creationId xmlns:a16="http://schemas.microsoft.com/office/drawing/2014/main" id="{00000000-0008-0000-0100-00006B000000}"/>
            </a:ext>
            <a:ext uri="{147F2762-F138-4A5C-976F-8EAC2B608ADB}">
              <a16:predDERef xmlns:a16="http://schemas.microsoft.com/office/drawing/2014/main" pred="{2423FF36-1A38-4B3F-A50F-5892DD8D69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8" name="Imagen 5" descr="http://40.75.99.166/orfeo3/iconos/flechaasc.gif">
          <a:extLst>
            <a:ext uri="{FF2B5EF4-FFF2-40B4-BE49-F238E27FC236}">
              <a16:creationId xmlns:a16="http://schemas.microsoft.com/office/drawing/2014/main" id="{00000000-0008-0000-0100-00006C000000}"/>
            </a:ext>
            <a:ext uri="{147F2762-F138-4A5C-976F-8EAC2B608ADB}">
              <a16:predDERef xmlns:a16="http://schemas.microsoft.com/office/drawing/2014/main" pred="{C5D60CFC-8F59-4D31-A670-31BC75C0E3F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09" name="Imagen 6" descr="http://40.75.99.166/orfeo3/iconos/flechaasc.gif">
          <a:extLst>
            <a:ext uri="{FF2B5EF4-FFF2-40B4-BE49-F238E27FC236}">
              <a16:creationId xmlns:a16="http://schemas.microsoft.com/office/drawing/2014/main" id="{00000000-0008-0000-0100-00006D000000}"/>
            </a:ext>
            <a:ext uri="{147F2762-F138-4A5C-976F-8EAC2B608ADB}">
              <a16:predDERef xmlns:a16="http://schemas.microsoft.com/office/drawing/2014/main" pred="{F02390C8-5EC4-489A-B2F2-606570C9B3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110" name="Imagen 6" descr="http://40.75.99.166/orfeo3/iconos/flechaasc.gif">
          <a:extLst>
            <a:ext uri="{FF2B5EF4-FFF2-40B4-BE49-F238E27FC236}">
              <a16:creationId xmlns:a16="http://schemas.microsoft.com/office/drawing/2014/main" id="{00000000-0008-0000-0100-00006E000000}"/>
            </a:ext>
            <a:ext uri="{147F2762-F138-4A5C-976F-8EAC2B608ADB}">
              <a16:predDERef xmlns:a16="http://schemas.microsoft.com/office/drawing/2014/main" pred="{8AA75A0A-68A1-4E4B-808B-B80825FABE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111" name="Imagen 8" descr="http://40.75.99.166/orfeo3/iconos/flechaasc.gif">
          <a:extLst>
            <a:ext uri="{FF2B5EF4-FFF2-40B4-BE49-F238E27FC236}">
              <a16:creationId xmlns:a16="http://schemas.microsoft.com/office/drawing/2014/main" id="{00000000-0008-0000-0100-00006F000000}"/>
            </a:ext>
            <a:ext uri="{147F2762-F138-4A5C-976F-8EAC2B608ADB}">
              <a16:predDERef xmlns:a16="http://schemas.microsoft.com/office/drawing/2014/main" pred="{A4521CB7-CF6B-4F4A-8EBE-CB7293CC87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12" name="Imagen 4" descr="http://40.75.99.166/orfeo3/iconos/flechaasc.gif">
          <a:extLst>
            <a:ext uri="{FF2B5EF4-FFF2-40B4-BE49-F238E27FC236}">
              <a16:creationId xmlns:a16="http://schemas.microsoft.com/office/drawing/2014/main" id="{00000000-0008-0000-0100-000070000000}"/>
            </a:ext>
            <a:ext uri="{147F2762-F138-4A5C-976F-8EAC2B608ADB}">
              <a16:predDERef xmlns:a16="http://schemas.microsoft.com/office/drawing/2014/main" pred="{8824C57D-4616-4F08-9037-BF3E79AD132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113" name="Imagen 2" descr="http://40.75.99.166/orfeo3/iconos/flechaasc.gif">
          <a:extLst>
            <a:ext uri="{FF2B5EF4-FFF2-40B4-BE49-F238E27FC236}">
              <a16:creationId xmlns:a16="http://schemas.microsoft.com/office/drawing/2014/main" id="{00000000-0008-0000-0100-000071000000}"/>
            </a:ext>
            <a:ext uri="{147F2762-F138-4A5C-976F-8EAC2B608ADB}">
              <a16:predDERef xmlns:a16="http://schemas.microsoft.com/office/drawing/2014/main" pred="{397D8637-4D4A-4E5E-8C9F-5807B31460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114" name="Imagen 12" descr="http://40.75.99.166/orfeo3/iconos/flechaasc.gif">
          <a:extLst>
            <a:ext uri="{FF2B5EF4-FFF2-40B4-BE49-F238E27FC236}">
              <a16:creationId xmlns:a16="http://schemas.microsoft.com/office/drawing/2014/main" id="{00000000-0008-0000-0100-000072000000}"/>
            </a:ext>
            <a:ext uri="{147F2762-F138-4A5C-976F-8EAC2B608ADB}">
              <a16:predDERef xmlns:a16="http://schemas.microsoft.com/office/drawing/2014/main" pred="{A642822E-864F-4A51-B162-935ADD0365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115" name="Imagen 14" descr="http://40.75.99.166/orfeo3/iconos/flechaasc.gif">
          <a:extLst>
            <a:ext uri="{FF2B5EF4-FFF2-40B4-BE49-F238E27FC236}">
              <a16:creationId xmlns:a16="http://schemas.microsoft.com/office/drawing/2014/main" id="{00000000-0008-0000-0100-000073000000}"/>
            </a:ext>
            <a:ext uri="{147F2762-F138-4A5C-976F-8EAC2B608ADB}">
              <a16:predDERef xmlns:a16="http://schemas.microsoft.com/office/drawing/2014/main" pred="{73FCAD83-BACB-4571-97E7-7C75A3E62C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16" name="Imagen 15" descr="http://40.75.99.166/orfeo3/iconos/flechaasc.gif">
          <a:extLst>
            <a:ext uri="{FF2B5EF4-FFF2-40B4-BE49-F238E27FC236}">
              <a16:creationId xmlns:a16="http://schemas.microsoft.com/office/drawing/2014/main" id="{00000000-0008-0000-0100-000074000000}"/>
            </a:ext>
            <a:ext uri="{147F2762-F138-4A5C-976F-8EAC2B608ADB}">
              <a16:predDERef xmlns:a16="http://schemas.microsoft.com/office/drawing/2014/main" pred="{A2FEEBDD-6866-4348-AAE4-1E0FB224426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17" name="Imagen 16" descr="http://40.75.99.166/orfeo3/iconos/flechaasc.gif">
          <a:extLst>
            <a:ext uri="{FF2B5EF4-FFF2-40B4-BE49-F238E27FC236}">
              <a16:creationId xmlns:a16="http://schemas.microsoft.com/office/drawing/2014/main" id="{00000000-0008-0000-0100-000075000000}"/>
            </a:ext>
            <a:ext uri="{147F2762-F138-4A5C-976F-8EAC2B608ADB}">
              <a16:predDERef xmlns:a16="http://schemas.microsoft.com/office/drawing/2014/main" pred="{F55F8D1C-3089-4E70-AFD2-FD33D502FA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18" name="Imagen 4" descr="http://40.75.99.166/orfeo3/iconos/flechaasc.gif">
          <a:extLst>
            <a:ext uri="{FF2B5EF4-FFF2-40B4-BE49-F238E27FC236}">
              <a16:creationId xmlns:a16="http://schemas.microsoft.com/office/drawing/2014/main" id="{00000000-0008-0000-0100-000076000000}"/>
            </a:ext>
            <a:ext uri="{147F2762-F138-4A5C-976F-8EAC2B608ADB}">
              <a16:predDERef xmlns:a16="http://schemas.microsoft.com/office/drawing/2014/main" pred="{53EC56A3-6409-4BE0-8A73-C97022AB42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119" name="Imagen 2" descr="http://40.75.99.166/orfeo3/iconos/flechaasc.gif">
          <a:extLst>
            <a:ext uri="{FF2B5EF4-FFF2-40B4-BE49-F238E27FC236}">
              <a16:creationId xmlns:a16="http://schemas.microsoft.com/office/drawing/2014/main" id="{00000000-0008-0000-0100-000077000000}"/>
            </a:ext>
            <a:ext uri="{147F2762-F138-4A5C-976F-8EAC2B608ADB}">
              <a16:predDERef xmlns:a16="http://schemas.microsoft.com/office/drawing/2014/main" pred="{91E6E359-1816-473D-94E3-FAABFA91ED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120" name="Imagen 5" descr="http://40.75.99.166/orfeo3/iconos/flechaasc.gif">
          <a:extLst>
            <a:ext uri="{FF2B5EF4-FFF2-40B4-BE49-F238E27FC236}">
              <a16:creationId xmlns:a16="http://schemas.microsoft.com/office/drawing/2014/main" id="{00000000-0008-0000-0100-000078000000}"/>
            </a:ext>
            <a:ext uri="{147F2762-F138-4A5C-976F-8EAC2B608ADB}">
              <a16:predDERef xmlns:a16="http://schemas.microsoft.com/office/drawing/2014/main" pred="{CA7B4D81-E62B-4553-AD4D-E92AD6D9310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21" name="Imagen 6" descr="http://40.75.99.166/orfeo3/iconos/flechaasc.gif">
          <a:extLst>
            <a:ext uri="{FF2B5EF4-FFF2-40B4-BE49-F238E27FC236}">
              <a16:creationId xmlns:a16="http://schemas.microsoft.com/office/drawing/2014/main" id="{00000000-0008-0000-0100-000079000000}"/>
            </a:ext>
            <a:ext uri="{147F2762-F138-4A5C-976F-8EAC2B608ADB}">
              <a16:predDERef xmlns:a16="http://schemas.microsoft.com/office/drawing/2014/main" pred="{A7513869-37F6-4476-9758-1CB1AB2C17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22" name="Imagen 5" descr="http://40.75.99.166/orfeo3/iconos/flechaasc.gif">
          <a:extLst>
            <a:ext uri="{FF2B5EF4-FFF2-40B4-BE49-F238E27FC236}">
              <a16:creationId xmlns:a16="http://schemas.microsoft.com/office/drawing/2014/main" id="{00000000-0008-0000-0100-00007A000000}"/>
            </a:ext>
            <a:ext uri="{147F2762-F138-4A5C-976F-8EAC2B608ADB}">
              <a16:predDERef xmlns:a16="http://schemas.microsoft.com/office/drawing/2014/main" pred="{67FBA6E6-8FF8-4166-BD07-635B67040F6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23" name="Imagen 6" descr="http://40.75.99.166/orfeo3/iconos/flechaasc.gif">
          <a:extLst>
            <a:ext uri="{FF2B5EF4-FFF2-40B4-BE49-F238E27FC236}">
              <a16:creationId xmlns:a16="http://schemas.microsoft.com/office/drawing/2014/main" id="{00000000-0008-0000-0100-00007B000000}"/>
            </a:ext>
            <a:ext uri="{147F2762-F138-4A5C-976F-8EAC2B608ADB}">
              <a16:predDERef xmlns:a16="http://schemas.microsoft.com/office/drawing/2014/main" pred="{377A23B6-B508-4CEE-93A7-6770B1D76A9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24" name="Imagen 5" descr="http://40.75.99.166/orfeo3/iconos/flechaasc.gif">
          <a:extLst>
            <a:ext uri="{FF2B5EF4-FFF2-40B4-BE49-F238E27FC236}">
              <a16:creationId xmlns:a16="http://schemas.microsoft.com/office/drawing/2014/main" id="{00000000-0008-0000-0100-00007C000000}"/>
            </a:ext>
            <a:ext uri="{147F2762-F138-4A5C-976F-8EAC2B608ADB}">
              <a16:predDERef xmlns:a16="http://schemas.microsoft.com/office/drawing/2014/main" pred="{955695E6-A8E4-4876-9C57-F4622D0C5D5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25" name="Imagen 6" descr="http://40.75.99.166/orfeo3/iconos/flechaasc.gif">
          <a:extLst>
            <a:ext uri="{FF2B5EF4-FFF2-40B4-BE49-F238E27FC236}">
              <a16:creationId xmlns:a16="http://schemas.microsoft.com/office/drawing/2014/main" id="{00000000-0008-0000-0100-00007D000000}"/>
            </a:ext>
            <a:ext uri="{147F2762-F138-4A5C-976F-8EAC2B608ADB}">
              <a16:predDERef xmlns:a16="http://schemas.microsoft.com/office/drawing/2014/main" pred="{75CC22BB-768C-4DAF-833E-1C72F3C2BCE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26" name="Imagen 5" descr="http://40.75.99.166/orfeo3/iconos/flechaasc.gif">
          <a:extLst>
            <a:ext uri="{FF2B5EF4-FFF2-40B4-BE49-F238E27FC236}">
              <a16:creationId xmlns:a16="http://schemas.microsoft.com/office/drawing/2014/main" id="{00000000-0008-0000-0100-00007E000000}"/>
            </a:ext>
            <a:ext uri="{147F2762-F138-4A5C-976F-8EAC2B608ADB}">
              <a16:predDERef xmlns:a16="http://schemas.microsoft.com/office/drawing/2014/main" pred="{C66D314A-139B-49BA-B633-C7E60820AA0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27" name="Imagen 6" descr="http://40.75.99.166/orfeo3/iconos/flechaasc.gif">
          <a:extLst>
            <a:ext uri="{FF2B5EF4-FFF2-40B4-BE49-F238E27FC236}">
              <a16:creationId xmlns:a16="http://schemas.microsoft.com/office/drawing/2014/main" id="{00000000-0008-0000-0100-00007F000000}"/>
            </a:ext>
            <a:ext uri="{147F2762-F138-4A5C-976F-8EAC2B608ADB}">
              <a16:predDERef xmlns:a16="http://schemas.microsoft.com/office/drawing/2014/main" pred="{395AB04E-4684-4C58-94FC-A3A5607891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28" name="Imagen 5" descr="http://40.75.99.166/orfeo3/iconos/flechaasc.gif">
          <a:extLst>
            <a:ext uri="{FF2B5EF4-FFF2-40B4-BE49-F238E27FC236}">
              <a16:creationId xmlns:a16="http://schemas.microsoft.com/office/drawing/2014/main" id="{00000000-0008-0000-0100-000080000000}"/>
            </a:ext>
            <a:ext uri="{147F2762-F138-4A5C-976F-8EAC2B608ADB}">
              <a16:predDERef xmlns:a16="http://schemas.microsoft.com/office/drawing/2014/main" pred="{3E9CFBD7-E8B8-474B-B48B-E14FBC6BCF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29" name="Imagen 6" descr="http://40.75.99.166/orfeo3/iconos/flechaasc.gif">
          <a:extLst>
            <a:ext uri="{FF2B5EF4-FFF2-40B4-BE49-F238E27FC236}">
              <a16:creationId xmlns:a16="http://schemas.microsoft.com/office/drawing/2014/main" id="{00000000-0008-0000-0100-000081000000}"/>
            </a:ext>
            <a:ext uri="{147F2762-F138-4A5C-976F-8EAC2B608ADB}">
              <a16:predDERef xmlns:a16="http://schemas.microsoft.com/office/drawing/2014/main" pred="{9D85F209-16CB-474B-9963-B5110960810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0" name="Imagen 5" descr="http://40.75.99.166/orfeo3/iconos/flechaasc.gif">
          <a:extLst>
            <a:ext uri="{FF2B5EF4-FFF2-40B4-BE49-F238E27FC236}">
              <a16:creationId xmlns:a16="http://schemas.microsoft.com/office/drawing/2014/main" id="{00000000-0008-0000-0100-000082000000}"/>
            </a:ext>
            <a:ext uri="{147F2762-F138-4A5C-976F-8EAC2B608ADB}">
              <a16:predDERef xmlns:a16="http://schemas.microsoft.com/office/drawing/2014/main" pred="{38368457-FF2E-4E13-B593-F4FD4C75292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1" name="Imagen 6" descr="http://40.75.99.166/orfeo3/iconos/flechaasc.gif">
          <a:extLst>
            <a:ext uri="{FF2B5EF4-FFF2-40B4-BE49-F238E27FC236}">
              <a16:creationId xmlns:a16="http://schemas.microsoft.com/office/drawing/2014/main" id="{00000000-0008-0000-0100-000083000000}"/>
            </a:ext>
            <a:ext uri="{147F2762-F138-4A5C-976F-8EAC2B608ADB}">
              <a16:predDERef xmlns:a16="http://schemas.microsoft.com/office/drawing/2014/main" pred="{C307D352-0A6D-49EB-8132-00BD157D7F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2" name="Imagen 5" descr="http://40.75.99.166/orfeo3/iconos/flechaasc.gif">
          <a:extLst>
            <a:ext uri="{FF2B5EF4-FFF2-40B4-BE49-F238E27FC236}">
              <a16:creationId xmlns:a16="http://schemas.microsoft.com/office/drawing/2014/main" id="{00000000-0008-0000-0100-000084000000}"/>
            </a:ext>
            <a:ext uri="{147F2762-F138-4A5C-976F-8EAC2B608ADB}">
              <a16:predDERef xmlns:a16="http://schemas.microsoft.com/office/drawing/2014/main" pred="{137CC8CA-863A-40DD-BC90-0DCE95AA39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3" name="Imagen 6" descr="http://40.75.99.166/orfeo3/iconos/flechaasc.gif">
          <a:extLst>
            <a:ext uri="{FF2B5EF4-FFF2-40B4-BE49-F238E27FC236}">
              <a16:creationId xmlns:a16="http://schemas.microsoft.com/office/drawing/2014/main" id="{00000000-0008-0000-0100-000085000000}"/>
            </a:ext>
            <a:ext uri="{147F2762-F138-4A5C-976F-8EAC2B608ADB}">
              <a16:predDERef xmlns:a16="http://schemas.microsoft.com/office/drawing/2014/main" pred="{CA95CF4F-8DE9-487B-BFEF-2DD376E0E1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4" name="Imagen 5" descr="http://40.75.99.166/orfeo3/iconos/flechaasc.gif">
          <a:extLst>
            <a:ext uri="{FF2B5EF4-FFF2-40B4-BE49-F238E27FC236}">
              <a16:creationId xmlns:a16="http://schemas.microsoft.com/office/drawing/2014/main" id="{00000000-0008-0000-0100-000086000000}"/>
            </a:ext>
            <a:ext uri="{147F2762-F138-4A5C-976F-8EAC2B608ADB}">
              <a16:predDERef xmlns:a16="http://schemas.microsoft.com/office/drawing/2014/main" pred="{F104CD76-C8D1-4057-AB24-7C8F48E851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5" name="Imagen 6" descr="http://40.75.99.166/orfeo3/iconos/flechaasc.gif">
          <a:extLst>
            <a:ext uri="{FF2B5EF4-FFF2-40B4-BE49-F238E27FC236}">
              <a16:creationId xmlns:a16="http://schemas.microsoft.com/office/drawing/2014/main" id="{00000000-0008-0000-0100-000087000000}"/>
            </a:ext>
            <a:ext uri="{147F2762-F138-4A5C-976F-8EAC2B608ADB}">
              <a16:predDERef xmlns:a16="http://schemas.microsoft.com/office/drawing/2014/main" pred="{02F3F39D-2E07-4533-9C36-CFD53BE3CAD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6" name="Imagen 5" descr="http://40.75.99.166/orfeo3/iconos/flechaasc.gif">
          <a:extLst>
            <a:ext uri="{FF2B5EF4-FFF2-40B4-BE49-F238E27FC236}">
              <a16:creationId xmlns:a16="http://schemas.microsoft.com/office/drawing/2014/main" id="{00000000-0008-0000-0100-000088000000}"/>
            </a:ext>
            <a:ext uri="{147F2762-F138-4A5C-976F-8EAC2B608ADB}">
              <a16:predDERef xmlns:a16="http://schemas.microsoft.com/office/drawing/2014/main" pred="{5188AAAC-8E2B-4831-B082-0BEFB397162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7" name="Imagen 6" descr="http://40.75.99.166/orfeo3/iconos/flechaasc.gif">
          <a:extLst>
            <a:ext uri="{FF2B5EF4-FFF2-40B4-BE49-F238E27FC236}">
              <a16:creationId xmlns:a16="http://schemas.microsoft.com/office/drawing/2014/main" id="{00000000-0008-0000-0100-000089000000}"/>
            </a:ext>
            <a:ext uri="{147F2762-F138-4A5C-976F-8EAC2B608ADB}">
              <a16:predDERef xmlns:a16="http://schemas.microsoft.com/office/drawing/2014/main" pred="{785192BC-DE5B-4546-B803-BAA3ED58C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8" name="Imagen 5" descr="http://40.75.99.166/orfeo3/iconos/flechaasc.gif">
          <a:extLst>
            <a:ext uri="{FF2B5EF4-FFF2-40B4-BE49-F238E27FC236}">
              <a16:creationId xmlns:a16="http://schemas.microsoft.com/office/drawing/2014/main" id="{00000000-0008-0000-0100-00008A000000}"/>
            </a:ext>
            <a:ext uri="{147F2762-F138-4A5C-976F-8EAC2B608ADB}">
              <a16:predDERef xmlns:a16="http://schemas.microsoft.com/office/drawing/2014/main" pred="{31B16E01-1CAA-41B0-84A0-7D5F6324A93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39" name="Imagen 6" descr="http://40.75.99.166/orfeo3/iconos/flechaasc.gif">
          <a:extLst>
            <a:ext uri="{FF2B5EF4-FFF2-40B4-BE49-F238E27FC236}">
              <a16:creationId xmlns:a16="http://schemas.microsoft.com/office/drawing/2014/main" id="{00000000-0008-0000-0100-00008B000000}"/>
            </a:ext>
            <a:ext uri="{147F2762-F138-4A5C-976F-8EAC2B608ADB}">
              <a16:predDERef xmlns:a16="http://schemas.microsoft.com/office/drawing/2014/main" pred="{AE955232-AB37-48E1-B966-D657D0A41CE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0" name="Imagen 5" descr="http://40.75.99.166/orfeo3/iconos/flechaasc.gif">
          <a:extLst>
            <a:ext uri="{FF2B5EF4-FFF2-40B4-BE49-F238E27FC236}">
              <a16:creationId xmlns:a16="http://schemas.microsoft.com/office/drawing/2014/main" id="{00000000-0008-0000-0100-00008C000000}"/>
            </a:ext>
            <a:ext uri="{147F2762-F138-4A5C-976F-8EAC2B608ADB}">
              <a16:predDERef xmlns:a16="http://schemas.microsoft.com/office/drawing/2014/main" pred="{3B5018DA-3826-4DAF-AEDF-9E686E9ACA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1" name="Imagen 6" descr="http://40.75.99.166/orfeo3/iconos/flechaasc.gif">
          <a:extLst>
            <a:ext uri="{FF2B5EF4-FFF2-40B4-BE49-F238E27FC236}">
              <a16:creationId xmlns:a16="http://schemas.microsoft.com/office/drawing/2014/main" id="{00000000-0008-0000-0100-00008D000000}"/>
            </a:ext>
            <a:ext uri="{147F2762-F138-4A5C-976F-8EAC2B608ADB}">
              <a16:predDERef xmlns:a16="http://schemas.microsoft.com/office/drawing/2014/main" pred="{CC83EB9A-47B9-4F5A-B705-9B328B4659B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2" name="Imagen 5" descr="http://40.75.99.166/orfeo3/iconos/flechaasc.gif">
          <a:extLst>
            <a:ext uri="{FF2B5EF4-FFF2-40B4-BE49-F238E27FC236}">
              <a16:creationId xmlns:a16="http://schemas.microsoft.com/office/drawing/2014/main" id="{00000000-0008-0000-0100-00008E000000}"/>
            </a:ext>
            <a:ext uri="{147F2762-F138-4A5C-976F-8EAC2B608ADB}">
              <a16:predDERef xmlns:a16="http://schemas.microsoft.com/office/drawing/2014/main" pred="{DA34D1E8-A871-4C82-BF34-2D23EC9A7B8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3" name="Imagen 6" descr="http://40.75.99.166/orfeo3/iconos/flechaasc.gif">
          <a:extLst>
            <a:ext uri="{FF2B5EF4-FFF2-40B4-BE49-F238E27FC236}">
              <a16:creationId xmlns:a16="http://schemas.microsoft.com/office/drawing/2014/main" id="{00000000-0008-0000-0100-00008F000000}"/>
            </a:ext>
            <a:ext uri="{147F2762-F138-4A5C-976F-8EAC2B608ADB}">
              <a16:predDERef xmlns:a16="http://schemas.microsoft.com/office/drawing/2014/main" pred="{B503C166-854B-482E-BA71-F31A9928053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4" name="Imagen 5" descr="http://40.75.99.166/orfeo3/iconos/flechaasc.gif">
          <a:extLst>
            <a:ext uri="{FF2B5EF4-FFF2-40B4-BE49-F238E27FC236}">
              <a16:creationId xmlns:a16="http://schemas.microsoft.com/office/drawing/2014/main" id="{00000000-0008-0000-0100-000090000000}"/>
            </a:ext>
            <a:ext uri="{147F2762-F138-4A5C-976F-8EAC2B608ADB}">
              <a16:predDERef xmlns:a16="http://schemas.microsoft.com/office/drawing/2014/main" pred="{BEF5BAEB-8D95-4C07-BDC4-510A04A0C9B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5" name="Imagen 6" descr="http://40.75.99.166/orfeo3/iconos/flechaasc.gif">
          <a:extLst>
            <a:ext uri="{FF2B5EF4-FFF2-40B4-BE49-F238E27FC236}">
              <a16:creationId xmlns:a16="http://schemas.microsoft.com/office/drawing/2014/main" id="{00000000-0008-0000-0100-000091000000}"/>
            </a:ext>
            <a:ext uri="{147F2762-F138-4A5C-976F-8EAC2B608ADB}">
              <a16:predDERef xmlns:a16="http://schemas.microsoft.com/office/drawing/2014/main" pred="{D614DC7D-34F0-4E6F-89EE-E214E7C4A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6" name="Imagen 5" descr="http://40.75.99.166/orfeo3/iconos/flechaasc.gif">
          <a:extLst>
            <a:ext uri="{FF2B5EF4-FFF2-40B4-BE49-F238E27FC236}">
              <a16:creationId xmlns:a16="http://schemas.microsoft.com/office/drawing/2014/main" id="{00000000-0008-0000-0100-000092000000}"/>
            </a:ext>
            <a:ext uri="{147F2762-F138-4A5C-976F-8EAC2B608ADB}">
              <a16:predDERef xmlns:a16="http://schemas.microsoft.com/office/drawing/2014/main" pred="{A8992CED-0815-4FD1-AB80-157A599DEC2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7" name="Imagen 6" descr="http://40.75.99.166/orfeo3/iconos/flechaasc.gif">
          <a:extLst>
            <a:ext uri="{FF2B5EF4-FFF2-40B4-BE49-F238E27FC236}">
              <a16:creationId xmlns:a16="http://schemas.microsoft.com/office/drawing/2014/main" id="{00000000-0008-0000-0100-000093000000}"/>
            </a:ext>
            <a:ext uri="{147F2762-F138-4A5C-976F-8EAC2B608ADB}">
              <a16:predDERef xmlns:a16="http://schemas.microsoft.com/office/drawing/2014/main" pred="{501E4316-C995-4E99-ABC6-D1DC1CEAB3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8" name="Imagen 5" descr="http://40.75.99.166/orfeo3/iconos/flechaasc.gif">
          <a:extLst>
            <a:ext uri="{FF2B5EF4-FFF2-40B4-BE49-F238E27FC236}">
              <a16:creationId xmlns:a16="http://schemas.microsoft.com/office/drawing/2014/main" id="{00000000-0008-0000-0100-000094000000}"/>
            </a:ext>
            <a:ext uri="{147F2762-F138-4A5C-976F-8EAC2B608ADB}">
              <a16:predDERef xmlns:a16="http://schemas.microsoft.com/office/drawing/2014/main" pred="{5BD59CBB-8B1E-4DE3-9B26-149C75DA75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49" name="Imagen 6" descr="http://40.75.99.166/orfeo3/iconos/flechaasc.gif">
          <a:extLst>
            <a:ext uri="{FF2B5EF4-FFF2-40B4-BE49-F238E27FC236}">
              <a16:creationId xmlns:a16="http://schemas.microsoft.com/office/drawing/2014/main" id="{00000000-0008-0000-0100-000095000000}"/>
            </a:ext>
            <a:ext uri="{147F2762-F138-4A5C-976F-8EAC2B608ADB}">
              <a16:predDERef xmlns:a16="http://schemas.microsoft.com/office/drawing/2014/main" pred="{8107BAC0-87DE-4095-B33C-7ABA46F4BC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50" name="Imagen 5" descr="http://40.75.99.166/orfeo3/iconos/flechaasc.gif">
          <a:extLst>
            <a:ext uri="{FF2B5EF4-FFF2-40B4-BE49-F238E27FC236}">
              <a16:creationId xmlns:a16="http://schemas.microsoft.com/office/drawing/2014/main" id="{00000000-0008-0000-0100-000096000000}"/>
            </a:ext>
            <a:ext uri="{147F2762-F138-4A5C-976F-8EAC2B608ADB}">
              <a16:predDERef xmlns:a16="http://schemas.microsoft.com/office/drawing/2014/main" pred="{D78A6B54-0F12-4483-87F0-D20020CF15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51" name="Imagen 6" descr="http://40.75.99.166/orfeo3/iconos/flechaasc.gif">
          <a:extLst>
            <a:ext uri="{FF2B5EF4-FFF2-40B4-BE49-F238E27FC236}">
              <a16:creationId xmlns:a16="http://schemas.microsoft.com/office/drawing/2014/main" id="{00000000-0008-0000-0100-000097000000}"/>
            </a:ext>
            <a:ext uri="{147F2762-F138-4A5C-976F-8EAC2B608ADB}">
              <a16:predDERef xmlns:a16="http://schemas.microsoft.com/office/drawing/2014/main" pred="{9D6F268A-A3EF-4F4D-9E6B-FE00D91558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52" name="Imagen 5" descr="http://40.75.99.166/orfeo3/iconos/flechaasc.gif">
          <a:extLst>
            <a:ext uri="{FF2B5EF4-FFF2-40B4-BE49-F238E27FC236}">
              <a16:creationId xmlns:a16="http://schemas.microsoft.com/office/drawing/2014/main" id="{00000000-0008-0000-0100-000098000000}"/>
            </a:ext>
            <a:ext uri="{147F2762-F138-4A5C-976F-8EAC2B608ADB}">
              <a16:predDERef xmlns:a16="http://schemas.microsoft.com/office/drawing/2014/main" pred="{265E89FA-5673-467B-A50F-48767C5D51A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53" name="Imagen 6" descr="http://40.75.99.166/orfeo3/iconos/flechaasc.gif">
          <a:extLst>
            <a:ext uri="{FF2B5EF4-FFF2-40B4-BE49-F238E27FC236}">
              <a16:creationId xmlns:a16="http://schemas.microsoft.com/office/drawing/2014/main" id="{00000000-0008-0000-0100-000099000000}"/>
            </a:ext>
            <a:ext uri="{147F2762-F138-4A5C-976F-8EAC2B608ADB}">
              <a16:predDERef xmlns:a16="http://schemas.microsoft.com/office/drawing/2014/main" pred="{10882B1E-F6E0-498F-813C-6D2093516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54" name="Imagen 5" descr="http://40.75.99.166/orfeo3/iconos/flechaasc.gif">
          <a:extLst>
            <a:ext uri="{FF2B5EF4-FFF2-40B4-BE49-F238E27FC236}">
              <a16:creationId xmlns:a16="http://schemas.microsoft.com/office/drawing/2014/main" id="{00000000-0008-0000-0100-00009A000000}"/>
            </a:ext>
            <a:ext uri="{147F2762-F138-4A5C-976F-8EAC2B608ADB}">
              <a16:predDERef xmlns:a16="http://schemas.microsoft.com/office/drawing/2014/main" pred="{32B37357-D0FB-4032-8113-07BCD7292F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55" name="Imagen 6" descr="http://40.75.99.166/orfeo3/iconos/flechaasc.gif">
          <a:extLst>
            <a:ext uri="{FF2B5EF4-FFF2-40B4-BE49-F238E27FC236}">
              <a16:creationId xmlns:a16="http://schemas.microsoft.com/office/drawing/2014/main" id="{00000000-0008-0000-0100-00009B000000}"/>
            </a:ext>
            <a:ext uri="{147F2762-F138-4A5C-976F-8EAC2B608ADB}">
              <a16:predDERef xmlns:a16="http://schemas.microsoft.com/office/drawing/2014/main" pred="{EA31827D-7676-4ECE-9A0E-3922A3623BD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56" name="Imagen 5" descr="http://40.75.99.166/orfeo3/iconos/flechaasc.gif">
          <a:extLst>
            <a:ext uri="{FF2B5EF4-FFF2-40B4-BE49-F238E27FC236}">
              <a16:creationId xmlns:a16="http://schemas.microsoft.com/office/drawing/2014/main" id="{00000000-0008-0000-0100-00009C000000}"/>
            </a:ext>
            <a:ext uri="{147F2762-F138-4A5C-976F-8EAC2B608ADB}">
              <a16:predDERef xmlns:a16="http://schemas.microsoft.com/office/drawing/2014/main" pred="{AF98BFC4-B681-4154-8668-BC8CC5FBCE1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57" name="Imagen 6" descr="http://40.75.99.166/orfeo3/iconos/flechaasc.gif">
          <a:extLst>
            <a:ext uri="{FF2B5EF4-FFF2-40B4-BE49-F238E27FC236}">
              <a16:creationId xmlns:a16="http://schemas.microsoft.com/office/drawing/2014/main" id="{00000000-0008-0000-0100-00009D000000}"/>
            </a:ext>
            <a:ext uri="{147F2762-F138-4A5C-976F-8EAC2B608ADB}">
              <a16:predDERef xmlns:a16="http://schemas.microsoft.com/office/drawing/2014/main" pred="{AF2B8CBE-1727-4725-83D7-119C356C60C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158" name="Imagen 2" descr="http://40.75.99.166/orfeo3/iconos/flechaasc.gif">
          <a:extLst>
            <a:ext uri="{FF2B5EF4-FFF2-40B4-BE49-F238E27FC236}">
              <a16:creationId xmlns:a16="http://schemas.microsoft.com/office/drawing/2014/main" id="{00000000-0008-0000-0100-00009E000000}"/>
            </a:ext>
            <a:ext uri="{147F2762-F138-4A5C-976F-8EAC2B608ADB}">
              <a16:predDERef xmlns:a16="http://schemas.microsoft.com/office/drawing/2014/main" pred="{680B939C-8F6A-4BE5-8015-CBA5C66495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159" name="Imagen 4" descr="http://40.75.99.166/orfeo3/iconos/flechaasc.gif">
          <a:extLst>
            <a:ext uri="{FF2B5EF4-FFF2-40B4-BE49-F238E27FC236}">
              <a16:creationId xmlns:a16="http://schemas.microsoft.com/office/drawing/2014/main" id="{00000000-0008-0000-0100-00009F000000}"/>
            </a:ext>
            <a:ext uri="{147F2762-F138-4A5C-976F-8EAC2B608ADB}">
              <a16:predDERef xmlns:a16="http://schemas.microsoft.com/office/drawing/2014/main" pred="{4771E6D7-F249-4D5C-833B-AAD1192DE29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160" name="Imagen 6" descr="http://40.75.99.166/orfeo3/iconos/flechaasc.gif">
          <a:extLst>
            <a:ext uri="{FF2B5EF4-FFF2-40B4-BE49-F238E27FC236}">
              <a16:creationId xmlns:a16="http://schemas.microsoft.com/office/drawing/2014/main" id="{00000000-0008-0000-0100-0000A0000000}"/>
            </a:ext>
            <a:ext uri="{147F2762-F138-4A5C-976F-8EAC2B608ADB}">
              <a16:predDERef xmlns:a16="http://schemas.microsoft.com/office/drawing/2014/main" pred="{986B3D6C-A664-457C-AB89-6A5C805C2C4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161" name="Imagen 8" descr="http://40.75.99.166/orfeo3/iconos/flechaasc.gif">
          <a:extLst>
            <a:ext uri="{FF2B5EF4-FFF2-40B4-BE49-F238E27FC236}">
              <a16:creationId xmlns:a16="http://schemas.microsoft.com/office/drawing/2014/main" id="{00000000-0008-0000-0100-0000A1000000}"/>
            </a:ext>
            <a:ext uri="{147F2762-F138-4A5C-976F-8EAC2B608ADB}">
              <a16:predDERef xmlns:a16="http://schemas.microsoft.com/office/drawing/2014/main" pred="{F0EC12EA-FA6D-4449-B92D-F66358C2369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62" name="Imagen 4" descr="http://40.75.99.166/orfeo3/iconos/flechaasc.gif">
          <a:extLst>
            <a:ext uri="{FF2B5EF4-FFF2-40B4-BE49-F238E27FC236}">
              <a16:creationId xmlns:a16="http://schemas.microsoft.com/office/drawing/2014/main" id="{00000000-0008-0000-0100-0000A2000000}"/>
            </a:ext>
            <a:ext uri="{147F2762-F138-4A5C-976F-8EAC2B608ADB}">
              <a16:predDERef xmlns:a16="http://schemas.microsoft.com/office/drawing/2014/main" pred="{6D67A187-C92E-404E-B789-578BC39A758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163" name="Imagen 2" descr="http://40.75.99.166/orfeo3/iconos/flechaasc.gif">
          <a:extLst>
            <a:ext uri="{FF2B5EF4-FFF2-40B4-BE49-F238E27FC236}">
              <a16:creationId xmlns:a16="http://schemas.microsoft.com/office/drawing/2014/main" id="{00000000-0008-0000-0100-0000A3000000}"/>
            </a:ext>
            <a:ext uri="{147F2762-F138-4A5C-976F-8EAC2B608ADB}">
              <a16:predDERef xmlns:a16="http://schemas.microsoft.com/office/drawing/2014/main" pred="{B51B5D7F-7A85-49AC-9F04-BCBA75002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164" name="Imagen 12" descr="http://40.75.99.166/orfeo3/iconos/flechaasc.gif">
          <a:extLst>
            <a:ext uri="{FF2B5EF4-FFF2-40B4-BE49-F238E27FC236}">
              <a16:creationId xmlns:a16="http://schemas.microsoft.com/office/drawing/2014/main" id="{00000000-0008-0000-0100-0000A4000000}"/>
            </a:ext>
            <a:ext uri="{147F2762-F138-4A5C-976F-8EAC2B608ADB}">
              <a16:predDERef xmlns:a16="http://schemas.microsoft.com/office/drawing/2014/main" pred="{18B2AA58-1B38-4D73-BA99-59DDDC8251A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165" name="Imagen 14" descr="http://40.75.99.166/orfeo3/iconos/flechaasc.gif">
          <a:extLst>
            <a:ext uri="{FF2B5EF4-FFF2-40B4-BE49-F238E27FC236}">
              <a16:creationId xmlns:a16="http://schemas.microsoft.com/office/drawing/2014/main" id="{00000000-0008-0000-0100-0000A5000000}"/>
            </a:ext>
            <a:ext uri="{147F2762-F138-4A5C-976F-8EAC2B608ADB}">
              <a16:predDERef xmlns:a16="http://schemas.microsoft.com/office/drawing/2014/main" pred="{3F6F56EA-BF52-4A6F-BFE6-1024E1DBE0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66" name="Imagen 15" descr="http://40.75.99.166/orfeo3/iconos/flechaasc.gif">
          <a:extLst>
            <a:ext uri="{FF2B5EF4-FFF2-40B4-BE49-F238E27FC236}">
              <a16:creationId xmlns:a16="http://schemas.microsoft.com/office/drawing/2014/main" id="{00000000-0008-0000-0100-0000A6000000}"/>
            </a:ext>
            <a:ext uri="{147F2762-F138-4A5C-976F-8EAC2B608ADB}">
              <a16:predDERef xmlns:a16="http://schemas.microsoft.com/office/drawing/2014/main" pred="{DE92A78E-6394-44D3-BB50-74C5F93BB3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67" name="Imagen 16" descr="http://40.75.99.166/orfeo3/iconos/flechaasc.gif">
          <a:extLst>
            <a:ext uri="{FF2B5EF4-FFF2-40B4-BE49-F238E27FC236}">
              <a16:creationId xmlns:a16="http://schemas.microsoft.com/office/drawing/2014/main" id="{00000000-0008-0000-0100-0000A7000000}"/>
            </a:ext>
            <a:ext uri="{147F2762-F138-4A5C-976F-8EAC2B608ADB}">
              <a16:predDERef xmlns:a16="http://schemas.microsoft.com/office/drawing/2014/main" pred="{7EF5059B-8040-4A5E-ADE7-FC51F1BE3B7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68" name="Imagen 4" descr="http://40.75.99.166/orfeo3/iconos/flechaasc.gif">
          <a:extLst>
            <a:ext uri="{FF2B5EF4-FFF2-40B4-BE49-F238E27FC236}">
              <a16:creationId xmlns:a16="http://schemas.microsoft.com/office/drawing/2014/main" id="{00000000-0008-0000-0100-0000A8000000}"/>
            </a:ext>
            <a:ext uri="{147F2762-F138-4A5C-976F-8EAC2B608ADB}">
              <a16:predDERef xmlns:a16="http://schemas.microsoft.com/office/drawing/2014/main" pred="{6D08C2ED-81A7-4E8A-9D54-372C7BED70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169" name="Imagen 2" descr="http://40.75.99.166/orfeo3/iconos/flechaasc.gif">
          <a:extLst>
            <a:ext uri="{FF2B5EF4-FFF2-40B4-BE49-F238E27FC236}">
              <a16:creationId xmlns:a16="http://schemas.microsoft.com/office/drawing/2014/main" id="{00000000-0008-0000-0100-0000A9000000}"/>
            </a:ext>
            <a:ext uri="{147F2762-F138-4A5C-976F-8EAC2B608ADB}">
              <a16:predDERef xmlns:a16="http://schemas.microsoft.com/office/drawing/2014/main" pred="{B8F63963-F56A-4CFF-BE1D-D5AC130BD4A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170" name="Imagen 5" descr="http://40.75.99.166/orfeo3/iconos/flechaasc.gif">
          <a:extLst>
            <a:ext uri="{FF2B5EF4-FFF2-40B4-BE49-F238E27FC236}">
              <a16:creationId xmlns:a16="http://schemas.microsoft.com/office/drawing/2014/main" id="{00000000-0008-0000-0100-0000AA000000}"/>
            </a:ext>
            <a:ext uri="{147F2762-F138-4A5C-976F-8EAC2B608ADB}">
              <a16:predDERef xmlns:a16="http://schemas.microsoft.com/office/drawing/2014/main" pred="{A4532DF9-8D56-4D21-BDAA-78225D1D968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1" name="Imagen 6" descr="http://40.75.99.166/orfeo3/iconos/flechaasc.gif">
          <a:extLst>
            <a:ext uri="{FF2B5EF4-FFF2-40B4-BE49-F238E27FC236}">
              <a16:creationId xmlns:a16="http://schemas.microsoft.com/office/drawing/2014/main" id="{00000000-0008-0000-0100-0000AB000000}"/>
            </a:ext>
            <a:ext uri="{147F2762-F138-4A5C-976F-8EAC2B608ADB}">
              <a16:predDERef xmlns:a16="http://schemas.microsoft.com/office/drawing/2014/main" pred="{DC9E5001-67F5-4423-BB5B-DC942AC6218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2" name="Imagen 5" descr="http://40.75.99.166/orfeo3/iconos/flechaasc.gif">
          <a:extLst>
            <a:ext uri="{FF2B5EF4-FFF2-40B4-BE49-F238E27FC236}">
              <a16:creationId xmlns:a16="http://schemas.microsoft.com/office/drawing/2014/main" id="{00000000-0008-0000-0100-0000AC000000}"/>
            </a:ext>
            <a:ext uri="{147F2762-F138-4A5C-976F-8EAC2B608ADB}">
              <a16:predDERef xmlns:a16="http://schemas.microsoft.com/office/drawing/2014/main" pred="{C8C51248-4313-4BC6-8437-F9932845005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3" name="Imagen 6" descr="http://40.75.99.166/orfeo3/iconos/flechaasc.gif">
          <a:extLst>
            <a:ext uri="{FF2B5EF4-FFF2-40B4-BE49-F238E27FC236}">
              <a16:creationId xmlns:a16="http://schemas.microsoft.com/office/drawing/2014/main" id="{00000000-0008-0000-0100-0000AD000000}"/>
            </a:ext>
            <a:ext uri="{147F2762-F138-4A5C-976F-8EAC2B608ADB}">
              <a16:predDERef xmlns:a16="http://schemas.microsoft.com/office/drawing/2014/main" pred="{FBBF6466-1B60-4C66-8F15-AD2EBA40FFB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4" name="Imagen 5" descr="http://40.75.99.166/orfeo3/iconos/flechaasc.gif">
          <a:extLst>
            <a:ext uri="{FF2B5EF4-FFF2-40B4-BE49-F238E27FC236}">
              <a16:creationId xmlns:a16="http://schemas.microsoft.com/office/drawing/2014/main" id="{00000000-0008-0000-0100-0000AE000000}"/>
            </a:ext>
            <a:ext uri="{147F2762-F138-4A5C-976F-8EAC2B608ADB}">
              <a16:predDERef xmlns:a16="http://schemas.microsoft.com/office/drawing/2014/main" pred="{7B956B3E-113C-4661-8A3E-8AF1B53B1AD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5" name="Imagen 6" descr="http://40.75.99.166/orfeo3/iconos/flechaasc.gif">
          <a:extLst>
            <a:ext uri="{FF2B5EF4-FFF2-40B4-BE49-F238E27FC236}">
              <a16:creationId xmlns:a16="http://schemas.microsoft.com/office/drawing/2014/main" id="{00000000-0008-0000-0100-0000AF000000}"/>
            </a:ext>
            <a:ext uri="{147F2762-F138-4A5C-976F-8EAC2B608ADB}">
              <a16:predDERef xmlns:a16="http://schemas.microsoft.com/office/drawing/2014/main" pred="{81093BED-3E27-4092-8D80-562DFC4E2F8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6" name="Imagen 5" descr="http://40.75.99.166/orfeo3/iconos/flechaasc.gif">
          <a:extLst>
            <a:ext uri="{FF2B5EF4-FFF2-40B4-BE49-F238E27FC236}">
              <a16:creationId xmlns:a16="http://schemas.microsoft.com/office/drawing/2014/main" id="{00000000-0008-0000-0100-0000B0000000}"/>
            </a:ext>
            <a:ext uri="{147F2762-F138-4A5C-976F-8EAC2B608ADB}">
              <a16:predDERef xmlns:a16="http://schemas.microsoft.com/office/drawing/2014/main" pred="{A30E1003-87BE-4078-B1AE-57CE2EB22A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7" name="Imagen 6" descr="http://40.75.99.166/orfeo3/iconos/flechaasc.gif">
          <a:extLst>
            <a:ext uri="{FF2B5EF4-FFF2-40B4-BE49-F238E27FC236}">
              <a16:creationId xmlns:a16="http://schemas.microsoft.com/office/drawing/2014/main" id="{00000000-0008-0000-0100-0000B1000000}"/>
            </a:ext>
            <a:ext uri="{147F2762-F138-4A5C-976F-8EAC2B608ADB}">
              <a16:predDERef xmlns:a16="http://schemas.microsoft.com/office/drawing/2014/main" pred="{7B30868A-475D-4F2F-B17E-D31F97AA8D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8" name="Imagen 5" descr="http://40.75.99.166/orfeo3/iconos/flechaasc.gif">
          <a:extLst>
            <a:ext uri="{FF2B5EF4-FFF2-40B4-BE49-F238E27FC236}">
              <a16:creationId xmlns:a16="http://schemas.microsoft.com/office/drawing/2014/main" id="{00000000-0008-0000-0100-0000B2000000}"/>
            </a:ext>
            <a:ext uri="{147F2762-F138-4A5C-976F-8EAC2B608ADB}">
              <a16:predDERef xmlns:a16="http://schemas.microsoft.com/office/drawing/2014/main" pred="{9ABA6224-54AA-4E31-AC1F-75A8ACF210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79" name="Imagen 6" descr="http://40.75.99.166/orfeo3/iconos/flechaasc.gif">
          <a:extLst>
            <a:ext uri="{FF2B5EF4-FFF2-40B4-BE49-F238E27FC236}">
              <a16:creationId xmlns:a16="http://schemas.microsoft.com/office/drawing/2014/main" id="{00000000-0008-0000-0100-0000B3000000}"/>
            </a:ext>
            <a:ext uri="{147F2762-F138-4A5C-976F-8EAC2B608ADB}">
              <a16:predDERef xmlns:a16="http://schemas.microsoft.com/office/drawing/2014/main" pred="{E12CC6BB-2E98-4676-879B-1DA4A2D80E1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0" name="Imagen 5" descr="http://40.75.99.166/orfeo3/iconos/flechaasc.gif">
          <a:extLst>
            <a:ext uri="{FF2B5EF4-FFF2-40B4-BE49-F238E27FC236}">
              <a16:creationId xmlns:a16="http://schemas.microsoft.com/office/drawing/2014/main" id="{00000000-0008-0000-0100-0000B4000000}"/>
            </a:ext>
            <a:ext uri="{147F2762-F138-4A5C-976F-8EAC2B608ADB}">
              <a16:predDERef xmlns:a16="http://schemas.microsoft.com/office/drawing/2014/main" pred="{06923C64-B184-439D-9214-517E87D0D62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1" name="Imagen 6" descr="http://40.75.99.166/orfeo3/iconos/flechaasc.gif">
          <a:extLst>
            <a:ext uri="{FF2B5EF4-FFF2-40B4-BE49-F238E27FC236}">
              <a16:creationId xmlns:a16="http://schemas.microsoft.com/office/drawing/2014/main" id="{00000000-0008-0000-0100-0000B5000000}"/>
            </a:ext>
            <a:ext uri="{147F2762-F138-4A5C-976F-8EAC2B608ADB}">
              <a16:predDERef xmlns:a16="http://schemas.microsoft.com/office/drawing/2014/main" pred="{B709FA9C-04DC-48CA-9352-7D5C108212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2" name="Imagen 5" descr="http://40.75.99.166/orfeo3/iconos/flechaasc.gif">
          <a:extLst>
            <a:ext uri="{FF2B5EF4-FFF2-40B4-BE49-F238E27FC236}">
              <a16:creationId xmlns:a16="http://schemas.microsoft.com/office/drawing/2014/main" id="{00000000-0008-0000-0100-0000B6000000}"/>
            </a:ext>
            <a:ext uri="{147F2762-F138-4A5C-976F-8EAC2B608ADB}">
              <a16:predDERef xmlns:a16="http://schemas.microsoft.com/office/drawing/2014/main" pred="{8733E3AE-644C-418E-9510-3A4D811542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3" name="Imagen 6" descr="http://40.75.99.166/orfeo3/iconos/flechaasc.gif">
          <a:extLst>
            <a:ext uri="{FF2B5EF4-FFF2-40B4-BE49-F238E27FC236}">
              <a16:creationId xmlns:a16="http://schemas.microsoft.com/office/drawing/2014/main" id="{00000000-0008-0000-0100-0000B7000000}"/>
            </a:ext>
            <a:ext uri="{147F2762-F138-4A5C-976F-8EAC2B608ADB}">
              <a16:predDERef xmlns:a16="http://schemas.microsoft.com/office/drawing/2014/main" pred="{9D8F4EA5-627D-4E6E-A1AF-75B30D1E97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4" name="Imagen 5" descr="http://40.75.99.166/orfeo3/iconos/flechaasc.gif">
          <a:extLst>
            <a:ext uri="{FF2B5EF4-FFF2-40B4-BE49-F238E27FC236}">
              <a16:creationId xmlns:a16="http://schemas.microsoft.com/office/drawing/2014/main" id="{00000000-0008-0000-0100-0000B8000000}"/>
            </a:ext>
            <a:ext uri="{147F2762-F138-4A5C-976F-8EAC2B608ADB}">
              <a16:predDERef xmlns:a16="http://schemas.microsoft.com/office/drawing/2014/main" pred="{ABE5417A-A7BA-4F1D-BD6A-66974A7C740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5" name="Imagen 6" descr="http://40.75.99.166/orfeo3/iconos/flechaasc.gif">
          <a:extLst>
            <a:ext uri="{FF2B5EF4-FFF2-40B4-BE49-F238E27FC236}">
              <a16:creationId xmlns:a16="http://schemas.microsoft.com/office/drawing/2014/main" id="{00000000-0008-0000-0100-0000B9000000}"/>
            </a:ext>
            <a:ext uri="{147F2762-F138-4A5C-976F-8EAC2B608ADB}">
              <a16:predDERef xmlns:a16="http://schemas.microsoft.com/office/drawing/2014/main" pred="{89C92F1A-2E92-4677-8A53-4741DB52BFA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6" name="Imagen 5" descr="http://40.75.99.166/orfeo3/iconos/flechaasc.gif">
          <a:extLst>
            <a:ext uri="{FF2B5EF4-FFF2-40B4-BE49-F238E27FC236}">
              <a16:creationId xmlns:a16="http://schemas.microsoft.com/office/drawing/2014/main" id="{00000000-0008-0000-0100-0000BA000000}"/>
            </a:ext>
            <a:ext uri="{147F2762-F138-4A5C-976F-8EAC2B608ADB}">
              <a16:predDERef xmlns:a16="http://schemas.microsoft.com/office/drawing/2014/main" pred="{94F96839-D80C-4C04-A886-755442C3EA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7" name="Imagen 6" descr="http://40.75.99.166/orfeo3/iconos/flechaasc.gif">
          <a:extLst>
            <a:ext uri="{FF2B5EF4-FFF2-40B4-BE49-F238E27FC236}">
              <a16:creationId xmlns:a16="http://schemas.microsoft.com/office/drawing/2014/main" id="{00000000-0008-0000-0100-0000BB000000}"/>
            </a:ext>
            <a:ext uri="{147F2762-F138-4A5C-976F-8EAC2B608ADB}">
              <a16:predDERef xmlns:a16="http://schemas.microsoft.com/office/drawing/2014/main" pred="{2F7206A5-2708-44FD-BF2E-1FEDE5D92DE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8" name="Imagen 5" descr="http://40.75.99.166/orfeo3/iconos/flechaasc.gif">
          <a:extLst>
            <a:ext uri="{FF2B5EF4-FFF2-40B4-BE49-F238E27FC236}">
              <a16:creationId xmlns:a16="http://schemas.microsoft.com/office/drawing/2014/main" id="{00000000-0008-0000-0100-0000BC000000}"/>
            </a:ext>
            <a:ext uri="{147F2762-F138-4A5C-976F-8EAC2B608ADB}">
              <a16:predDERef xmlns:a16="http://schemas.microsoft.com/office/drawing/2014/main" pred="{37A7CE50-E221-4D34-91AE-5FCE936BAA2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89" name="Imagen 6" descr="http://40.75.99.166/orfeo3/iconos/flechaasc.gif">
          <a:extLst>
            <a:ext uri="{FF2B5EF4-FFF2-40B4-BE49-F238E27FC236}">
              <a16:creationId xmlns:a16="http://schemas.microsoft.com/office/drawing/2014/main" id="{00000000-0008-0000-0100-0000BD000000}"/>
            </a:ext>
            <a:ext uri="{147F2762-F138-4A5C-976F-8EAC2B608ADB}">
              <a16:predDERef xmlns:a16="http://schemas.microsoft.com/office/drawing/2014/main" pred="{84CDD8C8-BDFA-43D7-8998-E44CFC01ED4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0" name="Imagen 5" descr="http://40.75.99.166/orfeo3/iconos/flechaasc.gif">
          <a:extLst>
            <a:ext uri="{FF2B5EF4-FFF2-40B4-BE49-F238E27FC236}">
              <a16:creationId xmlns:a16="http://schemas.microsoft.com/office/drawing/2014/main" id="{00000000-0008-0000-0100-0000BE000000}"/>
            </a:ext>
            <a:ext uri="{147F2762-F138-4A5C-976F-8EAC2B608ADB}">
              <a16:predDERef xmlns:a16="http://schemas.microsoft.com/office/drawing/2014/main" pred="{709EE270-A321-452F-BA1E-1675820368F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1" name="Imagen 6" descr="http://40.75.99.166/orfeo3/iconos/flechaasc.gif">
          <a:extLst>
            <a:ext uri="{FF2B5EF4-FFF2-40B4-BE49-F238E27FC236}">
              <a16:creationId xmlns:a16="http://schemas.microsoft.com/office/drawing/2014/main" id="{00000000-0008-0000-0100-0000BF000000}"/>
            </a:ext>
            <a:ext uri="{147F2762-F138-4A5C-976F-8EAC2B608ADB}">
              <a16:predDERef xmlns:a16="http://schemas.microsoft.com/office/drawing/2014/main" pred="{03C91440-0A8D-4344-8C1D-C0B02884F9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2" name="Imagen 5" descr="http://40.75.99.166/orfeo3/iconos/flechaasc.gif">
          <a:extLst>
            <a:ext uri="{FF2B5EF4-FFF2-40B4-BE49-F238E27FC236}">
              <a16:creationId xmlns:a16="http://schemas.microsoft.com/office/drawing/2014/main" id="{00000000-0008-0000-0100-0000C0000000}"/>
            </a:ext>
            <a:ext uri="{147F2762-F138-4A5C-976F-8EAC2B608ADB}">
              <a16:predDERef xmlns:a16="http://schemas.microsoft.com/office/drawing/2014/main" pred="{E1D549F4-FD21-4C77-94AB-BAFB28D7082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3" name="Imagen 6" descr="http://40.75.99.166/orfeo3/iconos/flechaasc.gif">
          <a:extLst>
            <a:ext uri="{FF2B5EF4-FFF2-40B4-BE49-F238E27FC236}">
              <a16:creationId xmlns:a16="http://schemas.microsoft.com/office/drawing/2014/main" id="{00000000-0008-0000-0100-0000C1000000}"/>
            </a:ext>
            <a:ext uri="{147F2762-F138-4A5C-976F-8EAC2B608ADB}">
              <a16:predDERef xmlns:a16="http://schemas.microsoft.com/office/drawing/2014/main" pred="{1F8EAF25-4B76-44CA-B58B-9125B4F3C8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4" name="Imagen 5" descr="http://40.75.99.166/orfeo3/iconos/flechaasc.gif">
          <a:extLst>
            <a:ext uri="{FF2B5EF4-FFF2-40B4-BE49-F238E27FC236}">
              <a16:creationId xmlns:a16="http://schemas.microsoft.com/office/drawing/2014/main" id="{00000000-0008-0000-0100-0000C2000000}"/>
            </a:ext>
            <a:ext uri="{147F2762-F138-4A5C-976F-8EAC2B608ADB}">
              <a16:predDERef xmlns:a16="http://schemas.microsoft.com/office/drawing/2014/main" pred="{FF75383C-8298-43A5-9491-8007FE45976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5" name="Imagen 6" descr="http://40.75.99.166/orfeo3/iconos/flechaasc.gif">
          <a:extLst>
            <a:ext uri="{FF2B5EF4-FFF2-40B4-BE49-F238E27FC236}">
              <a16:creationId xmlns:a16="http://schemas.microsoft.com/office/drawing/2014/main" id="{00000000-0008-0000-0100-0000C3000000}"/>
            </a:ext>
            <a:ext uri="{147F2762-F138-4A5C-976F-8EAC2B608ADB}">
              <a16:predDERef xmlns:a16="http://schemas.microsoft.com/office/drawing/2014/main" pred="{4FE8ADD8-7805-4AE7-877B-50A494B2CB9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6" name="Imagen 5" descr="http://40.75.99.166/orfeo3/iconos/flechaasc.gif">
          <a:extLst>
            <a:ext uri="{FF2B5EF4-FFF2-40B4-BE49-F238E27FC236}">
              <a16:creationId xmlns:a16="http://schemas.microsoft.com/office/drawing/2014/main" id="{00000000-0008-0000-0100-0000C4000000}"/>
            </a:ext>
            <a:ext uri="{147F2762-F138-4A5C-976F-8EAC2B608ADB}">
              <a16:predDERef xmlns:a16="http://schemas.microsoft.com/office/drawing/2014/main" pred="{64976366-6602-450C-9A55-E27B6FA4115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7" name="Imagen 6" descr="http://40.75.99.166/orfeo3/iconos/flechaasc.gif">
          <a:extLst>
            <a:ext uri="{FF2B5EF4-FFF2-40B4-BE49-F238E27FC236}">
              <a16:creationId xmlns:a16="http://schemas.microsoft.com/office/drawing/2014/main" id="{00000000-0008-0000-0100-0000C5000000}"/>
            </a:ext>
            <a:ext uri="{147F2762-F138-4A5C-976F-8EAC2B608ADB}">
              <a16:predDERef xmlns:a16="http://schemas.microsoft.com/office/drawing/2014/main" pred="{2707ADF4-85B1-4BEC-86F9-87EB391EED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8" name="Imagen 5" descr="http://40.75.99.166/orfeo3/iconos/flechaasc.gif">
          <a:extLst>
            <a:ext uri="{FF2B5EF4-FFF2-40B4-BE49-F238E27FC236}">
              <a16:creationId xmlns:a16="http://schemas.microsoft.com/office/drawing/2014/main" id="{00000000-0008-0000-0100-0000C6000000}"/>
            </a:ext>
            <a:ext uri="{147F2762-F138-4A5C-976F-8EAC2B608ADB}">
              <a16:predDERef xmlns:a16="http://schemas.microsoft.com/office/drawing/2014/main" pred="{87BBBEBD-5BF7-4117-9839-524592AF1AD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199" name="Imagen 6" descr="http://40.75.99.166/orfeo3/iconos/flechaasc.gif">
          <a:extLst>
            <a:ext uri="{FF2B5EF4-FFF2-40B4-BE49-F238E27FC236}">
              <a16:creationId xmlns:a16="http://schemas.microsoft.com/office/drawing/2014/main" id="{00000000-0008-0000-0100-0000C7000000}"/>
            </a:ext>
            <a:ext uri="{147F2762-F138-4A5C-976F-8EAC2B608ADB}">
              <a16:predDERef xmlns:a16="http://schemas.microsoft.com/office/drawing/2014/main" pred="{4BFA2DB8-6470-4DCD-AC45-212A52298A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00" name="Imagen 5" descr="http://40.75.99.166/orfeo3/iconos/flechaasc.gif">
          <a:extLst>
            <a:ext uri="{FF2B5EF4-FFF2-40B4-BE49-F238E27FC236}">
              <a16:creationId xmlns:a16="http://schemas.microsoft.com/office/drawing/2014/main" id="{00000000-0008-0000-0100-0000C8000000}"/>
            </a:ext>
            <a:ext uri="{147F2762-F138-4A5C-976F-8EAC2B608ADB}">
              <a16:predDERef xmlns:a16="http://schemas.microsoft.com/office/drawing/2014/main" pred="{4439FFA6-8FFA-4F2E-9742-4AEFCF0B707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01" name="Imagen 6" descr="http://40.75.99.166/orfeo3/iconos/flechaasc.gif">
          <a:extLst>
            <a:ext uri="{FF2B5EF4-FFF2-40B4-BE49-F238E27FC236}">
              <a16:creationId xmlns:a16="http://schemas.microsoft.com/office/drawing/2014/main" id="{00000000-0008-0000-0100-0000C9000000}"/>
            </a:ext>
            <a:ext uri="{147F2762-F138-4A5C-976F-8EAC2B608ADB}">
              <a16:predDERef xmlns:a16="http://schemas.microsoft.com/office/drawing/2014/main" pred="{E5118049-FC01-4F31-BBC8-4494911B6C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02" name="Imagen 5" descr="http://40.75.99.166/orfeo3/iconos/flechaasc.gif">
          <a:extLst>
            <a:ext uri="{FF2B5EF4-FFF2-40B4-BE49-F238E27FC236}">
              <a16:creationId xmlns:a16="http://schemas.microsoft.com/office/drawing/2014/main" id="{00000000-0008-0000-0100-0000CA000000}"/>
            </a:ext>
            <a:ext uri="{147F2762-F138-4A5C-976F-8EAC2B608ADB}">
              <a16:predDERef xmlns:a16="http://schemas.microsoft.com/office/drawing/2014/main" pred="{815001C8-A98C-4357-8FB4-4F7BD9AD47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03" name="Imagen 6" descr="http://40.75.99.166/orfeo3/iconos/flechaasc.gif">
          <a:extLst>
            <a:ext uri="{FF2B5EF4-FFF2-40B4-BE49-F238E27FC236}">
              <a16:creationId xmlns:a16="http://schemas.microsoft.com/office/drawing/2014/main" id="{00000000-0008-0000-0100-0000CB000000}"/>
            </a:ext>
            <a:ext uri="{147F2762-F138-4A5C-976F-8EAC2B608ADB}">
              <a16:predDERef xmlns:a16="http://schemas.microsoft.com/office/drawing/2014/main" pred="{7A5C2B40-5508-4A0B-945D-3B40538C5F7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04" name="Imagen 5" descr="http://40.75.99.166/orfeo3/iconos/flechaasc.gif">
          <a:extLst>
            <a:ext uri="{FF2B5EF4-FFF2-40B4-BE49-F238E27FC236}">
              <a16:creationId xmlns:a16="http://schemas.microsoft.com/office/drawing/2014/main" id="{00000000-0008-0000-0100-0000CC000000}"/>
            </a:ext>
            <a:ext uri="{147F2762-F138-4A5C-976F-8EAC2B608ADB}">
              <a16:predDERef xmlns:a16="http://schemas.microsoft.com/office/drawing/2014/main" pred="{383A6B0F-8352-431F-BE34-E164B930B52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05" name="Imagen 6" descr="http://40.75.99.166/orfeo3/iconos/flechaasc.gif">
          <a:extLst>
            <a:ext uri="{FF2B5EF4-FFF2-40B4-BE49-F238E27FC236}">
              <a16:creationId xmlns:a16="http://schemas.microsoft.com/office/drawing/2014/main" id="{00000000-0008-0000-0100-0000CD000000}"/>
            </a:ext>
            <a:ext uri="{147F2762-F138-4A5C-976F-8EAC2B608ADB}">
              <a16:predDERef xmlns:a16="http://schemas.microsoft.com/office/drawing/2014/main" pred="{D2083FFA-49C3-4711-BCF0-B90FE50CE1E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06" name="Imagen 5" descr="http://40.75.99.166/orfeo3/iconos/flechaasc.gif">
          <a:extLst>
            <a:ext uri="{FF2B5EF4-FFF2-40B4-BE49-F238E27FC236}">
              <a16:creationId xmlns:a16="http://schemas.microsoft.com/office/drawing/2014/main" id="{00000000-0008-0000-0100-0000CE000000}"/>
            </a:ext>
            <a:ext uri="{147F2762-F138-4A5C-976F-8EAC2B608ADB}">
              <a16:predDERef xmlns:a16="http://schemas.microsoft.com/office/drawing/2014/main" pred="{4456686B-C18D-4199-B8CC-3B74B9E037F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07" name="Imagen 6" descr="http://40.75.99.166/orfeo3/iconos/flechaasc.gif">
          <a:extLst>
            <a:ext uri="{FF2B5EF4-FFF2-40B4-BE49-F238E27FC236}">
              <a16:creationId xmlns:a16="http://schemas.microsoft.com/office/drawing/2014/main" id="{00000000-0008-0000-0100-0000CF000000}"/>
            </a:ext>
            <a:ext uri="{147F2762-F138-4A5C-976F-8EAC2B608ADB}">
              <a16:predDERef xmlns:a16="http://schemas.microsoft.com/office/drawing/2014/main" pred="{0C89FBD8-13CE-4E83-8351-73067D18D0C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08" name="Imagen 207" descr="http://40.75.99.166/orfeo3/iconos/flechaasc.gif">
          <a:extLst>
            <a:ext uri="{FF2B5EF4-FFF2-40B4-BE49-F238E27FC236}">
              <a16:creationId xmlns:a16="http://schemas.microsoft.com/office/drawing/2014/main" id="{00000000-0008-0000-0100-0000D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209" name="Imagen 208" descr="http://40.75.99.166/orfeo3/iconos/flechaasc.gif">
          <a:extLst>
            <a:ext uri="{FF2B5EF4-FFF2-40B4-BE49-F238E27FC236}">
              <a16:creationId xmlns:a16="http://schemas.microsoft.com/office/drawing/2014/main" id="{00000000-0008-0000-0100-0000D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10" name="Imagen 209" descr="http://40.75.99.166/orfeo3/iconos/flechaasc.gif">
          <a:extLst>
            <a:ext uri="{FF2B5EF4-FFF2-40B4-BE49-F238E27FC236}">
              <a16:creationId xmlns:a16="http://schemas.microsoft.com/office/drawing/2014/main" id="{00000000-0008-0000-0100-0000D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11" name="Imagen 210" descr="http://40.75.99.166/orfeo3/iconos/flechaasc.gif">
          <a:extLst>
            <a:ext uri="{FF2B5EF4-FFF2-40B4-BE49-F238E27FC236}">
              <a16:creationId xmlns:a16="http://schemas.microsoft.com/office/drawing/2014/main" id="{00000000-0008-0000-0100-0000D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12" name="Imagen 211" descr="http://40.75.99.166/orfeo3/iconos/flechaasc.gif">
          <a:extLst>
            <a:ext uri="{FF2B5EF4-FFF2-40B4-BE49-F238E27FC236}">
              <a16:creationId xmlns:a16="http://schemas.microsoft.com/office/drawing/2014/main" id="{00000000-0008-0000-0100-0000D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213" name="Imagen 212" descr="http://40.75.99.166/orfeo3/iconos/flechaasc.gif">
          <a:extLst>
            <a:ext uri="{FF2B5EF4-FFF2-40B4-BE49-F238E27FC236}">
              <a16:creationId xmlns:a16="http://schemas.microsoft.com/office/drawing/2014/main" id="{00000000-0008-0000-0100-0000D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14" name="Imagen 213" descr="http://40.75.99.166/orfeo3/iconos/flechaasc.gif">
          <a:extLst>
            <a:ext uri="{FF2B5EF4-FFF2-40B4-BE49-F238E27FC236}">
              <a16:creationId xmlns:a16="http://schemas.microsoft.com/office/drawing/2014/main" id="{00000000-0008-0000-0100-0000D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15" name="Imagen 214" descr="http://40.75.99.166/orfeo3/iconos/flechaasc.gif">
          <a:extLst>
            <a:ext uri="{FF2B5EF4-FFF2-40B4-BE49-F238E27FC236}">
              <a16:creationId xmlns:a16="http://schemas.microsoft.com/office/drawing/2014/main" id="{00000000-0008-0000-0100-0000D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16" name="Imagen 215" descr="http://40.75.99.166/orfeo3/iconos/flechaasc.gif">
          <a:extLst>
            <a:ext uri="{FF2B5EF4-FFF2-40B4-BE49-F238E27FC236}">
              <a16:creationId xmlns:a16="http://schemas.microsoft.com/office/drawing/2014/main" id="{00000000-0008-0000-0100-0000D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217" name="Imagen 216" descr="http://40.75.99.166/orfeo3/iconos/flechaasc.gif">
          <a:extLst>
            <a:ext uri="{FF2B5EF4-FFF2-40B4-BE49-F238E27FC236}">
              <a16:creationId xmlns:a16="http://schemas.microsoft.com/office/drawing/2014/main" id="{00000000-0008-0000-0100-0000D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18" name="Imagen 217" descr="http://40.75.99.166/orfeo3/iconos/flechaasc.gif">
          <a:extLst>
            <a:ext uri="{FF2B5EF4-FFF2-40B4-BE49-F238E27FC236}">
              <a16:creationId xmlns:a16="http://schemas.microsoft.com/office/drawing/2014/main" id="{00000000-0008-0000-0100-0000D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19" name="Imagen 218" descr="http://40.75.99.166/orfeo3/iconos/flechaasc.gif">
          <a:extLst>
            <a:ext uri="{FF2B5EF4-FFF2-40B4-BE49-F238E27FC236}">
              <a16:creationId xmlns:a16="http://schemas.microsoft.com/office/drawing/2014/main" id="{00000000-0008-0000-0100-0000D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20" name="Imagen 219" descr="http://40.75.99.166/orfeo3/iconos/flechaasc.gif">
          <a:extLst>
            <a:ext uri="{FF2B5EF4-FFF2-40B4-BE49-F238E27FC236}">
              <a16:creationId xmlns:a16="http://schemas.microsoft.com/office/drawing/2014/main" id="{00000000-0008-0000-0100-0000DC000000}"/>
            </a:ext>
            <a:ext uri="{147F2762-F138-4A5C-976F-8EAC2B608ADB}">
              <a16:predDERef xmlns:a16="http://schemas.microsoft.com/office/drawing/2014/main" pre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221" name="Imagen 220" descr="http://40.75.99.166/orfeo3/iconos/flechaasc.gif">
          <a:extLst>
            <a:ext uri="{FF2B5EF4-FFF2-40B4-BE49-F238E27FC236}">
              <a16:creationId xmlns:a16="http://schemas.microsoft.com/office/drawing/2014/main" id="{00000000-0008-0000-0100-0000DD000000}"/>
            </a:ext>
            <a:ext uri="{147F2762-F138-4A5C-976F-8EAC2B608ADB}">
              <a16:predDERef xmlns:a16="http://schemas.microsoft.com/office/drawing/2014/main" pre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22" name="Imagen 221" descr="http://40.75.99.166/orfeo3/iconos/flechaasc.gif">
          <a:extLst>
            <a:ext uri="{FF2B5EF4-FFF2-40B4-BE49-F238E27FC236}">
              <a16:creationId xmlns:a16="http://schemas.microsoft.com/office/drawing/2014/main" id="{00000000-0008-0000-0100-0000DE000000}"/>
            </a:ext>
            <a:ext uri="{147F2762-F138-4A5C-976F-8EAC2B608ADB}">
              <a16:predDERef xmlns:a16="http://schemas.microsoft.com/office/drawing/2014/main" pre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23" name="Imagen 222" descr="http://40.75.99.166/orfeo3/iconos/flechaasc.gif">
          <a:extLst>
            <a:ext uri="{FF2B5EF4-FFF2-40B4-BE49-F238E27FC236}">
              <a16:creationId xmlns:a16="http://schemas.microsoft.com/office/drawing/2014/main" id="{00000000-0008-0000-0100-0000DF000000}"/>
            </a:ext>
            <a:ext uri="{147F2762-F138-4A5C-976F-8EAC2B608ADB}">
              <a16:predDERef xmlns:a16="http://schemas.microsoft.com/office/drawing/2014/main" pre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24" name="Imagen 4" descr="http://40.75.99.166/orfeo3/iconos/flechaasc.gif">
          <a:extLst>
            <a:ext uri="{FF2B5EF4-FFF2-40B4-BE49-F238E27FC236}">
              <a16:creationId xmlns:a16="http://schemas.microsoft.com/office/drawing/2014/main" id="{00000000-0008-0000-0100-0000E0000000}"/>
            </a:ext>
            <a:ext uri="{147F2762-F138-4A5C-976F-8EAC2B608ADB}">
              <a16:predDERef xmlns:a16="http://schemas.microsoft.com/office/drawing/2014/main" pre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25" name="Imagen 2" descr="http://40.75.99.166/orfeo3/iconos/flechaasc.gif">
          <a:extLst>
            <a:ext uri="{FF2B5EF4-FFF2-40B4-BE49-F238E27FC236}">
              <a16:creationId xmlns:a16="http://schemas.microsoft.com/office/drawing/2014/main" id="{00000000-0008-0000-0100-0000E1000000}"/>
            </a:ext>
            <a:ext uri="{147F2762-F138-4A5C-976F-8EAC2B608ADB}">
              <a16:predDERef xmlns:a16="http://schemas.microsoft.com/office/drawing/2014/main" pre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226" name="Imagen 225" descr="http://40.75.99.166/orfeo3/iconos/flechaasc.gif">
          <a:extLst>
            <a:ext uri="{FF2B5EF4-FFF2-40B4-BE49-F238E27FC236}">
              <a16:creationId xmlns:a16="http://schemas.microsoft.com/office/drawing/2014/main" id="{00000000-0008-0000-0100-0000E2000000}"/>
            </a:ext>
            <a:ext uri="{147F2762-F138-4A5C-976F-8EAC2B608ADB}">
              <a16:predDERef xmlns:a16="http://schemas.microsoft.com/office/drawing/2014/main" pre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227" name="Imagen 226" descr="http://40.75.99.166/orfeo3/iconos/flechaasc.gif">
          <a:extLst>
            <a:ext uri="{FF2B5EF4-FFF2-40B4-BE49-F238E27FC236}">
              <a16:creationId xmlns:a16="http://schemas.microsoft.com/office/drawing/2014/main" id="{00000000-0008-0000-0100-0000E3000000}"/>
            </a:ext>
            <a:ext uri="{147F2762-F138-4A5C-976F-8EAC2B608ADB}">
              <a16:predDERef xmlns:a16="http://schemas.microsoft.com/office/drawing/2014/main" pre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28" name="Imagen 227" descr="http://40.75.99.166/orfeo3/iconos/flechaasc.gif">
          <a:extLst>
            <a:ext uri="{FF2B5EF4-FFF2-40B4-BE49-F238E27FC236}">
              <a16:creationId xmlns:a16="http://schemas.microsoft.com/office/drawing/2014/main" id="{00000000-0008-0000-0100-0000E4000000}"/>
            </a:ext>
            <a:ext uri="{147F2762-F138-4A5C-976F-8EAC2B608ADB}">
              <a16:predDERef xmlns:a16="http://schemas.microsoft.com/office/drawing/2014/main" pre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29" name="Imagen 228" descr="http://40.75.99.166/orfeo3/iconos/flechaasc.gif">
          <a:extLst>
            <a:ext uri="{FF2B5EF4-FFF2-40B4-BE49-F238E27FC236}">
              <a16:creationId xmlns:a16="http://schemas.microsoft.com/office/drawing/2014/main" id="{00000000-0008-0000-0100-0000E5000000}"/>
            </a:ext>
            <a:ext uri="{147F2762-F138-4A5C-976F-8EAC2B608ADB}">
              <a16:predDERef xmlns:a16="http://schemas.microsoft.com/office/drawing/2014/main" pre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30" name="Imagen 229" descr="http://40.75.99.166/orfeo3/iconos/flechaasc.gif">
          <a:extLst>
            <a:ext uri="{FF2B5EF4-FFF2-40B4-BE49-F238E27FC236}">
              <a16:creationId xmlns:a16="http://schemas.microsoft.com/office/drawing/2014/main" id="{00000000-0008-0000-0100-0000E6000000}"/>
            </a:ext>
            <a:ext uri="{147F2762-F138-4A5C-976F-8EAC2B608ADB}">
              <a16:predDERef xmlns:a16="http://schemas.microsoft.com/office/drawing/2014/main" pre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31" name="Imagen 230" descr="http://40.75.99.166/orfeo3/iconos/flechaasc.gif">
          <a:extLst>
            <a:ext uri="{FF2B5EF4-FFF2-40B4-BE49-F238E27FC236}">
              <a16:creationId xmlns:a16="http://schemas.microsoft.com/office/drawing/2014/main" id="{00000000-0008-0000-0100-0000E7000000}"/>
            </a:ext>
            <a:ext uri="{147F2762-F138-4A5C-976F-8EAC2B608ADB}">
              <a16:predDERef xmlns:a16="http://schemas.microsoft.com/office/drawing/2014/main" pre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32" name="Imagen 4" descr="http://40.75.99.166/orfeo3/iconos/flechaasc.gif">
          <a:extLst>
            <a:ext uri="{FF2B5EF4-FFF2-40B4-BE49-F238E27FC236}">
              <a16:creationId xmlns:a16="http://schemas.microsoft.com/office/drawing/2014/main" id="{00000000-0008-0000-0100-0000E8000000}"/>
            </a:ext>
            <a:ext uri="{147F2762-F138-4A5C-976F-8EAC2B608ADB}">
              <a16:predDERef xmlns:a16="http://schemas.microsoft.com/office/drawing/2014/main" pre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33" name="Imagen 2" descr="http://40.75.99.166/orfeo3/iconos/flechaasc.gif">
          <a:extLst>
            <a:ext uri="{FF2B5EF4-FFF2-40B4-BE49-F238E27FC236}">
              <a16:creationId xmlns:a16="http://schemas.microsoft.com/office/drawing/2014/main" id="{00000000-0008-0000-0100-0000E9000000}"/>
            </a:ext>
            <a:ext uri="{147F2762-F138-4A5C-976F-8EAC2B608ADB}">
              <a16:predDERef xmlns:a16="http://schemas.microsoft.com/office/drawing/2014/main" pre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34" name="Imagen 5" descr="http://40.75.99.166/orfeo3/iconos/flechaasc.gif">
          <a:extLst>
            <a:ext uri="{FF2B5EF4-FFF2-40B4-BE49-F238E27FC236}">
              <a16:creationId xmlns:a16="http://schemas.microsoft.com/office/drawing/2014/main" id="{00000000-0008-0000-0100-0000EA000000}"/>
            </a:ext>
            <a:ext uri="{147F2762-F138-4A5C-976F-8EAC2B608ADB}">
              <a16:predDERef xmlns:a16="http://schemas.microsoft.com/office/drawing/2014/main" pre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35" name="Imagen 6" descr="http://40.75.99.166/orfeo3/iconos/flechaasc.gif">
          <a:extLst>
            <a:ext uri="{FF2B5EF4-FFF2-40B4-BE49-F238E27FC236}">
              <a16:creationId xmlns:a16="http://schemas.microsoft.com/office/drawing/2014/main" id="{00000000-0008-0000-0100-0000EB000000}"/>
            </a:ext>
            <a:ext uri="{147F2762-F138-4A5C-976F-8EAC2B608ADB}">
              <a16:predDERef xmlns:a16="http://schemas.microsoft.com/office/drawing/2014/main" pre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36" name="Imagen 5" descr="http://40.75.99.166/orfeo3/iconos/flechaasc.gif">
          <a:extLst>
            <a:ext uri="{FF2B5EF4-FFF2-40B4-BE49-F238E27FC236}">
              <a16:creationId xmlns:a16="http://schemas.microsoft.com/office/drawing/2014/main" id="{00000000-0008-0000-0100-0000EC000000}"/>
            </a:ext>
            <a:ext uri="{147F2762-F138-4A5C-976F-8EAC2B608ADB}">
              <a16:predDERef xmlns:a16="http://schemas.microsoft.com/office/drawing/2014/main" pre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37" name="Imagen 6" descr="http://40.75.99.166/orfeo3/iconos/flechaasc.gif">
          <a:extLst>
            <a:ext uri="{FF2B5EF4-FFF2-40B4-BE49-F238E27FC236}">
              <a16:creationId xmlns:a16="http://schemas.microsoft.com/office/drawing/2014/main" id="{00000000-0008-0000-0100-0000ED000000}"/>
            </a:ext>
            <a:ext uri="{147F2762-F138-4A5C-976F-8EAC2B608ADB}">
              <a16:predDERef xmlns:a16="http://schemas.microsoft.com/office/drawing/2014/main" pre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38" name="Imagen 5" descr="http://40.75.99.166/orfeo3/iconos/flechaasc.gif">
          <a:extLst>
            <a:ext uri="{FF2B5EF4-FFF2-40B4-BE49-F238E27FC236}">
              <a16:creationId xmlns:a16="http://schemas.microsoft.com/office/drawing/2014/main" id="{00000000-0008-0000-0100-0000EE000000}"/>
            </a:ext>
            <a:ext uri="{147F2762-F138-4A5C-976F-8EAC2B608ADB}">
              <a16:predDERef xmlns:a16="http://schemas.microsoft.com/office/drawing/2014/main" pre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39" name="Imagen 6" descr="http://40.75.99.166/orfeo3/iconos/flechaasc.gif">
          <a:extLst>
            <a:ext uri="{FF2B5EF4-FFF2-40B4-BE49-F238E27FC236}">
              <a16:creationId xmlns:a16="http://schemas.microsoft.com/office/drawing/2014/main" id="{00000000-0008-0000-0100-0000EF000000}"/>
            </a:ext>
            <a:ext uri="{147F2762-F138-4A5C-976F-8EAC2B608ADB}">
              <a16:predDERef xmlns:a16="http://schemas.microsoft.com/office/drawing/2014/main" pre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0" name="Imagen 5" descr="http://40.75.99.166/orfeo3/iconos/flechaasc.gif">
          <a:extLst>
            <a:ext uri="{FF2B5EF4-FFF2-40B4-BE49-F238E27FC236}">
              <a16:creationId xmlns:a16="http://schemas.microsoft.com/office/drawing/2014/main" id="{00000000-0008-0000-0100-0000F0000000}"/>
            </a:ext>
            <a:ext uri="{147F2762-F138-4A5C-976F-8EAC2B608ADB}">
              <a16:predDERef xmlns:a16="http://schemas.microsoft.com/office/drawing/2014/main" pre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1" name="Imagen 6" descr="http://40.75.99.166/orfeo3/iconos/flechaasc.gif">
          <a:extLst>
            <a:ext uri="{FF2B5EF4-FFF2-40B4-BE49-F238E27FC236}">
              <a16:creationId xmlns:a16="http://schemas.microsoft.com/office/drawing/2014/main" id="{00000000-0008-0000-0100-0000F1000000}"/>
            </a:ext>
            <a:ext uri="{147F2762-F138-4A5C-976F-8EAC2B608ADB}">
              <a16:predDERef xmlns:a16="http://schemas.microsoft.com/office/drawing/2014/main" pre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2" name="Imagen 5" descr="http://40.75.99.166/orfeo3/iconos/flechaasc.gif">
          <a:extLst>
            <a:ext uri="{FF2B5EF4-FFF2-40B4-BE49-F238E27FC236}">
              <a16:creationId xmlns:a16="http://schemas.microsoft.com/office/drawing/2014/main" id="{00000000-0008-0000-0100-0000F2000000}"/>
            </a:ext>
            <a:ext uri="{147F2762-F138-4A5C-976F-8EAC2B608ADB}">
              <a16:predDERef xmlns:a16="http://schemas.microsoft.com/office/drawing/2014/main" pre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3" name="Imagen 6" descr="http://40.75.99.166/orfeo3/iconos/flechaasc.gif">
          <a:extLst>
            <a:ext uri="{FF2B5EF4-FFF2-40B4-BE49-F238E27FC236}">
              <a16:creationId xmlns:a16="http://schemas.microsoft.com/office/drawing/2014/main" id="{00000000-0008-0000-0100-0000F3000000}"/>
            </a:ext>
            <a:ext uri="{147F2762-F138-4A5C-976F-8EAC2B608ADB}">
              <a16:predDERef xmlns:a16="http://schemas.microsoft.com/office/drawing/2014/main" pre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4" name="Imagen 5" descr="http://40.75.99.166/orfeo3/iconos/flechaasc.gif">
          <a:extLst>
            <a:ext uri="{FF2B5EF4-FFF2-40B4-BE49-F238E27FC236}">
              <a16:creationId xmlns:a16="http://schemas.microsoft.com/office/drawing/2014/main" id="{00000000-0008-0000-0100-0000F4000000}"/>
            </a:ext>
            <a:ext uri="{147F2762-F138-4A5C-976F-8EAC2B608ADB}">
              <a16:predDERef xmlns:a16="http://schemas.microsoft.com/office/drawing/2014/main" pre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5" name="Imagen 6" descr="http://40.75.99.166/orfeo3/iconos/flechaasc.gif">
          <a:extLst>
            <a:ext uri="{FF2B5EF4-FFF2-40B4-BE49-F238E27FC236}">
              <a16:creationId xmlns:a16="http://schemas.microsoft.com/office/drawing/2014/main" id="{00000000-0008-0000-0100-0000F5000000}"/>
            </a:ext>
            <a:ext uri="{147F2762-F138-4A5C-976F-8EAC2B608ADB}">
              <a16:predDERef xmlns:a16="http://schemas.microsoft.com/office/drawing/2014/main" pre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6" name="Imagen 5" descr="http://40.75.99.166/orfeo3/iconos/flechaasc.gif">
          <a:extLst>
            <a:ext uri="{FF2B5EF4-FFF2-40B4-BE49-F238E27FC236}">
              <a16:creationId xmlns:a16="http://schemas.microsoft.com/office/drawing/2014/main" id="{00000000-0008-0000-0100-0000F6000000}"/>
            </a:ext>
            <a:ext uri="{147F2762-F138-4A5C-976F-8EAC2B608ADB}">
              <a16:predDERef xmlns:a16="http://schemas.microsoft.com/office/drawing/2014/main" pre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7" name="Imagen 6" descr="http://40.75.99.166/orfeo3/iconos/flechaasc.gif">
          <a:extLst>
            <a:ext uri="{FF2B5EF4-FFF2-40B4-BE49-F238E27FC236}">
              <a16:creationId xmlns:a16="http://schemas.microsoft.com/office/drawing/2014/main" id="{00000000-0008-0000-0100-0000F7000000}"/>
            </a:ext>
            <a:ext uri="{147F2762-F138-4A5C-976F-8EAC2B608ADB}">
              <a16:predDERef xmlns:a16="http://schemas.microsoft.com/office/drawing/2014/main" pre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8" name="Imagen 5" descr="http://40.75.99.166/orfeo3/iconos/flechaasc.gif">
          <a:extLst>
            <a:ext uri="{FF2B5EF4-FFF2-40B4-BE49-F238E27FC236}">
              <a16:creationId xmlns:a16="http://schemas.microsoft.com/office/drawing/2014/main" id="{00000000-0008-0000-0100-0000F8000000}"/>
            </a:ext>
            <a:ext uri="{147F2762-F138-4A5C-976F-8EAC2B608ADB}">
              <a16:predDERef xmlns:a16="http://schemas.microsoft.com/office/drawing/2014/main" pre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49" name="Imagen 6" descr="http://40.75.99.166/orfeo3/iconos/flechaasc.gif">
          <a:extLst>
            <a:ext uri="{FF2B5EF4-FFF2-40B4-BE49-F238E27FC236}">
              <a16:creationId xmlns:a16="http://schemas.microsoft.com/office/drawing/2014/main" id="{00000000-0008-0000-0100-0000F9000000}"/>
            </a:ext>
            <a:ext uri="{147F2762-F138-4A5C-976F-8EAC2B608ADB}">
              <a16:predDERef xmlns:a16="http://schemas.microsoft.com/office/drawing/2014/main" pre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0" name="Imagen 5" descr="http://40.75.99.166/orfeo3/iconos/flechaasc.gif">
          <a:extLst>
            <a:ext uri="{FF2B5EF4-FFF2-40B4-BE49-F238E27FC236}">
              <a16:creationId xmlns:a16="http://schemas.microsoft.com/office/drawing/2014/main" id="{00000000-0008-0000-0100-0000FA000000}"/>
            </a:ext>
            <a:ext uri="{147F2762-F138-4A5C-976F-8EAC2B608ADB}">
              <a16:predDERef xmlns:a16="http://schemas.microsoft.com/office/drawing/2014/main" pre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1" name="Imagen 6" descr="http://40.75.99.166/orfeo3/iconos/flechaasc.gif">
          <a:extLst>
            <a:ext uri="{FF2B5EF4-FFF2-40B4-BE49-F238E27FC236}">
              <a16:creationId xmlns:a16="http://schemas.microsoft.com/office/drawing/2014/main" id="{00000000-0008-0000-0100-0000FB000000}"/>
            </a:ext>
            <a:ext uri="{147F2762-F138-4A5C-976F-8EAC2B608ADB}">
              <a16:predDERef xmlns:a16="http://schemas.microsoft.com/office/drawing/2014/main" pre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2" name="Imagen 5" descr="http://40.75.99.166/orfeo3/iconos/flechaasc.gif">
          <a:extLst>
            <a:ext uri="{FF2B5EF4-FFF2-40B4-BE49-F238E27FC236}">
              <a16:creationId xmlns:a16="http://schemas.microsoft.com/office/drawing/2014/main" id="{00000000-0008-0000-0100-0000FC000000}"/>
            </a:ext>
            <a:ext uri="{147F2762-F138-4A5C-976F-8EAC2B608ADB}">
              <a16:predDERef xmlns:a16="http://schemas.microsoft.com/office/drawing/2014/main" pre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3" name="Imagen 6" descr="http://40.75.99.166/orfeo3/iconos/flechaasc.gif">
          <a:extLst>
            <a:ext uri="{FF2B5EF4-FFF2-40B4-BE49-F238E27FC236}">
              <a16:creationId xmlns:a16="http://schemas.microsoft.com/office/drawing/2014/main" id="{00000000-0008-0000-0100-0000FD000000}"/>
            </a:ext>
            <a:ext uri="{147F2762-F138-4A5C-976F-8EAC2B608ADB}">
              <a16:predDERef xmlns:a16="http://schemas.microsoft.com/office/drawing/2014/main" pre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4" name="Imagen 5" descr="http://40.75.99.166/orfeo3/iconos/flechaasc.gif">
          <a:extLst>
            <a:ext uri="{FF2B5EF4-FFF2-40B4-BE49-F238E27FC236}">
              <a16:creationId xmlns:a16="http://schemas.microsoft.com/office/drawing/2014/main" id="{00000000-0008-0000-0100-0000FE000000}"/>
            </a:ext>
            <a:ext uri="{147F2762-F138-4A5C-976F-8EAC2B608ADB}">
              <a16:predDERef xmlns:a16="http://schemas.microsoft.com/office/drawing/2014/main" pre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5" name="Imagen 6" descr="http://40.75.99.166/orfeo3/iconos/flechaasc.gif">
          <a:extLst>
            <a:ext uri="{FF2B5EF4-FFF2-40B4-BE49-F238E27FC236}">
              <a16:creationId xmlns:a16="http://schemas.microsoft.com/office/drawing/2014/main" id="{00000000-0008-0000-0100-0000FF000000}"/>
            </a:ext>
            <a:ext uri="{147F2762-F138-4A5C-976F-8EAC2B608ADB}">
              <a16:predDERef xmlns:a16="http://schemas.microsoft.com/office/drawing/2014/main" pre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6" name="Imagen 5" descr="http://40.75.99.166/orfeo3/iconos/flechaasc.gif">
          <a:extLst>
            <a:ext uri="{FF2B5EF4-FFF2-40B4-BE49-F238E27FC236}">
              <a16:creationId xmlns:a16="http://schemas.microsoft.com/office/drawing/2014/main" id="{00000000-0008-0000-0100-000000010000}"/>
            </a:ext>
            <a:ext uri="{147F2762-F138-4A5C-976F-8EAC2B608ADB}">
              <a16:predDERef xmlns:a16="http://schemas.microsoft.com/office/drawing/2014/main" pre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7" name="Imagen 6" descr="http://40.75.99.166/orfeo3/iconos/flechaasc.gif">
          <a:extLst>
            <a:ext uri="{FF2B5EF4-FFF2-40B4-BE49-F238E27FC236}">
              <a16:creationId xmlns:a16="http://schemas.microsoft.com/office/drawing/2014/main" id="{00000000-0008-0000-0100-000001010000}"/>
            </a:ext>
            <a:ext uri="{147F2762-F138-4A5C-976F-8EAC2B608ADB}">
              <a16:predDERef xmlns:a16="http://schemas.microsoft.com/office/drawing/2014/main" pre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8" name="Imagen 5" descr="http://40.75.99.166/orfeo3/iconos/flechaasc.gif">
          <a:extLst>
            <a:ext uri="{FF2B5EF4-FFF2-40B4-BE49-F238E27FC236}">
              <a16:creationId xmlns:a16="http://schemas.microsoft.com/office/drawing/2014/main" id="{00000000-0008-0000-0100-000002010000}"/>
            </a:ext>
            <a:ext uri="{147F2762-F138-4A5C-976F-8EAC2B608ADB}">
              <a16:predDERef xmlns:a16="http://schemas.microsoft.com/office/drawing/2014/main" pre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59" name="Imagen 6" descr="http://40.75.99.166/orfeo3/iconos/flechaasc.gif">
          <a:extLst>
            <a:ext uri="{FF2B5EF4-FFF2-40B4-BE49-F238E27FC236}">
              <a16:creationId xmlns:a16="http://schemas.microsoft.com/office/drawing/2014/main" id="{00000000-0008-0000-0100-000003010000}"/>
            </a:ext>
            <a:ext uri="{147F2762-F138-4A5C-976F-8EAC2B608ADB}">
              <a16:predDERef xmlns:a16="http://schemas.microsoft.com/office/drawing/2014/main" pre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0" name="Imagen 5" descr="http://40.75.99.166/orfeo3/iconos/flechaasc.gif">
          <a:extLst>
            <a:ext uri="{FF2B5EF4-FFF2-40B4-BE49-F238E27FC236}">
              <a16:creationId xmlns:a16="http://schemas.microsoft.com/office/drawing/2014/main" id="{00000000-0008-0000-0100-000004010000}"/>
            </a:ext>
            <a:ext uri="{147F2762-F138-4A5C-976F-8EAC2B608ADB}">
              <a16:predDERef xmlns:a16="http://schemas.microsoft.com/office/drawing/2014/main" pre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1" name="Imagen 6" descr="http://40.75.99.166/orfeo3/iconos/flechaasc.gif">
          <a:extLst>
            <a:ext uri="{FF2B5EF4-FFF2-40B4-BE49-F238E27FC236}">
              <a16:creationId xmlns:a16="http://schemas.microsoft.com/office/drawing/2014/main" id="{00000000-0008-0000-0100-000005010000}"/>
            </a:ext>
            <a:ext uri="{147F2762-F138-4A5C-976F-8EAC2B608ADB}">
              <a16:predDERef xmlns:a16="http://schemas.microsoft.com/office/drawing/2014/main" pre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2" name="Imagen 5" descr="http://40.75.99.166/orfeo3/iconos/flechaasc.gif">
          <a:extLst>
            <a:ext uri="{FF2B5EF4-FFF2-40B4-BE49-F238E27FC236}">
              <a16:creationId xmlns:a16="http://schemas.microsoft.com/office/drawing/2014/main" id="{00000000-0008-0000-0100-000006010000}"/>
            </a:ext>
            <a:ext uri="{147F2762-F138-4A5C-976F-8EAC2B608ADB}">
              <a16:predDERef xmlns:a16="http://schemas.microsoft.com/office/drawing/2014/main" pre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3" name="Imagen 6" descr="http://40.75.99.166/orfeo3/iconos/flechaasc.gif">
          <a:extLst>
            <a:ext uri="{FF2B5EF4-FFF2-40B4-BE49-F238E27FC236}">
              <a16:creationId xmlns:a16="http://schemas.microsoft.com/office/drawing/2014/main" id="{00000000-0008-0000-0100-000007010000}"/>
            </a:ext>
            <a:ext uri="{147F2762-F138-4A5C-976F-8EAC2B608ADB}">
              <a16:predDERef xmlns:a16="http://schemas.microsoft.com/office/drawing/2014/main" pre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4" name="Imagen 5" descr="http://40.75.99.166/orfeo3/iconos/flechaasc.gif">
          <a:extLst>
            <a:ext uri="{FF2B5EF4-FFF2-40B4-BE49-F238E27FC236}">
              <a16:creationId xmlns:a16="http://schemas.microsoft.com/office/drawing/2014/main" id="{00000000-0008-0000-0100-000008010000}"/>
            </a:ext>
            <a:ext uri="{147F2762-F138-4A5C-976F-8EAC2B608ADB}">
              <a16:predDERef xmlns:a16="http://schemas.microsoft.com/office/drawing/2014/main" pre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5" name="Imagen 6" descr="http://40.75.99.166/orfeo3/iconos/flechaasc.gif">
          <a:extLst>
            <a:ext uri="{FF2B5EF4-FFF2-40B4-BE49-F238E27FC236}">
              <a16:creationId xmlns:a16="http://schemas.microsoft.com/office/drawing/2014/main" id="{00000000-0008-0000-0100-000009010000}"/>
            </a:ext>
            <a:ext uri="{147F2762-F138-4A5C-976F-8EAC2B608ADB}">
              <a16:predDERef xmlns:a16="http://schemas.microsoft.com/office/drawing/2014/main" pre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6" name="Imagen 5" descr="http://40.75.99.166/orfeo3/iconos/flechaasc.gif">
          <a:extLst>
            <a:ext uri="{FF2B5EF4-FFF2-40B4-BE49-F238E27FC236}">
              <a16:creationId xmlns:a16="http://schemas.microsoft.com/office/drawing/2014/main" id="{00000000-0008-0000-0100-00000A010000}"/>
            </a:ext>
            <a:ext uri="{147F2762-F138-4A5C-976F-8EAC2B608ADB}">
              <a16:predDERef xmlns:a16="http://schemas.microsoft.com/office/drawing/2014/main" pre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7" name="Imagen 6" descr="http://40.75.99.166/orfeo3/iconos/flechaasc.gif">
          <a:extLst>
            <a:ext uri="{FF2B5EF4-FFF2-40B4-BE49-F238E27FC236}">
              <a16:creationId xmlns:a16="http://schemas.microsoft.com/office/drawing/2014/main" id="{00000000-0008-0000-0100-00000B010000}"/>
            </a:ext>
            <a:ext uri="{147F2762-F138-4A5C-976F-8EAC2B608ADB}">
              <a16:predDERef xmlns:a16="http://schemas.microsoft.com/office/drawing/2014/main" pre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8" name="Imagen 5" descr="http://40.75.99.166/orfeo3/iconos/flechaasc.gif">
          <a:extLst>
            <a:ext uri="{FF2B5EF4-FFF2-40B4-BE49-F238E27FC236}">
              <a16:creationId xmlns:a16="http://schemas.microsoft.com/office/drawing/2014/main" id="{00000000-0008-0000-0100-00000C010000}"/>
            </a:ext>
            <a:ext uri="{147F2762-F138-4A5C-976F-8EAC2B608ADB}">
              <a16:predDERef xmlns:a16="http://schemas.microsoft.com/office/drawing/2014/main" pre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69" name="Imagen 6" descr="http://40.75.99.166/orfeo3/iconos/flechaasc.gif">
          <a:extLst>
            <a:ext uri="{FF2B5EF4-FFF2-40B4-BE49-F238E27FC236}">
              <a16:creationId xmlns:a16="http://schemas.microsoft.com/office/drawing/2014/main" id="{00000000-0008-0000-0100-00000D010000}"/>
            </a:ext>
            <a:ext uri="{147F2762-F138-4A5C-976F-8EAC2B608ADB}">
              <a16:predDERef xmlns:a16="http://schemas.microsoft.com/office/drawing/2014/main" pre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70" name="Imagen 5" descr="http://40.75.99.166/orfeo3/iconos/flechaasc.gif">
          <a:extLst>
            <a:ext uri="{FF2B5EF4-FFF2-40B4-BE49-F238E27FC236}">
              <a16:creationId xmlns:a16="http://schemas.microsoft.com/office/drawing/2014/main" id="{00000000-0008-0000-0100-00000E010000}"/>
            </a:ext>
            <a:ext uri="{147F2762-F138-4A5C-976F-8EAC2B608ADB}">
              <a16:predDERef xmlns:a16="http://schemas.microsoft.com/office/drawing/2014/main" pre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71" name="Imagen 6" descr="http://40.75.99.166/orfeo3/iconos/flechaasc.gif">
          <a:extLst>
            <a:ext uri="{FF2B5EF4-FFF2-40B4-BE49-F238E27FC236}">
              <a16:creationId xmlns:a16="http://schemas.microsoft.com/office/drawing/2014/main" id="{00000000-0008-0000-0100-00000F010000}"/>
            </a:ext>
            <a:ext uri="{147F2762-F138-4A5C-976F-8EAC2B608ADB}">
              <a16:predDERef xmlns:a16="http://schemas.microsoft.com/office/drawing/2014/main" pre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72" name="Imagen 2" descr="http://40.75.99.166/orfeo3/iconos/flechaasc.gif">
          <a:extLst>
            <a:ext uri="{FF2B5EF4-FFF2-40B4-BE49-F238E27FC236}">
              <a16:creationId xmlns:a16="http://schemas.microsoft.com/office/drawing/2014/main" id="{00000000-0008-0000-0100-000010010000}"/>
            </a:ext>
            <a:ext uri="{147F2762-F138-4A5C-976F-8EAC2B608ADB}">
              <a16:predDERef xmlns:a16="http://schemas.microsoft.com/office/drawing/2014/main" pre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73" name="Imagen 4" descr="http://40.75.99.166/orfeo3/iconos/flechaasc.gif">
          <a:extLst>
            <a:ext uri="{FF2B5EF4-FFF2-40B4-BE49-F238E27FC236}">
              <a16:creationId xmlns:a16="http://schemas.microsoft.com/office/drawing/2014/main" id="{00000000-0008-0000-0100-000011010000}"/>
            </a:ext>
            <a:ext uri="{147F2762-F138-4A5C-976F-8EAC2B608ADB}">
              <a16:predDERef xmlns:a16="http://schemas.microsoft.com/office/drawing/2014/main" pred="{CF834387-9DAA-4F94-94DF-E03861896C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74" name="Imagen 6" descr="http://40.75.99.166/orfeo3/iconos/flechaasc.gif">
          <a:extLst>
            <a:ext uri="{FF2B5EF4-FFF2-40B4-BE49-F238E27FC236}">
              <a16:creationId xmlns:a16="http://schemas.microsoft.com/office/drawing/2014/main" id="{00000000-0008-0000-0100-000012010000}"/>
            </a:ext>
            <a:ext uri="{147F2762-F138-4A5C-976F-8EAC2B608ADB}">
              <a16:predDERef xmlns:a16="http://schemas.microsoft.com/office/drawing/2014/main" pred="{5F2D60D2-A3D7-4CC4-9ACF-4A5EE0BFF85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75" name="Imagen 8" descr="http://40.75.99.166/orfeo3/iconos/flechaasc.gif">
          <a:extLst>
            <a:ext uri="{FF2B5EF4-FFF2-40B4-BE49-F238E27FC236}">
              <a16:creationId xmlns:a16="http://schemas.microsoft.com/office/drawing/2014/main" id="{00000000-0008-0000-0100-000013010000}"/>
            </a:ext>
            <a:ext uri="{147F2762-F138-4A5C-976F-8EAC2B608ADB}">
              <a16:predDERef xmlns:a16="http://schemas.microsoft.com/office/drawing/2014/main" pred="{45192230-A087-4732-B968-C6F519E270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76" name="Imagen 4" descr="http://40.75.99.166/orfeo3/iconos/flechaasc.gif">
          <a:extLst>
            <a:ext uri="{FF2B5EF4-FFF2-40B4-BE49-F238E27FC236}">
              <a16:creationId xmlns:a16="http://schemas.microsoft.com/office/drawing/2014/main" id="{00000000-0008-0000-0100-000014010000}"/>
            </a:ext>
            <a:ext uri="{147F2762-F138-4A5C-976F-8EAC2B608ADB}">
              <a16:predDERef xmlns:a16="http://schemas.microsoft.com/office/drawing/2014/main" pred="{AB06DCCB-DC7C-4980-B37C-3C5EBB4EE6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77" name="Imagen 2" descr="http://40.75.99.166/orfeo3/iconos/flechaasc.gif">
          <a:extLst>
            <a:ext uri="{FF2B5EF4-FFF2-40B4-BE49-F238E27FC236}">
              <a16:creationId xmlns:a16="http://schemas.microsoft.com/office/drawing/2014/main" id="{00000000-0008-0000-0100-000015010000}"/>
            </a:ext>
            <a:ext uri="{147F2762-F138-4A5C-976F-8EAC2B608ADB}">
              <a16:predDERef xmlns:a16="http://schemas.microsoft.com/office/drawing/2014/main" pred="{3E4BD20E-9386-4226-8563-F90A887ABC3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278" name="Imagen 12" descr="http://40.75.99.166/orfeo3/iconos/flechaasc.gif">
          <a:extLst>
            <a:ext uri="{FF2B5EF4-FFF2-40B4-BE49-F238E27FC236}">
              <a16:creationId xmlns:a16="http://schemas.microsoft.com/office/drawing/2014/main" id="{00000000-0008-0000-0100-000016010000}"/>
            </a:ext>
            <a:ext uri="{147F2762-F138-4A5C-976F-8EAC2B608ADB}">
              <a16:predDERef xmlns:a16="http://schemas.microsoft.com/office/drawing/2014/main" pred="{5091356C-20FD-462A-BC7A-C4D169F888B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79" name="Imagen 14" descr="http://40.75.99.166/orfeo3/iconos/flechaasc.gif">
          <a:extLst>
            <a:ext uri="{FF2B5EF4-FFF2-40B4-BE49-F238E27FC236}">
              <a16:creationId xmlns:a16="http://schemas.microsoft.com/office/drawing/2014/main" id="{00000000-0008-0000-0100-000017010000}"/>
            </a:ext>
            <a:ext uri="{147F2762-F138-4A5C-976F-8EAC2B608ADB}">
              <a16:predDERef xmlns:a16="http://schemas.microsoft.com/office/drawing/2014/main" pred="{E03A2B40-6B09-4AFA-A118-B4E92CDA96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80" name="Imagen 15" descr="http://40.75.99.166/orfeo3/iconos/flechaasc.gif">
          <a:extLst>
            <a:ext uri="{FF2B5EF4-FFF2-40B4-BE49-F238E27FC236}">
              <a16:creationId xmlns:a16="http://schemas.microsoft.com/office/drawing/2014/main" id="{00000000-0008-0000-0100-000018010000}"/>
            </a:ext>
            <a:ext uri="{147F2762-F138-4A5C-976F-8EAC2B608ADB}">
              <a16:predDERef xmlns:a16="http://schemas.microsoft.com/office/drawing/2014/main" pred="{F2E0A195-84D3-47C7-BAC8-2114EEF28C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81" name="Imagen 16" descr="http://40.75.99.166/orfeo3/iconos/flechaasc.gif">
          <a:extLst>
            <a:ext uri="{FF2B5EF4-FFF2-40B4-BE49-F238E27FC236}">
              <a16:creationId xmlns:a16="http://schemas.microsoft.com/office/drawing/2014/main" id="{00000000-0008-0000-0100-000019010000}"/>
            </a:ext>
            <a:ext uri="{147F2762-F138-4A5C-976F-8EAC2B608ADB}">
              <a16:predDERef xmlns:a16="http://schemas.microsoft.com/office/drawing/2014/main" pred="{2DEAD226-7A38-42EC-B8AB-6C4C8F0EE91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82" name="Imagen 4" descr="http://40.75.99.166/orfeo3/iconos/flechaasc.gif">
          <a:extLst>
            <a:ext uri="{FF2B5EF4-FFF2-40B4-BE49-F238E27FC236}">
              <a16:creationId xmlns:a16="http://schemas.microsoft.com/office/drawing/2014/main" id="{00000000-0008-0000-0100-00001A010000}"/>
            </a:ext>
            <a:ext uri="{147F2762-F138-4A5C-976F-8EAC2B608ADB}">
              <a16:predDERef xmlns:a16="http://schemas.microsoft.com/office/drawing/2014/main" pred="{060DEFA1-BF2D-47B0-9799-69BBBC7D5D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283" name="Imagen 2" descr="http://40.75.99.166/orfeo3/iconos/flechaasc.gif">
          <a:extLst>
            <a:ext uri="{FF2B5EF4-FFF2-40B4-BE49-F238E27FC236}">
              <a16:creationId xmlns:a16="http://schemas.microsoft.com/office/drawing/2014/main" id="{00000000-0008-0000-0100-00001B010000}"/>
            </a:ext>
            <a:ext uri="{147F2762-F138-4A5C-976F-8EAC2B608ADB}">
              <a16:predDERef xmlns:a16="http://schemas.microsoft.com/office/drawing/2014/main" pred="{26B4A707-CA45-4B9C-9321-45D9522E964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284" name="Imagen 5" descr="http://40.75.99.166/orfeo3/iconos/flechaasc.gif">
          <a:extLst>
            <a:ext uri="{FF2B5EF4-FFF2-40B4-BE49-F238E27FC236}">
              <a16:creationId xmlns:a16="http://schemas.microsoft.com/office/drawing/2014/main" id="{00000000-0008-0000-0100-00001C010000}"/>
            </a:ext>
            <a:ext uri="{147F2762-F138-4A5C-976F-8EAC2B608ADB}">
              <a16:predDERef xmlns:a16="http://schemas.microsoft.com/office/drawing/2014/main" pred="{7B49EB87-72BF-4FC0-AB93-79040ED159D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85" name="Imagen 6" descr="http://40.75.99.166/orfeo3/iconos/flechaasc.gif">
          <a:extLst>
            <a:ext uri="{FF2B5EF4-FFF2-40B4-BE49-F238E27FC236}">
              <a16:creationId xmlns:a16="http://schemas.microsoft.com/office/drawing/2014/main" id="{00000000-0008-0000-0100-00001D010000}"/>
            </a:ext>
            <a:ext uri="{147F2762-F138-4A5C-976F-8EAC2B608ADB}">
              <a16:predDERef xmlns:a16="http://schemas.microsoft.com/office/drawing/2014/main" pred="{1A79C371-CAEF-4C0C-B72A-A89B4880FEF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86" name="Imagen 5" descr="http://40.75.99.166/orfeo3/iconos/flechaasc.gif">
          <a:extLst>
            <a:ext uri="{FF2B5EF4-FFF2-40B4-BE49-F238E27FC236}">
              <a16:creationId xmlns:a16="http://schemas.microsoft.com/office/drawing/2014/main" id="{00000000-0008-0000-0100-00001E010000}"/>
            </a:ext>
            <a:ext uri="{147F2762-F138-4A5C-976F-8EAC2B608ADB}">
              <a16:predDERef xmlns:a16="http://schemas.microsoft.com/office/drawing/2014/main" pred="{2065E57C-391E-4C3B-BF30-4D7B108ADE6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87" name="Imagen 6" descr="http://40.75.99.166/orfeo3/iconos/flechaasc.gif">
          <a:extLst>
            <a:ext uri="{FF2B5EF4-FFF2-40B4-BE49-F238E27FC236}">
              <a16:creationId xmlns:a16="http://schemas.microsoft.com/office/drawing/2014/main" id="{00000000-0008-0000-0100-00001F010000}"/>
            </a:ext>
            <a:ext uri="{147F2762-F138-4A5C-976F-8EAC2B608ADB}">
              <a16:predDERef xmlns:a16="http://schemas.microsoft.com/office/drawing/2014/main" pred="{706442AA-F8D8-4949-A479-23102E699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88" name="Imagen 5" descr="http://40.75.99.166/orfeo3/iconos/flechaasc.gif">
          <a:extLst>
            <a:ext uri="{FF2B5EF4-FFF2-40B4-BE49-F238E27FC236}">
              <a16:creationId xmlns:a16="http://schemas.microsoft.com/office/drawing/2014/main" id="{00000000-0008-0000-0100-000020010000}"/>
            </a:ext>
            <a:ext uri="{147F2762-F138-4A5C-976F-8EAC2B608ADB}">
              <a16:predDERef xmlns:a16="http://schemas.microsoft.com/office/drawing/2014/main" pred="{EB2B4E78-62D0-4E26-8FE0-81B4C05822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89" name="Imagen 6" descr="http://40.75.99.166/orfeo3/iconos/flechaasc.gif">
          <a:extLst>
            <a:ext uri="{FF2B5EF4-FFF2-40B4-BE49-F238E27FC236}">
              <a16:creationId xmlns:a16="http://schemas.microsoft.com/office/drawing/2014/main" id="{00000000-0008-0000-0100-000021010000}"/>
            </a:ext>
            <a:ext uri="{147F2762-F138-4A5C-976F-8EAC2B608ADB}">
              <a16:predDERef xmlns:a16="http://schemas.microsoft.com/office/drawing/2014/main" pred="{36920539-8ADC-46E1-98DE-A0B83F9838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0" name="Imagen 5" descr="http://40.75.99.166/orfeo3/iconos/flechaasc.gif">
          <a:extLst>
            <a:ext uri="{FF2B5EF4-FFF2-40B4-BE49-F238E27FC236}">
              <a16:creationId xmlns:a16="http://schemas.microsoft.com/office/drawing/2014/main" id="{00000000-0008-0000-0100-000022010000}"/>
            </a:ext>
            <a:ext uri="{147F2762-F138-4A5C-976F-8EAC2B608ADB}">
              <a16:predDERef xmlns:a16="http://schemas.microsoft.com/office/drawing/2014/main" pred="{71CBAE03-4D00-4AEE-9362-360DBD72AA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1" name="Imagen 6" descr="http://40.75.99.166/orfeo3/iconos/flechaasc.gif">
          <a:extLst>
            <a:ext uri="{FF2B5EF4-FFF2-40B4-BE49-F238E27FC236}">
              <a16:creationId xmlns:a16="http://schemas.microsoft.com/office/drawing/2014/main" id="{00000000-0008-0000-0100-000023010000}"/>
            </a:ext>
            <a:ext uri="{147F2762-F138-4A5C-976F-8EAC2B608ADB}">
              <a16:predDERef xmlns:a16="http://schemas.microsoft.com/office/drawing/2014/main" pred="{9D553F1A-81D6-4746-8263-27940EF8B45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2" name="Imagen 5" descr="http://40.75.99.166/orfeo3/iconos/flechaasc.gif">
          <a:extLst>
            <a:ext uri="{FF2B5EF4-FFF2-40B4-BE49-F238E27FC236}">
              <a16:creationId xmlns:a16="http://schemas.microsoft.com/office/drawing/2014/main" id="{00000000-0008-0000-0100-000024010000}"/>
            </a:ext>
            <a:ext uri="{147F2762-F138-4A5C-976F-8EAC2B608ADB}">
              <a16:predDERef xmlns:a16="http://schemas.microsoft.com/office/drawing/2014/main" pred="{AB85E7E8-05D5-4278-88BB-75C1718C396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3" name="Imagen 6" descr="http://40.75.99.166/orfeo3/iconos/flechaasc.gif">
          <a:extLst>
            <a:ext uri="{FF2B5EF4-FFF2-40B4-BE49-F238E27FC236}">
              <a16:creationId xmlns:a16="http://schemas.microsoft.com/office/drawing/2014/main" id="{00000000-0008-0000-0100-000025010000}"/>
            </a:ext>
            <a:ext uri="{147F2762-F138-4A5C-976F-8EAC2B608ADB}">
              <a16:predDERef xmlns:a16="http://schemas.microsoft.com/office/drawing/2014/main" pred="{1CF72690-A74B-445D-A30E-47680A1766C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4" name="Imagen 5" descr="http://40.75.99.166/orfeo3/iconos/flechaasc.gif">
          <a:extLst>
            <a:ext uri="{FF2B5EF4-FFF2-40B4-BE49-F238E27FC236}">
              <a16:creationId xmlns:a16="http://schemas.microsoft.com/office/drawing/2014/main" id="{00000000-0008-0000-0100-000026010000}"/>
            </a:ext>
            <a:ext uri="{147F2762-F138-4A5C-976F-8EAC2B608ADB}">
              <a16:predDERef xmlns:a16="http://schemas.microsoft.com/office/drawing/2014/main" pred="{13C55AB3-7A76-4D54-9FC9-941533054F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5" name="Imagen 6" descr="http://40.75.99.166/orfeo3/iconos/flechaasc.gif">
          <a:extLst>
            <a:ext uri="{FF2B5EF4-FFF2-40B4-BE49-F238E27FC236}">
              <a16:creationId xmlns:a16="http://schemas.microsoft.com/office/drawing/2014/main" id="{00000000-0008-0000-0100-000027010000}"/>
            </a:ext>
            <a:ext uri="{147F2762-F138-4A5C-976F-8EAC2B608ADB}">
              <a16:predDERef xmlns:a16="http://schemas.microsoft.com/office/drawing/2014/main" pred="{758AEBAC-57AE-4D92-BE7E-AF6CB7EBE9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6" name="Imagen 5" descr="http://40.75.99.166/orfeo3/iconos/flechaasc.gif">
          <a:extLst>
            <a:ext uri="{FF2B5EF4-FFF2-40B4-BE49-F238E27FC236}">
              <a16:creationId xmlns:a16="http://schemas.microsoft.com/office/drawing/2014/main" id="{00000000-0008-0000-0100-000028010000}"/>
            </a:ext>
            <a:ext uri="{147F2762-F138-4A5C-976F-8EAC2B608ADB}">
              <a16:predDERef xmlns:a16="http://schemas.microsoft.com/office/drawing/2014/main" pred="{45C54183-595E-4CE4-812B-F8E58DC490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7" name="Imagen 6" descr="http://40.75.99.166/orfeo3/iconos/flechaasc.gif">
          <a:extLst>
            <a:ext uri="{FF2B5EF4-FFF2-40B4-BE49-F238E27FC236}">
              <a16:creationId xmlns:a16="http://schemas.microsoft.com/office/drawing/2014/main" id="{00000000-0008-0000-0100-000029010000}"/>
            </a:ext>
            <a:ext uri="{147F2762-F138-4A5C-976F-8EAC2B608ADB}">
              <a16:predDERef xmlns:a16="http://schemas.microsoft.com/office/drawing/2014/main" pred="{8184AB41-F2A8-469B-B7A1-9736031601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8" name="Imagen 5" descr="http://40.75.99.166/orfeo3/iconos/flechaasc.gif">
          <a:extLst>
            <a:ext uri="{FF2B5EF4-FFF2-40B4-BE49-F238E27FC236}">
              <a16:creationId xmlns:a16="http://schemas.microsoft.com/office/drawing/2014/main" id="{00000000-0008-0000-0100-00002A010000}"/>
            </a:ext>
            <a:ext uri="{147F2762-F138-4A5C-976F-8EAC2B608ADB}">
              <a16:predDERef xmlns:a16="http://schemas.microsoft.com/office/drawing/2014/main" pred="{2745A057-B143-45CD-B09C-B2D2F4741E1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299" name="Imagen 6" descr="http://40.75.99.166/orfeo3/iconos/flechaasc.gif">
          <a:extLst>
            <a:ext uri="{FF2B5EF4-FFF2-40B4-BE49-F238E27FC236}">
              <a16:creationId xmlns:a16="http://schemas.microsoft.com/office/drawing/2014/main" id="{00000000-0008-0000-0100-00002B010000}"/>
            </a:ext>
            <a:ext uri="{147F2762-F138-4A5C-976F-8EAC2B608ADB}">
              <a16:predDERef xmlns:a16="http://schemas.microsoft.com/office/drawing/2014/main" pred="{B9C32A07-DD7F-41E2-9A9A-D9321BC4EB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0" name="Imagen 5" descr="http://40.75.99.166/orfeo3/iconos/flechaasc.gif">
          <a:extLst>
            <a:ext uri="{FF2B5EF4-FFF2-40B4-BE49-F238E27FC236}">
              <a16:creationId xmlns:a16="http://schemas.microsoft.com/office/drawing/2014/main" id="{00000000-0008-0000-0100-00002C010000}"/>
            </a:ext>
            <a:ext uri="{147F2762-F138-4A5C-976F-8EAC2B608ADB}">
              <a16:predDERef xmlns:a16="http://schemas.microsoft.com/office/drawing/2014/main" pred="{612DDC7E-BC99-40CA-B52E-DAB4CD43B26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1" name="Imagen 6" descr="http://40.75.99.166/orfeo3/iconos/flechaasc.gif">
          <a:extLst>
            <a:ext uri="{FF2B5EF4-FFF2-40B4-BE49-F238E27FC236}">
              <a16:creationId xmlns:a16="http://schemas.microsoft.com/office/drawing/2014/main" id="{00000000-0008-0000-0100-00002D010000}"/>
            </a:ext>
            <a:ext uri="{147F2762-F138-4A5C-976F-8EAC2B608ADB}">
              <a16:predDERef xmlns:a16="http://schemas.microsoft.com/office/drawing/2014/main" pred="{22F08A7D-0C1A-4D05-9CDE-D26C0BD994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2" name="Imagen 5" descr="http://40.75.99.166/orfeo3/iconos/flechaasc.gif">
          <a:extLst>
            <a:ext uri="{FF2B5EF4-FFF2-40B4-BE49-F238E27FC236}">
              <a16:creationId xmlns:a16="http://schemas.microsoft.com/office/drawing/2014/main" id="{00000000-0008-0000-0100-00002E010000}"/>
            </a:ext>
            <a:ext uri="{147F2762-F138-4A5C-976F-8EAC2B608ADB}">
              <a16:predDERef xmlns:a16="http://schemas.microsoft.com/office/drawing/2014/main" pred="{DC7E1038-68DD-48CC-84AB-F56F4D0E67C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3" name="Imagen 6" descr="http://40.75.99.166/orfeo3/iconos/flechaasc.gif">
          <a:extLst>
            <a:ext uri="{FF2B5EF4-FFF2-40B4-BE49-F238E27FC236}">
              <a16:creationId xmlns:a16="http://schemas.microsoft.com/office/drawing/2014/main" id="{00000000-0008-0000-0100-00002F010000}"/>
            </a:ext>
            <a:ext uri="{147F2762-F138-4A5C-976F-8EAC2B608ADB}">
              <a16:predDERef xmlns:a16="http://schemas.microsoft.com/office/drawing/2014/main" pred="{41547D04-D3BF-4963-AAAF-F748153A874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4" name="Imagen 5" descr="http://40.75.99.166/orfeo3/iconos/flechaasc.gif">
          <a:extLst>
            <a:ext uri="{FF2B5EF4-FFF2-40B4-BE49-F238E27FC236}">
              <a16:creationId xmlns:a16="http://schemas.microsoft.com/office/drawing/2014/main" id="{00000000-0008-0000-0100-000030010000}"/>
            </a:ext>
            <a:ext uri="{147F2762-F138-4A5C-976F-8EAC2B608ADB}">
              <a16:predDERef xmlns:a16="http://schemas.microsoft.com/office/drawing/2014/main" pred="{A92A7F09-2D14-47FB-836A-075C48DAFDB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5" name="Imagen 6" descr="http://40.75.99.166/orfeo3/iconos/flechaasc.gif">
          <a:extLst>
            <a:ext uri="{FF2B5EF4-FFF2-40B4-BE49-F238E27FC236}">
              <a16:creationId xmlns:a16="http://schemas.microsoft.com/office/drawing/2014/main" id="{00000000-0008-0000-0100-000031010000}"/>
            </a:ext>
            <a:ext uri="{147F2762-F138-4A5C-976F-8EAC2B608ADB}">
              <a16:predDERef xmlns:a16="http://schemas.microsoft.com/office/drawing/2014/main" pred="{40FB146F-07FD-47AF-95E2-808DEABF6E3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6" name="Imagen 5" descr="http://40.75.99.166/orfeo3/iconos/flechaasc.gif">
          <a:extLst>
            <a:ext uri="{FF2B5EF4-FFF2-40B4-BE49-F238E27FC236}">
              <a16:creationId xmlns:a16="http://schemas.microsoft.com/office/drawing/2014/main" id="{00000000-0008-0000-0100-000032010000}"/>
            </a:ext>
            <a:ext uri="{147F2762-F138-4A5C-976F-8EAC2B608ADB}">
              <a16:predDERef xmlns:a16="http://schemas.microsoft.com/office/drawing/2014/main" pred="{8D6250FB-B1A5-47D8-BAFC-64E00B3BE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7" name="Imagen 6" descr="http://40.75.99.166/orfeo3/iconos/flechaasc.gif">
          <a:extLst>
            <a:ext uri="{FF2B5EF4-FFF2-40B4-BE49-F238E27FC236}">
              <a16:creationId xmlns:a16="http://schemas.microsoft.com/office/drawing/2014/main" id="{00000000-0008-0000-0100-000033010000}"/>
            </a:ext>
            <a:ext uri="{147F2762-F138-4A5C-976F-8EAC2B608ADB}">
              <a16:predDERef xmlns:a16="http://schemas.microsoft.com/office/drawing/2014/main" pred="{815EC788-74C6-43D1-8F6B-F0F714CB0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8" name="Imagen 5" descr="http://40.75.99.166/orfeo3/iconos/flechaasc.gif">
          <a:extLst>
            <a:ext uri="{FF2B5EF4-FFF2-40B4-BE49-F238E27FC236}">
              <a16:creationId xmlns:a16="http://schemas.microsoft.com/office/drawing/2014/main" id="{00000000-0008-0000-0100-000034010000}"/>
            </a:ext>
            <a:ext uri="{147F2762-F138-4A5C-976F-8EAC2B608ADB}">
              <a16:predDERef xmlns:a16="http://schemas.microsoft.com/office/drawing/2014/main" pred="{E2728CB0-6CFE-4F2C-B909-92178DCA3BB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09" name="Imagen 6" descr="http://40.75.99.166/orfeo3/iconos/flechaasc.gif">
          <a:extLst>
            <a:ext uri="{FF2B5EF4-FFF2-40B4-BE49-F238E27FC236}">
              <a16:creationId xmlns:a16="http://schemas.microsoft.com/office/drawing/2014/main" id="{00000000-0008-0000-0100-000035010000}"/>
            </a:ext>
            <a:ext uri="{147F2762-F138-4A5C-976F-8EAC2B608ADB}">
              <a16:predDERef xmlns:a16="http://schemas.microsoft.com/office/drawing/2014/main" pred="{33F34870-B61E-4FE1-B09E-801682D403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0" name="Imagen 5" descr="http://40.75.99.166/orfeo3/iconos/flechaasc.gif">
          <a:extLst>
            <a:ext uri="{FF2B5EF4-FFF2-40B4-BE49-F238E27FC236}">
              <a16:creationId xmlns:a16="http://schemas.microsoft.com/office/drawing/2014/main" id="{00000000-0008-0000-0100-000036010000}"/>
            </a:ext>
            <a:ext uri="{147F2762-F138-4A5C-976F-8EAC2B608ADB}">
              <a16:predDERef xmlns:a16="http://schemas.microsoft.com/office/drawing/2014/main" pred="{E7CC7607-C277-4510-84A3-9B96E1B42E7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1" name="Imagen 6" descr="http://40.75.99.166/orfeo3/iconos/flechaasc.gif">
          <a:extLst>
            <a:ext uri="{FF2B5EF4-FFF2-40B4-BE49-F238E27FC236}">
              <a16:creationId xmlns:a16="http://schemas.microsoft.com/office/drawing/2014/main" id="{00000000-0008-0000-0100-000037010000}"/>
            </a:ext>
            <a:ext uri="{147F2762-F138-4A5C-976F-8EAC2B608ADB}">
              <a16:predDERef xmlns:a16="http://schemas.microsoft.com/office/drawing/2014/main" pred="{3E870C75-9DC3-4EFB-A28E-94D0BF02DD2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2" name="Imagen 5" descr="http://40.75.99.166/orfeo3/iconos/flechaasc.gif">
          <a:extLst>
            <a:ext uri="{FF2B5EF4-FFF2-40B4-BE49-F238E27FC236}">
              <a16:creationId xmlns:a16="http://schemas.microsoft.com/office/drawing/2014/main" id="{00000000-0008-0000-0100-000038010000}"/>
            </a:ext>
            <a:ext uri="{147F2762-F138-4A5C-976F-8EAC2B608ADB}">
              <a16:predDERef xmlns:a16="http://schemas.microsoft.com/office/drawing/2014/main" pred="{33C0E051-871B-4497-B311-945D83F81BA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3" name="Imagen 6" descr="http://40.75.99.166/orfeo3/iconos/flechaasc.gif">
          <a:extLst>
            <a:ext uri="{FF2B5EF4-FFF2-40B4-BE49-F238E27FC236}">
              <a16:creationId xmlns:a16="http://schemas.microsoft.com/office/drawing/2014/main" id="{00000000-0008-0000-0100-000039010000}"/>
            </a:ext>
            <a:ext uri="{147F2762-F138-4A5C-976F-8EAC2B608ADB}">
              <a16:predDERef xmlns:a16="http://schemas.microsoft.com/office/drawing/2014/main" pred="{0B841212-C602-4F73-8799-30DB4A5D4C3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4" name="Imagen 5" descr="http://40.75.99.166/orfeo3/iconos/flechaasc.gif">
          <a:extLst>
            <a:ext uri="{FF2B5EF4-FFF2-40B4-BE49-F238E27FC236}">
              <a16:creationId xmlns:a16="http://schemas.microsoft.com/office/drawing/2014/main" id="{00000000-0008-0000-0100-00003A010000}"/>
            </a:ext>
            <a:ext uri="{147F2762-F138-4A5C-976F-8EAC2B608ADB}">
              <a16:predDERef xmlns:a16="http://schemas.microsoft.com/office/drawing/2014/main" pred="{BB12008D-8695-4266-B958-8B1851315C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5" name="Imagen 6" descr="http://40.75.99.166/orfeo3/iconos/flechaasc.gif">
          <a:extLst>
            <a:ext uri="{FF2B5EF4-FFF2-40B4-BE49-F238E27FC236}">
              <a16:creationId xmlns:a16="http://schemas.microsoft.com/office/drawing/2014/main" id="{00000000-0008-0000-0100-00003B010000}"/>
            </a:ext>
            <a:ext uri="{147F2762-F138-4A5C-976F-8EAC2B608ADB}">
              <a16:predDERef xmlns:a16="http://schemas.microsoft.com/office/drawing/2014/main" pred="{2A9D18E9-82FA-4399-A128-E51EAD9B41C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6" name="Imagen 5" descr="http://40.75.99.166/orfeo3/iconos/flechaasc.gif">
          <a:extLst>
            <a:ext uri="{FF2B5EF4-FFF2-40B4-BE49-F238E27FC236}">
              <a16:creationId xmlns:a16="http://schemas.microsoft.com/office/drawing/2014/main" id="{00000000-0008-0000-0100-00003C010000}"/>
            </a:ext>
            <a:ext uri="{147F2762-F138-4A5C-976F-8EAC2B608ADB}">
              <a16:predDERef xmlns:a16="http://schemas.microsoft.com/office/drawing/2014/main" pred="{F9211CEB-873C-4251-9F11-B4C6AC756B0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7" name="Imagen 6" descr="http://40.75.99.166/orfeo3/iconos/flechaasc.gif">
          <a:extLst>
            <a:ext uri="{FF2B5EF4-FFF2-40B4-BE49-F238E27FC236}">
              <a16:creationId xmlns:a16="http://schemas.microsoft.com/office/drawing/2014/main" id="{00000000-0008-0000-0100-00003D010000}"/>
            </a:ext>
            <a:ext uri="{147F2762-F138-4A5C-976F-8EAC2B608ADB}">
              <a16:predDERef xmlns:a16="http://schemas.microsoft.com/office/drawing/2014/main" pred="{552C9519-3B9A-4AC0-8CB0-3CE61C558A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8" name="Imagen 5" descr="http://40.75.99.166/orfeo3/iconos/flechaasc.gif">
          <a:extLst>
            <a:ext uri="{FF2B5EF4-FFF2-40B4-BE49-F238E27FC236}">
              <a16:creationId xmlns:a16="http://schemas.microsoft.com/office/drawing/2014/main" id="{00000000-0008-0000-0100-00003E010000}"/>
            </a:ext>
            <a:ext uri="{147F2762-F138-4A5C-976F-8EAC2B608ADB}">
              <a16:predDERef xmlns:a16="http://schemas.microsoft.com/office/drawing/2014/main" pred="{D36C3488-01B3-4927-AF35-75C7122DC03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19" name="Imagen 6" descr="http://40.75.99.166/orfeo3/iconos/flechaasc.gif">
          <a:extLst>
            <a:ext uri="{FF2B5EF4-FFF2-40B4-BE49-F238E27FC236}">
              <a16:creationId xmlns:a16="http://schemas.microsoft.com/office/drawing/2014/main" id="{00000000-0008-0000-0100-00003F010000}"/>
            </a:ext>
            <a:ext uri="{147F2762-F138-4A5C-976F-8EAC2B608ADB}">
              <a16:predDERef xmlns:a16="http://schemas.microsoft.com/office/drawing/2014/main" pred="{2423FF36-1A38-4B3F-A50F-5892DD8D69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20" name="Imagen 5" descr="http://40.75.99.166/orfeo3/iconos/flechaasc.gif">
          <a:extLst>
            <a:ext uri="{FF2B5EF4-FFF2-40B4-BE49-F238E27FC236}">
              <a16:creationId xmlns:a16="http://schemas.microsoft.com/office/drawing/2014/main" id="{00000000-0008-0000-0100-000040010000}"/>
            </a:ext>
            <a:ext uri="{147F2762-F138-4A5C-976F-8EAC2B608ADB}">
              <a16:predDERef xmlns:a16="http://schemas.microsoft.com/office/drawing/2014/main" pred="{C5D60CFC-8F59-4D31-A670-31BC75C0E3F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21" name="Imagen 6" descr="http://40.75.99.166/orfeo3/iconos/flechaasc.gif">
          <a:extLst>
            <a:ext uri="{FF2B5EF4-FFF2-40B4-BE49-F238E27FC236}">
              <a16:creationId xmlns:a16="http://schemas.microsoft.com/office/drawing/2014/main" id="{00000000-0008-0000-0100-000041010000}"/>
            </a:ext>
            <a:ext uri="{147F2762-F138-4A5C-976F-8EAC2B608ADB}">
              <a16:predDERef xmlns:a16="http://schemas.microsoft.com/office/drawing/2014/main" pred="{F02390C8-5EC4-489A-B2F2-606570C9B3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322" name="Imagen 2" descr="http://40.75.99.166/orfeo3/iconos/flechaasc.gif">
          <a:extLst>
            <a:ext uri="{FF2B5EF4-FFF2-40B4-BE49-F238E27FC236}">
              <a16:creationId xmlns:a16="http://schemas.microsoft.com/office/drawing/2014/main" id="{00000000-0008-0000-0100-000042010000}"/>
            </a:ext>
            <a:ext uri="{147F2762-F138-4A5C-976F-8EAC2B608ADB}">
              <a16:predDERef xmlns:a16="http://schemas.microsoft.com/office/drawing/2014/main" pred="{354DBC43-8E14-4D8A-A1E4-3A0D67B2F47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323" name="Imagen 4" descr="http://40.75.99.166/orfeo3/iconos/flechaasc.gif">
          <a:extLst>
            <a:ext uri="{FF2B5EF4-FFF2-40B4-BE49-F238E27FC236}">
              <a16:creationId xmlns:a16="http://schemas.microsoft.com/office/drawing/2014/main" id="{00000000-0008-0000-0100-000043010000}"/>
            </a:ext>
            <a:ext uri="{147F2762-F138-4A5C-976F-8EAC2B608ADB}">
              <a16:predDERef xmlns:a16="http://schemas.microsoft.com/office/drawing/2014/main" pred="{569D24E2-A004-40D2-B96C-D0FF2FA12D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324" name="Imagen 6" descr="http://40.75.99.166/orfeo3/iconos/flechaasc.gif">
          <a:extLst>
            <a:ext uri="{FF2B5EF4-FFF2-40B4-BE49-F238E27FC236}">
              <a16:creationId xmlns:a16="http://schemas.microsoft.com/office/drawing/2014/main" id="{00000000-0008-0000-0100-000044010000}"/>
            </a:ext>
            <a:ext uri="{147F2762-F138-4A5C-976F-8EAC2B608ADB}">
              <a16:predDERef xmlns:a16="http://schemas.microsoft.com/office/drawing/2014/main" pred="{8AA75A0A-68A1-4E4B-808B-B80825FABE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325" name="Imagen 8" descr="http://40.75.99.166/orfeo3/iconos/flechaasc.gif">
          <a:extLst>
            <a:ext uri="{FF2B5EF4-FFF2-40B4-BE49-F238E27FC236}">
              <a16:creationId xmlns:a16="http://schemas.microsoft.com/office/drawing/2014/main" id="{00000000-0008-0000-0100-000045010000}"/>
            </a:ext>
            <a:ext uri="{147F2762-F138-4A5C-976F-8EAC2B608ADB}">
              <a16:predDERef xmlns:a16="http://schemas.microsoft.com/office/drawing/2014/main" pred="{A4521CB7-CF6B-4F4A-8EBE-CB7293CC87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26" name="Imagen 4" descr="http://40.75.99.166/orfeo3/iconos/flechaasc.gif">
          <a:extLst>
            <a:ext uri="{FF2B5EF4-FFF2-40B4-BE49-F238E27FC236}">
              <a16:creationId xmlns:a16="http://schemas.microsoft.com/office/drawing/2014/main" id="{00000000-0008-0000-0100-000046010000}"/>
            </a:ext>
            <a:ext uri="{147F2762-F138-4A5C-976F-8EAC2B608ADB}">
              <a16:predDERef xmlns:a16="http://schemas.microsoft.com/office/drawing/2014/main" pred="{8824C57D-4616-4F08-9037-BF3E79AD132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327" name="Imagen 2" descr="http://40.75.99.166/orfeo3/iconos/flechaasc.gif">
          <a:extLst>
            <a:ext uri="{FF2B5EF4-FFF2-40B4-BE49-F238E27FC236}">
              <a16:creationId xmlns:a16="http://schemas.microsoft.com/office/drawing/2014/main" id="{00000000-0008-0000-0100-000047010000}"/>
            </a:ext>
            <a:ext uri="{147F2762-F138-4A5C-976F-8EAC2B608ADB}">
              <a16:predDERef xmlns:a16="http://schemas.microsoft.com/office/drawing/2014/main" pred="{397D8637-4D4A-4E5E-8C9F-5807B31460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328" name="Imagen 12" descr="http://40.75.99.166/orfeo3/iconos/flechaasc.gif">
          <a:extLst>
            <a:ext uri="{FF2B5EF4-FFF2-40B4-BE49-F238E27FC236}">
              <a16:creationId xmlns:a16="http://schemas.microsoft.com/office/drawing/2014/main" id="{00000000-0008-0000-0100-000048010000}"/>
            </a:ext>
            <a:ext uri="{147F2762-F138-4A5C-976F-8EAC2B608ADB}">
              <a16:predDERef xmlns:a16="http://schemas.microsoft.com/office/drawing/2014/main" pred="{A642822E-864F-4A51-B162-935ADD0365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329" name="Imagen 14" descr="http://40.75.99.166/orfeo3/iconos/flechaasc.gif">
          <a:extLst>
            <a:ext uri="{FF2B5EF4-FFF2-40B4-BE49-F238E27FC236}">
              <a16:creationId xmlns:a16="http://schemas.microsoft.com/office/drawing/2014/main" id="{00000000-0008-0000-0100-000049010000}"/>
            </a:ext>
            <a:ext uri="{147F2762-F138-4A5C-976F-8EAC2B608ADB}">
              <a16:predDERef xmlns:a16="http://schemas.microsoft.com/office/drawing/2014/main" pred="{73FCAD83-BACB-4571-97E7-7C75A3E62C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30" name="Imagen 15" descr="http://40.75.99.166/orfeo3/iconos/flechaasc.gif">
          <a:extLst>
            <a:ext uri="{FF2B5EF4-FFF2-40B4-BE49-F238E27FC236}">
              <a16:creationId xmlns:a16="http://schemas.microsoft.com/office/drawing/2014/main" id="{00000000-0008-0000-0100-00004A010000}"/>
            </a:ext>
            <a:ext uri="{147F2762-F138-4A5C-976F-8EAC2B608ADB}">
              <a16:predDERef xmlns:a16="http://schemas.microsoft.com/office/drawing/2014/main" pred="{A2FEEBDD-6866-4348-AAE4-1E0FB224426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31" name="Imagen 16" descr="http://40.75.99.166/orfeo3/iconos/flechaasc.gif">
          <a:extLst>
            <a:ext uri="{FF2B5EF4-FFF2-40B4-BE49-F238E27FC236}">
              <a16:creationId xmlns:a16="http://schemas.microsoft.com/office/drawing/2014/main" id="{00000000-0008-0000-0100-00004B010000}"/>
            </a:ext>
            <a:ext uri="{147F2762-F138-4A5C-976F-8EAC2B608ADB}">
              <a16:predDERef xmlns:a16="http://schemas.microsoft.com/office/drawing/2014/main" pred="{F55F8D1C-3089-4E70-AFD2-FD33D502FA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32" name="Imagen 4" descr="http://40.75.99.166/orfeo3/iconos/flechaasc.gif">
          <a:extLst>
            <a:ext uri="{FF2B5EF4-FFF2-40B4-BE49-F238E27FC236}">
              <a16:creationId xmlns:a16="http://schemas.microsoft.com/office/drawing/2014/main" id="{00000000-0008-0000-0100-00004C010000}"/>
            </a:ext>
            <a:ext uri="{147F2762-F138-4A5C-976F-8EAC2B608ADB}">
              <a16:predDERef xmlns:a16="http://schemas.microsoft.com/office/drawing/2014/main" pred="{53EC56A3-6409-4BE0-8A73-C97022AB42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333" name="Imagen 2" descr="http://40.75.99.166/orfeo3/iconos/flechaasc.gif">
          <a:extLst>
            <a:ext uri="{FF2B5EF4-FFF2-40B4-BE49-F238E27FC236}">
              <a16:creationId xmlns:a16="http://schemas.microsoft.com/office/drawing/2014/main" id="{00000000-0008-0000-0100-00004D010000}"/>
            </a:ext>
            <a:ext uri="{147F2762-F138-4A5C-976F-8EAC2B608ADB}">
              <a16:predDERef xmlns:a16="http://schemas.microsoft.com/office/drawing/2014/main" pred="{91E6E359-1816-473D-94E3-FAABFA91ED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334" name="Imagen 5" descr="http://40.75.99.166/orfeo3/iconos/flechaasc.gif">
          <a:extLst>
            <a:ext uri="{FF2B5EF4-FFF2-40B4-BE49-F238E27FC236}">
              <a16:creationId xmlns:a16="http://schemas.microsoft.com/office/drawing/2014/main" id="{00000000-0008-0000-0100-00004E010000}"/>
            </a:ext>
            <a:ext uri="{147F2762-F138-4A5C-976F-8EAC2B608ADB}">
              <a16:predDERef xmlns:a16="http://schemas.microsoft.com/office/drawing/2014/main" pred="{CA7B4D81-E62B-4553-AD4D-E92AD6D9310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35" name="Imagen 6" descr="http://40.75.99.166/orfeo3/iconos/flechaasc.gif">
          <a:extLst>
            <a:ext uri="{FF2B5EF4-FFF2-40B4-BE49-F238E27FC236}">
              <a16:creationId xmlns:a16="http://schemas.microsoft.com/office/drawing/2014/main" id="{00000000-0008-0000-0100-00004F010000}"/>
            </a:ext>
            <a:ext uri="{147F2762-F138-4A5C-976F-8EAC2B608ADB}">
              <a16:predDERef xmlns:a16="http://schemas.microsoft.com/office/drawing/2014/main" pred="{A7513869-37F6-4476-9758-1CB1AB2C17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36" name="Imagen 5" descr="http://40.75.99.166/orfeo3/iconos/flechaasc.gif">
          <a:extLst>
            <a:ext uri="{FF2B5EF4-FFF2-40B4-BE49-F238E27FC236}">
              <a16:creationId xmlns:a16="http://schemas.microsoft.com/office/drawing/2014/main" id="{00000000-0008-0000-0100-000050010000}"/>
            </a:ext>
            <a:ext uri="{147F2762-F138-4A5C-976F-8EAC2B608ADB}">
              <a16:predDERef xmlns:a16="http://schemas.microsoft.com/office/drawing/2014/main" pred="{67FBA6E6-8FF8-4166-BD07-635B67040F6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37" name="Imagen 6" descr="http://40.75.99.166/orfeo3/iconos/flechaasc.gif">
          <a:extLst>
            <a:ext uri="{FF2B5EF4-FFF2-40B4-BE49-F238E27FC236}">
              <a16:creationId xmlns:a16="http://schemas.microsoft.com/office/drawing/2014/main" id="{00000000-0008-0000-0100-000051010000}"/>
            </a:ext>
            <a:ext uri="{147F2762-F138-4A5C-976F-8EAC2B608ADB}">
              <a16:predDERef xmlns:a16="http://schemas.microsoft.com/office/drawing/2014/main" pred="{377A23B6-B508-4CEE-93A7-6770B1D76A9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38" name="Imagen 5" descr="http://40.75.99.166/orfeo3/iconos/flechaasc.gif">
          <a:extLst>
            <a:ext uri="{FF2B5EF4-FFF2-40B4-BE49-F238E27FC236}">
              <a16:creationId xmlns:a16="http://schemas.microsoft.com/office/drawing/2014/main" id="{00000000-0008-0000-0100-000052010000}"/>
            </a:ext>
            <a:ext uri="{147F2762-F138-4A5C-976F-8EAC2B608ADB}">
              <a16:predDERef xmlns:a16="http://schemas.microsoft.com/office/drawing/2014/main" pred="{955695E6-A8E4-4876-9C57-F4622D0C5D5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39" name="Imagen 6" descr="http://40.75.99.166/orfeo3/iconos/flechaasc.gif">
          <a:extLst>
            <a:ext uri="{FF2B5EF4-FFF2-40B4-BE49-F238E27FC236}">
              <a16:creationId xmlns:a16="http://schemas.microsoft.com/office/drawing/2014/main" id="{00000000-0008-0000-0100-000053010000}"/>
            </a:ext>
            <a:ext uri="{147F2762-F138-4A5C-976F-8EAC2B608ADB}">
              <a16:predDERef xmlns:a16="http://schemas.microsoft.com/office/drawing/2014/main" pred="{75CC22BB-768C-4DAF-833E-1C72F3C2BCE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0" name="Imagen 5" descr="http://40.75.99.166/orfeo3/iconos/flechaasc.gif">
          <a:extLst>
            <a:ext uri="{FF2B5EF4-FFF2-40B4-BE49-F238E27FC236}">
              <a16:creationId xmlns:a16="http://schemas.microsoft.com/office/drawing/2014/main" id="{00000000-0008-0000-0100-000054010000}"/>
            </a:ext>
            <a:ext uri="{147F2762-F138-4A5C-976F-8EAC2B608ADB}">
              <a16:predDERef xmlns:a16="http://schemas.microsoft.com/office/drawing/2014/main" pred="{C66D314A-139B-49BA-B633-C7E60820AA0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1" name="Imagen 6" descr="http://40.75.99.166/orfeo3/iconos/flechaasc.gif">
          <a:extLst>
            <a:ext uri="{FF2B5EF4-FFF2-40B4-BE49-F238E27FC236}">
              <a16:creationId xmlns:a16="http://schemas.microsoft.com/office/drawing/2014/main" id="{00000000-0008-0000-0100-000055010000}"/>
            </a:ext>
            <a:ext uri="{147F2762-F138-4A5C-976F-8EAC2B608ADB}">
              <a16:predDERef xmlns:a16="http://schemas.microsoft.com/office/drawing/2014/main" pred="{395AB04E-4684-4C58-94FC-A3A5607891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2" name="Imagen 5" descr="http://40.75.99.166/orfeo3/iconos/flechaasc.gif">
          <a:extLst>
            <a:ext uri="{FF2B5EF4-FFF2-40B4-BE49-F238E27FC236}">
              <a16:creationId xmlns:a16="http://schemas.microsoft.com/office/drawing/2014/main" id="{00000000-0008-0000-0100-000056010000}"/>
            </a:ext>
            <a:ext uri="{147F2762-F138-4A5C-976F-8EAC2B608ADB}">
              <a16:predDERef xmlns:a16="http://schemas.microsoft.com/office/drawing/2014/main" pred="{3E9CFBD7-E8B8-474B-B48B-E14FBC6BCF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3" name="Imagen 6" descr="http://40.75.99.166/orfeo3/iconos/flechaasc.gif">
          <a:extLst>
            <a:ext uri="{FF2B5EF4-FFF2-40B4-BE49-F238E27FC236}">
              <a16:creationId xmlns:a16="http://schemas.microsoft.com/office/drawing/2014/main" id="{00000000-0008-0000-0100-000057010000}"/>
            </a:ext>
            <a:ext uri="{147F2762-F138-4A5C-976F-8EAC2B608ADB}">
              <a16:predDERef xmlns:a16="http://schemas.microsoft.com/office/drawing/2014/main" pred="{9D85F209-16CB-474B-9963-B5110960810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4" name="Imagen 5" descr="http://40.75.99.166/orfeo3/iconos/flechaasc.gif">
          <a:extLst>
            <a:ext uri="{FF2B5EF4-FFF2-40B4-BE49-F238E27FC236}">
              <a16:creationId xmlns:a16="http://schemas.microsoft.com/office/drawing/2014/main" id="{00000000-0008-0000-0100-000058010000}"/>
            </a:ext>
            <a:ext uri="{147F2762-F138-4A5C-976F-8EAC2B608ADB}">
              <a16:predDERef xmlns:a16="http://schemas.microsoft.com/office/drawing/2014/main" pred="{38368457-FF2E-4E13-B593-F4FD4C75292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5" name="Imagen 6" descr="http://40.75.99.166/orfeo3/iconos/flechaasc.gif">
          <a:extLst>
            <a:ext uri="{FF2B5EF4-FFF2-40B4-BE49-F238E27FC236}">
              <a16:creationId xmlns:a16="http://schemas.microsoft.com/office/drawing/2014/main" id="{00000000-0008-0000-0100-000059010000}"/>
            </a:ext>
            <a:ext uri="{147F2762-F138-4A5C-976F-8EAC2B608ADB}">
              <a16:predDERef xmlns:a16="http://schemas.microsoft.com/office/drawing/2014/main" pred="{C307D352-0A6D-49EB-8132-00BD157D7F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6" name="Imagen 5" descr="http://40.75.99.166/orfeo3/iconos/flechaasc.gif">
          <a:extLst>
            <a:ext uri="{FF2B5EF4-FFF2-40B4-BE49-F238E27FC236}">
              <a16:creationId xmlns:a16="http://schemas.microsoft.com/office/drawing/2014/main" id="{00000000-0008-0000-0100-00005A010000}"/>
            </a:ext>
            <a:ext uri="{147F2762-F138-4A5C-976F-8EAC2B608ADB}">
              <a16:predDERef xmlns:a16="http://schemas.microsoft.com/office/drawing/2014/main" pred="{137CC8CA-863A-40DD-BC90-0DCE95AA39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7" name="Imagen 6" descr="http://40.75.99.166/orfeo3/iconos/flechaasc.gif">
          <a:extLst>
            <a:ext uri="{FF2B5EF4-FFF2-40B4-BE49-F238E27FC236}">
              <a16:creationId xmlns:a16="http://schemas.microsoft.com/office/drawing/2014/main" id="{00000000-0008-0000-0100-00005B010000}"/>
            </a:ext>
            <a:ext uri="{147F2762-F138-4A5C-976F-8EAC2B608ADB}">
              <a16:predDERef xmlns:a16="http://schemas.microsoft.com/office/drawing/2014/main" pred="{CA95CF4F-8DE9-487B-BFEF-2DD376E0E1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8" name="Imagen 5" descr="http://40.75.99.166/orfeo3/iconos/flechaasc.gif">
          <a:extLst>
            <a:ext uri="{FF2B5EF4-FFF2-40B4-BE49-F238E27FC236}">
              <a16:creationId xmlns:a16="http://schemas.microsoft.com/office/drawing/2014/main" id="{00000000-0008-0000-0100-00005C010000}"/>
            </a:ext>
            <a:ext uri="{147F2762-F138-4A5C-976F-8EAC2B608ADB}">
              <a16:predDERef xmlns:a16="http://schemas.microsoft.com/office/drawing/2014/main" pred="{F104CD76-C8D1-4057-AB24-7C8F48E851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49" name="Imagen 6" descr="http://40.75.99.166/orfeo3/iconos/flechaasc.gif">
          <a:extLst>
            <a:ext uri="{FF2B5EF4-FFF2-40B4-BE49-F238E27FC236}">
              <a16:creationId xmlns:a16="http://schemas.microsoft.com/office/drawing/2014/main" id="{00000000-0008-0000-0100-00005D010000}"/>
            </a:ext>
            <a:ext uri="{147F2762-F138-4A5C-976F-8EAC2B608ADB}">
              <a16:predDERef xmlns:a16="http://schemas.microsoft.com/office/drawing/2014/main" pred="{02F3F39D-2E07-4533-9C36-CFD53BE3CAD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0" name="Imagen 5" descr="http://40.75.99.166/orfeo3/iconos/flechaasc.gif">
          <a:extLst>
            <a:ext uri="{FF2B5EF4-FFF2-40B4-BE49-F238E27FC236}">
              <a16:creationId xmlns:a16="http://schemas.microsoft.com/office/drawing/2014/main" id="{00000000-0008-0000-0100-00005E010000}"/>
            </a:ext>
            <a:ext uri="{147F2762-F138-4A5C-976F-8EAC2B608ADB}">
              <a16:predDERef xmlns:a16="http://schemas.microsoft.com/office/drawing/2014/main" pred="{5188AAAC-8E2B-4831-B082-0BEFB397162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1" name="Imagen 6" descr="http://40.75.99.166/orfeo3/iconos/flechaasc.gif">
          <a:extLst>
            <a:ext uri="{FF2B5EF4-FFF2-40B4-BE49-F238E27FC236}">
              <a16:creationId xmlns:a16="http://schemas.microsoft.com/office/drawing/2014/main" id="{00000000-0008-0000-0100-00005F010000}"/>
            </a:ext>
            <a:ext uri="{147F2762-F138-4A5C-976F-8EAC2B608ADB}">
              <a16:predDERef xmlns:a16="http://schemas.microsoft.com/office/drawing/2014/main" pred="{785192BC-DE5B-4546-B803-BAA3ED58C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2" name="Imagen 5" descr="http://40.75.99.166/orfeo3/iconos/flechaasc.gif">
          <a:extLst>
            <a:ext uri="{FF2B5EF4-FFF2-40B4-BE49-F238E27FC236}">
              <a16:creationId xmlns:a16="http://schemas.microsoft.com/office/drawing/2014/main" id="{00000000-0008-0000-0100-000060010000}"/>
            </a:ext>
            <a:ext uri="{147F2762-F138-4A5C-976F-8EAC2B608ADB}">
              <a16:predDERef xmlns:a16="http://schemas.microsoft.com/office/drawing/2014/main" pred="{31B16E01-1CAA-41B0-84A0-7D5F6324A93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3" name="Imagen 6" descr="http://40.75.99.166/orfeo3/iconos/flechaasc.gif">
          <a:extLst>
            <a:ext uri="{FF2B5EF4-FFF2-40B4-BE49-F238E27FC236}">
              <a16:creationId xmlns:a16="http://schemas.microsoft.com/office/drawing/2014/main" id="{00000000-0008-0000-0100-000061010000}"/>
            </a:ext>
            <a:ext uri="{147F2762-F138-4A5C-976F-8EAC2B608ADB}">
              <a16:predDERef xmlns:a16="http://schemas.microsoft.com/office/drawing/2014/main" pred="{AE955232-AB37-48E1-B966-D657D0A41CE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4" name="Imagen 5" descr="http://40.75.99.166/orfeo3/iconos/flechaasc.gif">
          <a:extLst>
            <a:ext uri="{FF2B5EF4-FFF2-40B4-BE49-F238E27FC236}">
              <a16:creationId xmlns:a16="http://schemas.microsoft.com/office/drawing/2014/main" id="{00000000-0008-0000-0100-000062010000}"/>
            </a:ext>
            <a:ext uri="{147F2762-F138-4A5C-976F-8EAC2B608ADB}">
              <a16:predDERef xmlns:a16="http://schemas.microsoft.com/office/drawing/2014/main" pred="{3B5018DA-3826-4DAF-AEDF-9E686E9ACA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5" name="Imagen 6" descr="http://40.75.99.166/orfeo3/iconos/flechaasc.gif">
          <a:extLst>
            <a:ext uri="{FF2B5EF4-FFF2-40B4-BE49-F238E27FC236}">
              <a16:creationId xmlns:a16="http://schemas.microsoft.com/office/drawing/2014/main" id="{00000000-0008-0000-0100-000063010000}"/>
            </a:ext>
            <a:ext uri="{147F2762-F138-4A5C-976F-8EAC2B608ADB}">
              <a16:predDERef xmlns:a16="http://schemas.microsoft.com/office/drawing/2014/main" pred="{CC83EB9A-47B9-4F5A-B705-9B328B4659B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6" name="Imagen 5" descr="http://40.75.99.166/orfeo3/iconos/flechaasc.gif">
          <a:extLst>
            <a:ext uri="{FF2B5EF4-FFF2-40B4-BE49-F238E27FC236}">
              <a16:creationId xmlns:a16="http://schemas.microsoft.com/office/drawing/2014/main" id="{00000000-0008-0000-0100-000064010000}"/>
            </a:ext>
            <a:ext uri="{147F2762-F138-4A5C-976F-8EAC2B608ADB}">
              <a16:predDERef xmlns:a16="http://schemas.microsoft.com/office/drawing/2014/main" pred="{DA34D1E8-A871-4C82-BF34-2D23EC9A7B8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7" name="Imagen 6" descr="http://40.75.99.166/orfeo3/iconos/flechaasc.gif">
          <a:extLst>
            <a:ext uri="{FF2B5EF4-FFF2-40B4-BE49-F238E27FC236}">
              <a16:creationId xmlns:a16="http://schemas.microsoft.com/office/drawing/2014/main" id="{00000000-0008-0000-0100-000065010000}"/>
            </a:ext>
            <a:ext uri="{147F2762-F138-4A5C-976F-8EAC2B608ADB}">
              <a16:predDERef xmlns:a16="http://schemas.microsoft.com/office/drawing/2014/main" pred="{B503C166-854B-482E-BA71-F31A9928053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8" name="Imagen 5" descr="http://40.75.99.166/orfeo3/iconos/flechaasc.gif">
          <a:extLst>
            <a:ext uri="{FF2B5EF4-FFF2-40B4-BE49-F238E27FC236}">
              <a16:creationId xmlns:a16="http://schemas.microsoft.com/office/drawing/2014/main" id="{00000000-0008-0000-0100-000066010000}"/>
            </a:ext>
            <a:ext uri="{147F2762-F138-4A5C-976F-8EAC2B608ADB}">
              <a16:predDERef xmlns:a16="http://schemas.microsoft.com/office/drawing/2014/main" pred="{BEF5BAEB-8D95-4C07-BDC4-510A04A0C9B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59" name="Imagen 6" descr="http://40.75.99.166/orfeo3/iconos/flechaasc.gif">
          <a:extLst>
            <a:ext uri="{FF2B5EF4-FFF2-40B4-BE49-F238E27FC236}">
              <a16:creationId xmlns:a16="http://schemas.microsoft.com/office/drawing/2014/main" id="{00000000-0008-0000-0100-000067010000}"/>
            </a:ext>
            <a:ext uri="{147F2762-F138-4A5C-976F-8EAC2B608ADB}">
              <a16:predDERef xmlns:a16="http://schemas.microsoft.com/office/drawing/2014/main" pred="{D614DC7D-34F0-4E6F-89EE-E214E7C4A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0" name="Imagen 5" descr="http://40.75.99.166/orfeo3/iconos/flechaasc.gif">
          <a:extLst>
            <a:ext uri="{FF2B5EF4-FFF2-40B4-BE49-F238E27FC236}">
              <a16:creationId xmlns:a16="http://schemas.microsoft.com/office/drawing/2014/main" id="{00000000-0008-0000-0100-000068010000}"/>
            </a:ext>
            <a:ext uri="{147F2762-F138-4A5C-976F-8EAC2B608ADB}">
              <a16:predDERef xmlns:a16="http://schemas.microsoft.com/office/drawing/2014/main" pred="{A8992CED-0815-4FD1-AB80-157A599DEC2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1" name="Imagen 6" descr="http://40.75.99.166/orfeo3/iconos/flechaasc.gif">
          <a:extLst>
            <a:ext uri="{FF2B5EF4-FFF2-40B4-BE49-F238E27FC236}">
              <a16:creationId xmlns:a16="http://schemas.microsoft.com/office/drawing/2014/main" id="{00000000-0008-0000-0100-000069010000}"/>
            </a:ext>
            <a:ext uri="{147F2762-F138-4A5C-976F-8EAC2B608ADB}">
              <a16:predDERef xmlns:a16="http://schemas.microsoft.com/office/drawing/2014/main" pred="{501E4316-C995-4E99-ABC6-D1DC1CEAB3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2" name="Imagen 5" descr="http://40.75.99.166/orfeo3/iconos/flechaasc.gif">
          <a:extLst>
            <a:ext uri="{FF2B5EF4-FFF2-40B4-BE49-F238E27FC236}">
              <a16:creationId xmlns:a16="http://schemas.microsoft.com/office/drawing/2014/main" id="{00000000-0008-0000-0100-00006A010000}"/>
            </a:ext>
            <a:ext uri="{147F2762-F138-4A5C-976F-8EAC2B608ADB}">
              <a16:predDERef xmlns:a16="http://schemas.microsoft.com/office/drawing/2014/main" pred="{5BD59CBB-8B1E-4DE3-9B26-149C75DA75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3" name="Imagen 6" descr="http://40.75.99.166/orfeo3/iconos/flechaasc.gif">
          <a:extLst>
            <a:ext uri="{FF2B5EF4-FFF2-40B4-BE49-F238E27FC236}">
              <a16:creationId xmlns:a16="http://schemas.microsoft.com/office/drawing/2014/main" id="{00000000-0008-0000-0100-00006B010000}"/>
            </a:ext>
            <a:ext uri="{147F2762-F138-4A5C-976F-8EAC2B608ADB}">
              <a16:predDERef xmlns:a16="http://schemas.microsoft.com/office/drawing/2014/main" pred="{8107BAC0-87DE-4095-B33C-7ABA46F4BC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4" name="Imagen 5" descr="http://40.75.99.166/orfeo3/iconos/flechaasc.gif">
          <a:extLst>
            <a:ext uri="{FF2B5EF4-FFF2-40B4-BE49-F238E27FC236}">
              <a16:creationId xmlns:a16="http://schemas.microsoft.com/office/drawing/2014/main" id="{00000000-0008-0000-0100-00006C010000}"/>
            </a:ext>
            <a:ext uri="{147F2762-F138-4A5C-976F-8EAC2B608ADB}">
              <a16:predDERef xmlns:a16="http://schemas.microsoft.com/office/drawing/2014/main" pred="{D78A6B54-0F12-4483-87F0-D20020CF15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5" name="Imagen 6" descr="http://40.75.99.166/orfeo3/iconos/flechaasc.gif">
          <a:extLst>
            <a:ext uri="{FF2B5EF4-FFF2-40B4-BE49-F238E27FC236}">
              <a16:creationId xmlns:a16="http://schemas.microsoft.com/office/drawing/2014/main" id="{00000000-0008-0000-0100-00006D010000}"/>
            </a:ext>
            <a:ext uri="{147F2762-F138-4A5C-976F-8EAC2B608ADB}">
              <a16:predDERef xmlns:a16="http://schemas.microsoft.com/office/drawing/2014/main" pred="{9D6F268A-A3EF-4F4D-9E6B-FE00D91558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6" name="Imagen 5" descr="http://40.75.99.166/orfeo3/iconos/flechaasc.gif">
          <a:extLst>
            <a:ext uri="{FF2B5EF4-FFF2-40B4-BE49-F238E27FC236}">
              <a16:creationId xmlns:a16="http://schemas.microsoft.com/office/drawing/2014/main" id="{00000000-0008-0000-0100-00006E010000}"/>
            </a:ext>
            <a:ext uri="{147F2762-F138-4A5C-976F-8EAC2B608ADB}">
              <a16:predDERef xmlns:a16="http://schemas.microsoft.com/office/drawing/2014/main" pred="{265E89FA-5673-467B-A50F-48767C5D51A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7" name="Imagen 6" descr="http://40.75.99.166/orfeo3/iconos/flechaasc.gif">
          <a:extLst>
            <a:ext uri="{FF2B5EF4-FFF2-40B4-BE49-F238E27FC236}">
              <a16:creationId xmlns:a16="http://schemas.microsoft.com/office/drawing/2014/main" id="{00000000-0008-0000-0100-00006F010000}"/>
            </a:ext>
            <a:ext uri="{147F2762-F138-4A5C-976F-8EAC2B608ADB}">
              <a16:predDERef xmlns:a16="http://schemas.microsoft.com/office/drawing/2014/main" pred="{10882B1E-F6E0-498F-813C-6D2093516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8" name="Imagen 5" descr="http://40.75.99.166/orfeo3/iconos/flechaasc.gif">
          <a:extLst>
            <a:ext uri="{FF2B5EF4-FFF2-40B4-BE49-F238E27FC236}">
              <a16:creationId xmlns:a16="http://schemas.microsoft.com/office/drawing/2014/main" id="{00000000-0008-0000-0100-000070010000}"/>
            </a:ext>
            <a:ext uri="{147F2762-F138-4A5C-976F-8EAC2B608ADB}">
              <a16:predDERef xmlns:a16="http://schemas.microsoft.com/office/drawing/2014/main" pred="{32B37357-D0FB-4032-8113-07BCD7292F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69" name="Imagen 6" descr="http://40.75.99.166/orfeo3/iconos/flechaasc.gif">
          <a:extLst>
            <a:ext uri="{FF2B5EF4-FFF2-40B4-BE49-F238E27FC236}">
              <a16:creationId xmlns:a16="http://schemas.microsoft.com/office/drawing/2014/main" id="{00000000-0008-0000-0100-000071010000}"/>
            </a:ext>
            <a:ext uri="{147F2762-F138-4A5C-976F-8EAC2B608ADB}">
              <a16:predDERef xmlns:a16="http://schemas.microsoft.com/office/drawing/2014/main" pred="{EA31827D-7676-4ECE-9A0E-3922A3623BD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70" name="Imagen 5" descr="http://40.75.99.166/orfeo3/iconos/flechaasc.gif">
          <a:extLst>
            <a:ext uri="{FF2B5EF4-FFF2-40B4-BE49-F238E27FC236}">
              <a16:creationId xmlns:a16="http://schemas.microsoft.com/office/drawing/2014/main" id="{00000000-0008-0000-0100-000072010000}"/>
            </a:ext>
            <a:ext uri="{147F2762-F138-4A5C-976F-8EAC2B608ADB}">
              <a16:predDERef xmlns:a16="http://schemas.microsoft.com/office/drawing/2014/main" pred="{AF98BFC4-B681-4154-8668-BC8CC5FBCE1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71" name="Imagen 6" descr="http://40.75.99.166/orfeo3/iconos/flechaasc.gif">
          <a:extLst>
            <a:ext uri="{FF2B5EF4-FFF2-40B4-BE49-F238E27FC236}">
              <a16:creationId xmlns:a16="http://schemas.microsoft.com/office/drawing/2014/main" id="{00000000-0008-0000-0100-000073010000}"/>
            </a:ext>
            <a:ext uri="{147F2762-F138-4A5C-976F-8EAC2B608ADB}">
              <a16:predDERef xmlns:a16="http://schemas.microsoft.com/office/drawing/2014/main" pred="{AF2B8CBE-1727-4725-83D7-119C356C60C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372" name="Imagen 2" descr="http://40.75.99.166/orfeo3/iconos/flechaasc.gif">
          <a:extLst>
            <a:ext uri="{FF2B5EF4-FFF2-40B4-BE49-F238E27FC236}">
              <a16:creationId xmlns:a16="http://schemas.microsoft.com/office/drawing/2014/main" id="{00000000-0008-0000-0100-000074010000}"/>
            </a:ext>
            <a:ext uri="{147F2762-F138-4A5C-976F-8EAC2B608ADB}">
              <a16:predDERef xmlns:a16="http://schemas.microsoft.com/office/drawing/2014/main" pred="{680B939C-8F6A-4BE5-8015-CBA5C66495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373" name="Imagen 4" descr="http://40.75.99.166/orfeo3/iconos/flechaasc.gif">
          <a:extLst>
            <a:ext uri="{FF2B5EF4-FFF2-40B4-BE49-F238E27FC236}">
              <a16:creationId xmlns:a16="http://schemas.microsoft.com/office/drawing/2014/main" id="{00000000-0008-0000-0100-000075010000}"/>
            </a:ext>
            <a:ext uri="{147F2762-F138-4A5C-976F-8EAC2B608ADB}">
              <a16:predDERef xmlns:a16="http://schemas.microsoft.com/office/drawing/2014/main" pred="{4771E6D7-F249-4D5C-833B-AAD1192DE29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374" name="Imagen 6" descr="http://40.75.99.166/orfeo3/iconos/flechaasc.gif">
          <a:extLst>
            <a:ext uri="{FF2B5EF4-FFF2-40B4-BE49-F238E27FC236}">
              <a16:creationId xmlns:a16="http://schemas.microsoft.com/office/drawing/2014/main" id="{00000000-0008-0000-0100-000076010000}"/>
            </a:ext>
            <a:ext uri="{147F2762-F138-4A5C-976F-8EAC2B608ADB}">
              <a16:predDERef xmlns:a16="http://schemas.microsoft.com/office/drawing/2014/main" pred="{986B3D6C-A664-457C-AB89-6A5C805C2C4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375" name="Imagen 8" descr="http://40.75.99.166/orfeo3/iconos/flechaasc.gif">
          <a:extLst>
            <a:ext uri="{FF2B5EF4-FFF2-40B4-BE49-F238E27FC236}">
              <a16:creationId xmlns:a16="http://schemas.microsoft.com/office/drawing/2014/main" id="{00000000-0008-0000-0100-000077010000}"/>
            </a:ext>
            <a:ext uri="{147F2762-F138-4A5C-976F-8EAC2B608ADB}">
              <a16:predDERef xmlns:a16="http://schemas.microsoft.com/office/drawing/2014/main" pred="{F0EC12EA-FA6D-4449-B92D-F66358C2369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76" name="Imagen 4" descr="http://40.75.99.166/orfeo3/iconos/flechaasc.gif">
          <a:extLst>
            <a:ext uri="{FF2B5EF4-FFF2-40B4-BE49-F238E27FC236}">
              <a16:creationId xmlns:a16="http://schemas.microsoft.com/office/drawing/2014/main" id="{00000000-0008-0000-0100-000078010000}"/>
            </a:ext>
            <a:ext uri="{147F2762-F138-4A5C-976F-8EAC2B608ADB}">
              <a16:predDERef xmlns:a16="http://schemas.microsoft.com/office/drawing/2014/main" pred="{6D67A187-C92E-404E-B789-578BC39A758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377" name="Imagen 2" descr="http://40.75.99.166/orfeo3/iconos/flechaasc.gif">
          <a:extLst>
            <a:ext uri="{FF2B5EF4-FFF2-40B4-BE49-F238E27FC236}">
              <a16:creationId xmlns:a16="http://schemas.microsoft.com/office/drawing/2014/main" id="{00000000-0008-0000-0100-000079010000}"/>
            </a:ext>
            <a:ext uri="{147F2762-F138-4A5C-976F-8EAC2B608ADB}">
              <a16:predDERef xmlns:a16="http://schemas.microsoft.com/office/drawing/2014/main" pred="{B51B5D7F-7A85-49AC-9F04-BCBA75002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114300</xdr:colOff>
      <xdr:row>140</xdr:row>
      <xdr:rowOff>110490</xdr:rowOff>
    </xdr:to>
    <xdr:pic>
      <xdr:nvPicPr>
        <xdr:cNvPr id="378" name="Imagen 12" descr="http://40.75.99.166/orfeo3/iconos/flechaasc.gif">
          <a:extLst>
            <a:ext uri="{FF2B5EF4-FFF2-40B4-BE49-F238E27FC236}">
              <a16:creationId xmlns:a16="http://schemas.microsoft.com/office/drawing/2014/main" id="{00000000-0008-0000-0100-00007A010000}"/>
            </a:ext>
            <a:ext uri="{147F2762-F138-4A5C-976F-8EAC2B608ADB}">
              <a16:predDERef xmlns:a16="http://schemas.microsoft.com/office/drawing/2014/main" pred="{18B2AA58-1B38-4D73-BA99-59DDDC8251A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379" name="Imagen 14" descr="http://40.75.99.166/orfeo3/iconos/flechaasc.gif">
          <a:extLst>
            <a:ext uri="{FF2B5EF4-FFF2-40B4-BE49-F238E27FC236}">
              <a16:creationId xmlns:a16="http://schemas.microsoft.com/office/drawing/2014/main" id="{00000000-0008-0000-0100-00007B010000}"/>
            </a:ext>
            <a:ext uri="{147F2762-F138-4A5C-976F-8EAC2B608ADB}">
              <a16:predDERef xmlns:a16="http://schemas.microsoft.com/office/drawing/2014/main" pred="{3F6F56EA-BF52-4A6F-BFE6-1024E1DBE0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80" name="Imagen 15" descr="http://40.75.99.166/orfeo3/iconos/flechaasc.gif">
          <a:extLst>
            <a:ext uri="{FF2B5EF4-FFF2-40B4-BE49-F238E27FC236}">
              <a16:creationId xmlns:a16="http://schemas.microsoft.com/office/drawing/2014/main" id="{00000000-0008-0000-0100-00007C010000}"/>
            </a:ext>
            <a:ext uri="{147F2762-F138-4A5C-976F-8EAC2B608ADB}">
              <a16:predDERef xmlns:a16="http://schemas.microsoft.com/office/drawing/2014/main" pred="{DE92A78E-6394-44D3-BB50-74C5F93BB3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81" name="Imagen 16" descr="http://40.75.99.166/orfeo3/iconos/flechaasc.gif">
          <a:extLst>
            <a:ext uri="{FF2B5EF4-FFF2-40B4-BE49-F238E27FC236}">
              <a16:creationId xmlns:a16="http://schemas.microsoft.com/office/drawing/2014/main" id="{00000000-0008-0000-0100-00007D010000}"/>
            </a:ext>
            <a:ext uri="{147F2762-F138-4A5C-976F-8EAC2B608ADB}">
              <a16:predDERef xmlns:a16="http://schemas.microsoft.com/office/drawing/2014/main" pred="{7EF5059B-8040-4A5E-ADE7-FC51F1BE3B7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82" name="Imagen 4" descr="http://40.75.99.166/orfeo3/iconos/flechaasc.gif">
          <a:extLst>
            <a:ext uri="{FF2B5EF4-FFF2-40B4-BE49-F238E27FC236}">
              <a16:creationId xmlns:a16="http://schemas.microsoft.com/office/drawing/2014/main" id="{00000000-0008-0000-0100-00007E010000}"/>
            </a:ext>
            <a:ext uri="{147F2762-F138-4A5C-976F-8EAC2B608ADB}">
              <a16:predDERef xmlns:a16="http://schemas.microsoft.com/office/drawing/2014/main" pred="{6D08C2ED-81A7-4E8A-9D54-372C7BED70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xdr:row>
      <xdr:rowOff>0</xdr:rowOff>
    </xdr:from>
    <xdr:to>
      <xdr:col>0</xdr:col>
      <xdr:colOff>114300</xdr:colOff>
      <xdr:row>140</xdr:row>
      <xdr:rowOff>110490</xdr:rowOff>
    </xdr:to>
    <xdr:pic>
      <xdr:nvPicPr>
        <xdr:cNvPr id="383" name="Imagen 2" descr="http://40.75.99.166/orfeo3/iconos/flechaasc.gif">
          <a:extLst>
            <a:ext uri="{FF2B5EF4-FFF2-40B4-BE49-F238E27FC236}">
              <a16:creationId xmlns:a16="http://schemas.microsoft.com/office/drawing/2014/main" id="{00000000-0008-0000-0100-00007F010000}"/>
            </a:ext>
            <a:ext uri="{147F2762-F138-4A5C-976F-8EAC2B608ADB}">
              <a16:predDERef xmlns:a16="http://schemas.microsoft.com/office/drawing/2014/main" pred="{B8F63963-F56A-4CFF-BE1D-D5AC130BD4A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0</xdr:rowOff>
    </xdr:from>
    <xdr:ext cx="114300" cy="110490"/>
    <xdr:pic>
      <xdr:nvPicPr>
        <xdr:cNvPr id="384" name="Imagen 5" descr="http://40.75.99.166/orfeo3/iconos/flechaasc.gif">
          <a:extLst>
            <a:ext uri="{FF2B5EF4-FFF2-40B4-BE49-F238E27FC236}">
              <a16:creationId xmlns:a16="http://schemas.microsoft.com/office/drawing/2014/main" id="{00000000-0008-0000-0100-000080010000}"/>
            </a:ext>
            <a:ext uri="{147F2762-F138-4A5C-976F-8EAC2B608ADB}">
              <a16:predDERef xmlns:a16="http://schemas.microsoft.com/office/drawing/2014/main" pred="{A4532DF9-8D56-4D21-BDAA-78225D1D968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85" name="Imagen 6" descr="http://40.75.99.166/orfeo3/iconos/flechaasc.gif">
          <a:extLst>
            <a:ext uri="{FF2B5EF4-FFF2-40B4-BE49-F238E27FC236}">
              <a16:creationId xmlns:a16="http://schemas.microsoft.com/office/drawing/2014/main" id="{00000000-0008-0000-0100-000081010000}"/>
            </a:ext>
            <a:ext uri="{147F2762-F138-4A5C-976F-8EAC2B608ADB}">
              <a16:predDERef xmlns:a16="http://schemas.microsoft.com/office/drawing/2014/main" pred="{DC9E5001-67F5-4423-BB5B-DC942AC6218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86" name="Imagen 5" descr="http://40.75.99.166/orfeo3/iconos/flechaasc.gif">
          <a:extLst>
            <a:ext uri="{FF2B5EF4-FFF2-40B4-BE49-F238E27FC236}">
              <a16:creationId xmlns:a16="http://schemas.microsoft.com/office/drawing/2014/main" id="{00000000-0008-0000-0100-000082010000}"/>
            </a:ext>
            <a:ext uri="{147F2762-F138-4A5C-976F-8EAC2B608ADB}">
              <a16:predDERef xmlns:a16="http://schemas.microsoft.com/office/drawing/2014/main" pred="{C8C51248-4313-4BC6-8437-F9932845005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87" name="Imagen 6" descr="http://40.75.99.166/orfeo3/iconos/flechaasc.gif">
          <a:extLst>
            <a:ext uri="{FF2B5EF4-FFF2-40B4-BE49-F238E27FC236}">
              <a16:creationId xmlns:a16="http://schemas.microsoft.com/office/drawing/2014/main" id="{00000000-0008-0000-0100-000083010000}"/>
            </a:ext>
            <a:ext uri="{147F2762-F138-4A5C-976F-8EAC2B608ADB}">
              <a16:predDERef xmlns:a16="http://schemas.microsoft.com/office/drawing/2014/main" pred="{FBBF6466-1B60-4C66-8F15-AD2EBA40FFB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88" name="Imagen 5" descr="http://40.75.99.166/orfeo3/iconos/flechaasc.gif">
          <a:extLst>
            <a:ext uri="{FF2B5EF4-FFF2-40B4-BE49-F238E27FC236}">
              <a16:creationId xmlns:a16="http://schemas.microsoft.com/office/drawing/2014/main" id="{00000000-0008-0000-0100-000084010000}"/>
            </a:ext>
            <a:ext uri="{147F2762-F138-4A5C-976F-8EAC2B608ADB}">
              <a16:predDERef xmlns:a16="http://schemas.microsoft.com/office/drawing/2014/main" pred="{7B956B3E-113C-4661-8A3E-8AF1B53B1AD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89" name="Imagen 6" descr="http://40.75.99.166/orfeo3/iconos/flechaasc.gif">
          <a:extLst>
            <a:ext uri="{FF2B5EF4-FFF2-40B4-BE49-F238E27FC236}">
              <a16:creationId xmlns:a16="http://schemas.microsoft.com/office/drawing/2014/main" id="{00000000-0008-0000-0100-000085010000}"/>
            </a:ext>
            <a:ext uri="{147F2762-F138-4A5C-976F-8EAC2B608ADB}">
              <a16:predDERef xmlns:a16="http://schemas.microsoft.com/office/drawing/2014/main" pred="{81093BED-3E27-4092-8D80-562DFC4E2F8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0" name="Imagen 5" descr="http://40.75.99.166/orfeo3/iconos/flechaasc.gif">
          <a:extLst>
            <a:ext uri="{FF2B5EF4-FFF2-40B4-BE49-F238E27FC236}">
              <a16:creationId xmlns:a16="http://schemas.microsoft.com/office/drawing/2014/main" id="{00000000-0008-0000-0100-000086010000}"/>
            </a:ext>
            <a:ext uri="{147F2762-F138-4A5C-976F-8EAC2B608ADB}">
              <a16:predDERef xmlns:a16="http://schemas.microsoft.com/office/drawing/2014/main" pred="{A30E1003-87BE-4078-B1AE-57CE2EB22A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1" name="Imagen 6" descr="http://40.75.99.166/orfeo3/iconos/flechaasc.gif">
          <a:extLst>
            <a:ext uri="{FF2B5EF4-FFF2-40B4-BE49-F238E27FC236}">
              <a16:creationId xmlns:a16="http://schemas.microsoft.com/office/drawing/2014/main" id="{00000000-0008-0000-0100-000087010000}"/>
            </a:ext>
            <a:ext uri="{147F2762-F138-4A5C-976F-8EAC2B608ADB}">
              <a16:predDERef xmlns:a16="http://schemas.microsoft.com/office/drawing/2014/main" pred="{7B30868A-475D-4F2F-B17E-D31F97AA8D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2" name="Imagen 5" descr="http://40.75.99.166/orfeo3/iconos/flechaasc.gif">
          <a:extLst>
            <a:ext uri="{FF2B5EF4-FFF2-40B4-BE49-F238E27FC236}">
              <a16:creationId xmlns:a16="http://schemas.microsoft.com/office/drawing/2014/main" id="{00000000-0008-0000-0100-000088010000}"/>
            </a:ext>
            <a:ext uri="{147F2762-F138-4A5C-976F-8EAC2B608ADB}">
              <a16:predDERef xmlns:a16="http://schemas.microsoft.com/office/drawing/2014/main" pred="{9ABA6224-54AA-4E31-AC1F-75A8ACF210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3" name="Imagen 6" descr="http://40.75.99.166/orfeo3/iconos/flechaasc.gif">
          <a:extLst>
            <a:ext uri="{FF2B5EF4-FFF2-40B4-BE49-F238E27FC236}">
              <a16:creationId xmlns:a16="http://schemas.microsoft.com/office/drawing/2014/main" id="{00000000-0008-0000-0100-000089010000}"/>
            </a:ext>
            <a:ext uri="{147F2762-F138-4A5C-976F-8EAC2B608ADB}">
              <a16:predDERef xmlns:a16="http://schemas.microsoft.com/office/drawing/2014/main" pred="{E12CC6BB-2E98-4676-879B-1DA4A2D80E1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4" name="Imagen 5" descr="http://40.75.99.166/orfeo3/iconos/flechaasc.gif">
          <a:extLst>
            <a:ext uri="{FF2B5EF4-FFF2-40B4-BE49-F238E27FC236}">
              <a16:creationId xmlns:a16="http://schemas.microsoft.com/office/drawing/2014/main" id="{00000000-0008-0000-0100-00008A010000}"/>
            </a:ext>
            <a:ext uri="{147F2762-F138-4A5C-976F-8EAC2B608ADB}">
              <a16:predDERef xmlns:a16="http://schemas.microsoft.com/office/drawing/2014/main" pred="{06923C64-B184-439D-9214-517E87D0D62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5" name="Imagen 6" descr="http://40.75.99.166/orfeo3/iconos/flechaasc.gif">
          <a:extLst>
            <a:ext uri="{FF2B5EF4-FFF2-40B4-BE49-F238E27FC236}">
              <a16:creationId xmlns:a16="http://schemas.microsoft.com/office/drawing/2014/main" id="{00000000-0008-0000-0100-00008B010000}"/>
            </a:ext>
            <a:ext uri="{147F2762-F138-4A5C-976F-8EAC2B608ADB}">
              <a16:predDERef xmlns:a16="http://schemas.microsoft.com/office/drawing/2014/main" pred="{B709FA9C-04DC-48CA-9352-7D5C108212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6" name="Imagen 5" descr="http://40.75.99.166/orfeo3/iconos/flechaasc.gif">
          <a:extLst>
            <a:ext uri="{FF2B5EF4-FFF2-40B4-BE49-F238E27FC236}">
              <a16:creationId xmlns:a16="http://schemas.microsoft.com/office/drawing/2014/main" id="{00000000-0008-0000-0100-00008C010000}"/>
            </a:ext>
            <a:ext uri="{147F2762-F138-4A5C-976F-8EAC2B608ADB}">
              <a16:predDERef xmlns:a16="http://schemas.microsoft.com/office/drawing/2014/main" pred="{8733E3AE-644C-418E-9510-3A4D811542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7" name="Imagen 6" descr="http://40.75.99.166/orfeo3/iconos/flechaasc.gif">
          <a:extLst>
            <a:ext uri="{FF2B5EF4-FFF2-40B4-BE49-F238E27FC236}">
              <a16:creationId xmlns:a16="http://schemas.microsoft.com/office/drawing/2014/main" id="{00000000-0008-0000-0100-00008D010000}"/>
            </a:ext>
            <a:ext uri="{147F2762-F138-4A5C-976F-8EAC2B608ADB}">
              <a16:predDERef xmlns:a16="http://schemas.microsoft.com/office/drawing/2014/main" pred="{9D8F4EA5-627D-4E6E-A1AF-75B30D1E97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8" name="Imagen 5" descr="http://40.75.99.166/orfeo3/iconos/flechaasc.gif">
          <a:extLst>
            <a:ext uri="{FF2B5EF4-FFF2-40B4-BE49-F238E27FC236}">
              <a16:creationId xmlns:a16="http://schemas.microsoft.com/office/drawing/2014/main" id="{00000000-0008-0000-0100-00008E010000}"/>
            </a:ext>
            <a:ext uri="{147F2762-F138-4A5C-976F-8EAC2B608ADB}">
              <a16:predDERef xmlns:a16="http://schemas.microsoft.com/office/drawing/2014/main" pred="{ABE5417A-A7BA-4F1D-BD6A-66974A7C740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399" name="Imagen 6" descr="http://40.75.99.166/orfeo3/iconos/flechaasc.gif">
          <a:extLst>
            <a:ext uri="{FF2B5EF4-FFF2-40B4-BE49-F238E27FC236}">
              <a16:creationId xmlns:a16="http://schemas.microsoft.com/office/drawing/2014/main" id="{00000000-0008-0000-0100-00008F010000}"/>
            </a:ext>
            <a:ext uri="{147F2762-F138-4A5C-976F-8EAC2B608ADB}">
              <a16:predDERef xmlns:a16="http://schemas.microsoft.com/office/drawing/2014/main" pred="{89C92F1A-2E92-4677-8A53-4741DB52BFA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0" name="Imagen 5" descr="http://40.75.99.166/orfeo3/iconos/flechaasc.gif">
          <a:extLst>
            <a:ext uri="{FF2B5EF4-FFF2-40B4-BE49-F238E27FC236}">
              <a16:creationId xmlns:a16="http://schemas.microsoft.com/office/drawing/2014/main" id="{00000000-0008-0000-0100-000090010000}"/>
            </a:ext>
            <a:ext uri="{147F2762-F138-4A5C-976F-8EAC2B608ADB}">
              <a16:predDERef xmlns:a16="http://schemas.microsoft.com/office/drawing/2014/main" pred="{94F96839-D80C-4C04-A886-755442C3EA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1" name="Imagen 6" descr="http://40.75.99.166/orfeo3/iconos/flechaasc.gif">
          <a:extLst>
            <a:ext uri="{FF2B5EF4-FFF2-40B4-BE49-F238E27FC236}">
              <a16:creationId xmlns:a16="http://schemas.microsoft.com/office/drawing/2014/main" id="{00000000-0008-0000-0100-000091010000}"/>
            </a:ext>
            <a:ext uri="{147F2762-F138-4A5C-976F-8EAC2B608ADB}">
              <a16:predDERef xmlns:a16="http://schemas.microsoft.com/office/drawing/2014/main" pred="{2F7206A5-2708-44FD-BF2E-1FEDE5D92DE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2" name="Imagen 5" descr="http://40.75.99.166/orfeo3/iconos/flechaasc.gif">
          <a:extLst>
            <a:ext uri="{FF2B5EF4-FFF2-40B4-BE49-F238E27FC236}">
              <a16:creationId xmlns:a16="http://schemas.microsoft.com/office/drawing/2014/main" id="{00000000-0008-0000-0100-000092010000}"/>
            </a:ext>
            <a:ext uri="{147F2762-F138-4A5C-976F-8EAC2B608ADB}">
              <a16:predDERef xmlns:a16="http://schemas.microsoft.com/office/drawing/2014/main" pred="{37A7CE50-E221-4D34-91AE-5FCE936BAA2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3" name="Imagen 6" descr="http://40.75.99.166/orfeo3/iconos/flechaasc.gif">
          <a:extLst>
            <a:ext uri="{FF2B5EF4-FFF2-40B4-BE49-F238E27FC236}">
              <a16:creationId xmlns:a16="http://schemas.microsoft.com/office/drawing/2014/main" id="{00000000-0008-0000-0100-000093010000}"/>
            </a:ext>
            <a:ext uri="{147F2762-F138-4A5C-976F-8EAC2B608ADB}">
              <a16:predDERef xmlns:a16="http://schemas.microsoft.com/office/drawing/2014/main" pred="{84CDD8C8-BDFA-43D7-8998-E44CFC01ED4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4" name="Imagen 5" descr="http://40.75.99.166/orfeo3/iconos/flechaasc.gif">
          <a:extLst>
            <a:ext uri="{FF2B5EF4-FFF2-40B4-BE49-F238E27FC236}">
              <a16:creationId xmlns:a16="http://schemas.microsoft.com/office/drawing/2014/main" id="{00000000-0008-0000-0100-000094010000}"/>
            </a:ext>
            <a:ext uri="{147F2762-F138-4A5C-976F-8EAC2B608ADB}">
              <a16:predDERef xmlns:a16="http://schemas.microsoft.com/office/drawing/2014/main" pred="{709EE270-A321-452F-BA1E-1675820368F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5" name="Imagen 6" descr="http://40.75.99.166/orfeo3/iconos/flechaasc.gif">
          <a:extLst>
            <a:ext uri="{FF2B5EF4-FFF2-40B4-BE49-F238E27FC236}">
              <a16:creationId xmlns:a16="http://schemas.microsoft.com/office/drawing/2014/main" id="{00000000-0008-0000-0100-000095010000}"/>
            </a:ext>
            <a:ext uri="{147F2762-F138-4A5C-976F-8EAC2B608ADB}">
              <a16:predDERef xmlns:a16="http://schemas.microsoft.com/office/drawing/2014/main" pred="{03C91440-0A8D-4344-8C1D-C0B02884F9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6" name="Imagen 5" descr="http://40.75.99.166/orfeo3/iconos/flechaasc.gif">
          <a:extLst>
            <a:ext uri="{FF2B5EF4-FFF2-40B4-BE49-F238E27FC236}">
              <a16:creationId xmlns:a16="http://schemas.microsoft.com/office/drawing/2014/main" id="{00000000-0008-0000-0100-000096010000}"/>
            </a:ext>
            <a:ext uri="{147F2762-F138-4A5C-976F-8EAC2B608ADB}">
              <a16:predDERef xmlns:a16="http://schemas.microsoft.com/office/drawing/2014/main" pred="{E1D549F4-FD21-4C77-94AB-BAFB28D7082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7" name="Imagen 6" descr="http://40.75.99.166/orfeo3/iconos/flechaasc.gif">
          <a:extLst>
            <a:ext uri="{FF2B5EF4-FFF2-40B4-BE49-F238E27FC236}">
              <a16:creationId xmlns:a16="http://schemas.microsoft.com/office/drawing/2014/main" id="{00000000-0008-0000-0100-000097010000}"/>
            </a:ext>
            <a:ext uri="{147F2762-F138-4A5C-976F-8EAC2B608ADB}">
              <a16:predDERef xmlns:a16="http://schemas.microsoft.com/office/drawing/2014/main" pred="{1F8EAF25-4B76-44CA-B58B-9125B4F3C8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8" name="Imagen 5" descr="http://40.75.99.166/orfeo3/iconos/flechaasc.gif">
          <a:extLst>
            <a:ext uri="{FF2B5EF4-FFF2-40B4-BE49-F238E27FC236}">
              <a16:creationId xmlns:a16="http://schemas.microsoft.com/office/drawing/2014/main" id="{00000000-0008-0000-0100-000098010000}"/>
            </a:ext>
            <a:ext uri="{147F2762-F138-4A5C-976F-8EAC2B608ADB}">
              <a16:predDERef xmlns:a16="http://schemas.microsoft.com/office/drawing/2014/main" pred="{FF75383C-8298-43A5-9491-8007FE45976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09" name="Imagen 6" descr="http://40.75.99.166/orfeo3/iconos/flechaasc.gif">
          <a:extLst>
            <a:ext uri="{FF2B5EF4-FFF2-40B4-BE49-F238E27FC236}">
              <a16:creationId xmlns:a16="http://schemas.microsoft.com/office/drawing/2014/main" id="{00000000-0008-0000-0100-000099010000}"/>
            </a:ext>
            <a:ext uri="{147F2762-F138-4A5C-976F-8EAC2B608ADB}">
              <a16:predDERef xmlns:a16="http://schemas.microsoft.com/office/drawing/2014/main" pred="{4FE8ADD8-7805-4AE7-877B-50A494B2CB9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0" name="Imagen 5" descr="http://40.75.99.166/orfeo3/iconos/flechaasc.gif">
          <a:extLst>
            <a:ext uri="{FF2B5EF4-FFF2-40B4-BE49-F238E27FC236}">
              <a16:creationId xmlns:a16="http://schemas.microsoft.com/office/drawing/2014/main" id="{00000000-0008-0000-0100-00009A010000}"/>
            </a:ext>
            <a:ext uri="{147F2762-F138-4A5C-976F-8EAC2B608ADB}">
              <a16:predDERef xmlns:a16="http://schemas.microsoft.com/office/drawing/2014/main" pred="{64976366-6602-450C-9A55-E27B6FA4115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1" name="Imagen 6" descr="http://40.75.99.166/orfeo3/iconos/flechaasc.gif">
          <a:extLst>
            <a:ext uri="{FF2B5EF4-FFF2-40B4-BE49-F238E27FC236}">
              <a16:creationId xmlns:a16="http://schemas.microsoft.com/office/drawing/2014/main" id="{00000000-0008-0000-0100-00009B010000}"/>
            </a:ext>
            <a:ext uri="{147F2762-F138-4A5C-976F-8EAC2B608ADB}">
              <a16:predDERef xmlns:a16="http://schemas.microsoft.com/office/drawing/2014/main" pred="{2707ADF4-85B1-4BEC-86F9-87EB391EED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2" name="Imagen 5" descr="http://40.75.99.166/orfeo3/iconos/flechaasc.gif">
          <a:extLst>
            <a:ext uri="{FF2B5EF4-FFF2-40B4-BE49-F238E27FC236}">
              <a16:creationId xmlns:a16="http://schemas.microsoft.com/office/drawing/2014/main" id="{00000000-0008-0000-0100-00009C010000}"/>
            </a:ext>
            <a:ext uri="{147F2762-F138-4A5C-976F-8EAC2B608ADB}">
              <a16:predDERef xmlns:a16="http://schemas.microsoft.com/office/drawing/2014/main" pred="{87BBBEBD-5BF7-4117-9839-524592AF1AD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3" name="Imagen 6" descr="http://40.75.99.166/orfeo3/iconos/flechaasc.gif">
          <a:extLst>
            <a:ext uri="{FF2B5EF4-FFF2-40B4-BE49-F238E27FC236}">
              <a16:creationId xmlns:a16="http://schemas.microsoft.com/office/drawing/2014/main" id="{00000000-0008-0000-0100-00009D010000}"/>
            </a:ext>
            <a:ext uri="{147F2762-F138-4A5C-976F-8EAC2B608ADB}">
              <a16:predDERef xmlns:a16="http://schemas.microsoft.com/office/drawing/2014/main" pred="{4BFA2DB8-6470-4DCD-AC45-212A52298A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4" name="Imagen 5" descr="http://40.75.99.166/orfeo3/iconos/flechaasc.gif">
          <a:extLst>
            <a:ext uri="{FF2B5EF4-FFF2-40B4-BE49-F238E27FC236}">
              <a16:creationId xmlns:a16="http://schemas.microsoft.com/office/drawing/2014/main" id="{00000000-0008-0000-0100-00009E010000}"/>
            </a:ext>
            <a:ext uri="{147F2762-F138-4A5C-976F-8EAC2B608ADB}">
              <a16:predDERef xmlns:a16="http://schemas.microsoft.com/office/drawing/2014/main" pred="{4439FFA6-8FFA-4F2E-9742-4AEFCF0B707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5" name="Imagen 6" descr="http://40.75.99.166/orfeo3/iconos/flechaasc.gif">
          <a:extLst>
            <a:ext uri="{FF2B5EF4-FFF2-40B4-BE49-F238E27FC236}">
              <a16:creationId xmlns:a16="http://schemas.microsoft.com/office/drawing/2014/main" id="{00000000-0008-0000-0100-00009F010000}"/>
            </a:ext>
            <a:ext uri="{147F2762-F138-4A5C-976F-8EAC2B608ADB}">
              <a16:predDERef xmlns:a16="http://schemas.microsoft.com/office/drawing/2014/main" pred="{E5118049-FC01-4F31-BBC8-4494911B6C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6" name="Imagen 5" descr="http://40.75.99.166/orfeo3/iconos/flechaasc.gif">
          <a:extLst>
            <a:ext uri="{FF2B5EF4-FFF2-40B4-BE49-F238E27FC236}">
              <a16:creationId xmlns:a16="http://schemas.microsoft.com/office/drawing/2014/main" id="{00000000-0008-0000-0100-0000A0010000}"/>
            </a:ext>
            <a:ext uri="{147F2762-F138-4A5C-976F-8EAC2B608ADB}">
              <a16:predDERef xmlns:a16="http://schemas.microsoft.com/office/drawing/2014/main" pred="{815001C8-A98C-4357-8FB4-4F7BD9AD47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7" name="Imagen 6" descr="http://40.75.99.166/orfeo3/iconos/flechaasc.gif">
          <a:extLst>
            <a:ext uri="{FF2B5EF4-FFF2-40B4-BE49-F238E27FC236}">
              <a16:creationId xmlns:a16="http://schemas.microsoft.com/office/drawing/2014/main" id="{00000000-0008-0000-0100-0000A1010000}"/>
            </a:ext>
            <a:ext uri="{147F2762-F138-4A5C-976F-8EAC2B608ADB}">
              <a16:predDERef xmlns:a16="http://schemas.microsoft.com/office/drawing/2014/main" pred="{7A5C2B40-5508-4A0B-945D-3B40538C5F7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8" name="Imagen 5" descr="http://40.75.99.166/orfeo3/iconos/flechaasc.gif">
          <a:extLst>
            <a:ext uri="{FF2B5EF4-FFF2-40B4-BE49-F238E27FC236}">
              <a16:creationId xmlns:a16="http://schemas.microsoft.com/office/drawing/2014/main" id="{00000000-0008-0000-0100-0000A2010000}"/>
            </a:ext>
            <a:ext uri="{147F2762-F138-4A5C-976F-8EAC2B608ADB}">
              <a16:predDERef xmlns:a16="http://schemas.microsoft.com/office/drawing/2014/main" pred="{383A6B0F-8352-431F-BE34-E164B930B52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114300" cy="110490"/>
    <xdr:pic>
      <xdr:nvPicPr>
        <xdr:cNvPr id="419" name="Imagen 6" descr="http://40.75.99.166/orfeo3/iconos/flechaasc.gif">
          <a:extLst>
            <a:ext uri="{FF2B5EF4-FFF2-40B4-BE49-F238E27FC236}">
              <a16:creationId xmlns:a16="http://schemas.microsoft.com/office/drawing/2014/main" id="{00000000-0008-0000-0100-0000A3010000}"/>
            </a:ext>
            <a:ext uri="{147F2762-F138-4A5C-976F-8EAC2B608ADB}">
              <a16:predDERef xmlns:a16="http://schemas.microsoft.com/office/drawing/2014/main" pred="{D2083FFA-49C3-4711-BCF0-B90FE50CE1E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422" name="Imagen 421" descr="http://40.75.99.166/orfeo3/iconos/flechaasc.gif">
          <a:extLst>
            <a:ext uri="{FF2B5EF4-FFF2-40B4-BE49-F238E27FC236}">
              <a16:creationId xmlns:a16="http://schemas.microsoft.com/office/drawing/2014/main" id="{00000000-0008-0000-0100-0000A6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423" name="Imagen 422" descr="http://40.75.99.166/orfeo3/iconos/flechaasc.gif">
          <a:extLst>
            <a:ext uri="{FF2B5EF4-FFF2-40B4-BE49-F238E27FC236}">
              <a16:creationId xmlns:a16="http://schemas.microsoft.com/office/drawing/2014/main" id="{00000000-0008-0000-0100-0000A7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24" name="Imagen 423" descr="http://40.75.99.166/orfeo3/iconos/flechaasc.gif">
          <a:extLst>
            <a:ext uri="{FF2B5EF4-FFF2-40B4-BE49-F238E27FC236}">
              <a16:creationId xmlns:a16="http://schemas.microsoft.com/office/drawing/2014/main" id="{00000000-0008-0000-0100-0000A8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25" name="Imagen 424" descr="http://40.75.99.166/orfeo3/iconos/flechaasc.gif">
          <a:extLst>
            <a:ext uri="{FF2B5EF4-FFF2-40B4-BE49-F238E27FC236}">
              <a16:creationId xmlns:a16="http://schemas.microsoft.com/office/drawing/2014/main" id="{00000000-0008-0000-0100-0000A9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426" name="Imagen 425" descr="http://40.75.99.166/orfeo3/iconos/flechaasc.gif">
          <a:extLst>
            <a:ext uri="{FF2B5EF4-FFF2-40B4-BE49-F238E27FC236}">
              <a16:creationId xmlns:a16="http://schemas.microsoft.com/office/drawing/2014/main" id="{00000000-0008-0000-0100-0000AA010000}"/>
            </a:ext>
            <a:ext uri="{147F2762-F138-4A5C-976F-8EAC2B608ADB}">
              <a16:predDERef xmlns:a16="http://schemas.microsoft.com/office/drawing/2014/main" pre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427" name="Imagen 426" descr="http://40.75.99.166/orfeo3/iconos/flechaasc.gif">
          <a:extLst>
            <a:ext uri="{FF2B5EF4-FFF2-40B4-BE49-F238E27FC236}">
              <a16:creationId xmlns:a16="http://schemas.microsoft.com/office/drawing/2014/main" id="{00000000-0008-0000-0100-0000AB010000}"/>
            </a:ext>
            <a:ext uri="{147F2762-F138-4A5C-976F-8EAC2B608ADB}">
              <a16:predDERef xmlns:a16="http://schemas.microsoft.com/office/drawing/2014/main" pre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28" name="Imagen 427" descr="http://40.75.99.166/orfeo3/iconos/flechaasc.gif">
          <a:extLst>
            <a:ext uri="{FF2B5EF4-FFF2-40B4-BE49-F238E27FC236}">
              <a16:creationId xmlns:a16="http://schemas.microsoft.com/office/drawing/2014/main" id="{00000000-0008-0000-0100-0000AC010000}"/>
            </a:ext>
            <a:ext uri="{147F2762-F138-4A5C-976F-8EAC2B608ADB}">
              <a16:predDERef xmlns:a16="http://schemas.microsoft.com/office/drawing/2014/main" pre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29" name="Imagen 428" descr="http://40.75.99.166/orfeo3/iconos/flechaasc.gif">
          <a:extLst>
            <a:ext uri="{FF2B5EF4-FFF2-40B4-BE49-F238E27FC236}">
              <a16:creationId xmlns:a16="http://schemas.microsoft.com/office/drawing/2014/main" id="{00000000-0008-0000-0100-0000AD010000}"/>
            </a:ext>
            <a:ext uri="{147F2762-F138-4A5C-976F-8EAC2B608ADB}">
              <a16:predDERef xmlns:a16="http://schemas.microsoft.com/office/drawing/2014/main" pre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30" name="Imagen 4" descr="http://40.75.99.166/orfeo3/iconos/flechaasc.gif">
          <a:extLst>
            <a:ext uri="{FF2B5EF4-FFF2-40B4-BE49-F238E27FC236}">
              <a16:creationId xmlns:a16="http://schemas.microsoft.com/office/drawing/2014/main" id="{00000000-0008-0000-0100-0000AE010000}"/>
            </a:ext>
            <a:ext uri="{147F2762-F138-4A5C-976F-8EAC2B608ADB}">
              <a16:predDERef xmlns:a16="http://schemas.microsoft.com/office/drawing/2014/main" pre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431" name="Imagen 2" descr="http://40.75.99.166/orfeo3/iconos/flechaasc.gif">
          <a:extLst>
            <a:ext uri="{FF2B5EF4-FFF2-40B4-BE49-F238E27FC236}">
              <a16:creationId xmlns:a16="http://schemas.microsoft.com/office/drawing/2014/main" id="{00000000-0008-0000-0100-0000AF010000}"/>
            </a:ext>
            <a:ext uri="{147F2762-F138-4A5C-976F-8EAC2B608ADB}">
              <a16:predDERef xmlns:a16="http://schemas.microsoft.com/office/drawing/2014/main" pre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432" name="Imagen 431" descr="http://40.75.99.166/orfeo3/iconos/flechaasc.gif">
          <a:extLst>
            <a:ext uri="{FF2B5EF4-FFF2-40B4-BE49-F238E27FC236}">
              <a16:creationId xmlns:a16="http://schemas.microsoft.com/office/drawing/2014/main" id="{00000000-0008-0000-0100-0000B0010000}"/>
            </a:ext>
            <a:ext uri="{147F2762-F138-4A5C-976F-8EAC2B608ADB}">
              <a16:predDERef xmlns:a16="http://schemas.microsoft.com/office/drawing/2014/main" pre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433" name="Imagen 432" descr="http://40.75.99.166/orfeo3/iconos/flechaasc.gif">
          <a:extLst>
            <a:ext uri="{FF2B5EF4-FFF2-40B4-BE49-F238E27FC236}">
              <a16:creationId xmlns:a16="http://schemas.microsoft.com/office/drawing/2014/main" id="{00000000-0008-0000-0100-0000B1010000}"/>
            </a:ext>
            <a:ext uri="{147F2762-F138-4A5C-976F-8EAC2B608ADB}">
              <a16:predDERef xmlns:a16="http://schemas.microsoft.com/office/drawing/2014/main" pre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34" name="Imagen 433" descr="http://40.75.99.166/orfeo3/iconos/flechaasc.gif">
          <a:extLst>
            <a:ext uri="{FF2B5EF4-FFF2-40B4-BE49-F238E27FC236}">
              <a16:creationId xmlns:a16="http://schemas.microsoft.com/office/drawing/2014/main" id="{00000000-0008-0000-0100-0000B2010000}"/>
            </a:ext>
            <a:ext uri="{147F2762-F138-4A5C-976F-8EAC2B608ADB}">
              <a16:predDERef xmlns:a16="http://schemas.microsoft.com/office/drawing/2014/main" pre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35" name="Imagen 434" descr="http://40.75.99.166/orfeo3/iconos/flechaasc.gif">
          <a:extLst>
            <a:ext uri="{FF2B5EF4-FFF2-40B4-BE49-F238E27FC236}">
              <a16:creationId xmlns:a16="http://schemas.microsoft.com/office/drawing/2014/main" id="{00000000-0008-0000-0100-0000B3010000}"/>
            </a:ext>
            <a:ext uri="{147F2762-F138-4A5C-976F-8EAC2B608ADB}">
              <a16:predDERef xmlns:a16="http://schemas.microsoft.com/office/drawing/2014/main" pre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36" name="Imagen 435" descr="http://40.75.99.166/orfeo3/iconos/flechaasc.gif">
          <a:extLst>
            <a:ext uri="{FF2B5EF4-FFF2-40B4-BE49-F238E27FC236}">
              <a16:creationId xmlns:a16="http://schemas.microsoft.com/office/drawing/2014/main" id="{00000000-0008-0000-0100-0000B4010000}"/>
            </a:ext>
            <a:ext uri="{147F2762-F138-4A5C-976F-8EAC2B608ADB}">
              <a16:predDERef xmlns:a16="http://schemas.microsoft.com/office/drawing/2014/main" pre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37" name="Imagen 436" descr="http://40.75.99.166/orfeo3/iconos/flechaasc.gif">
          <a:extLst>
            <a:ext uri="{FF2B5EF4-FFF2-40B4-BE49-F238E27FC236}">
              <a16:creationId xmlns:a16="http://schemas.microsoft.com/office/drawing/2014/main" id="{00000000-0008-0000-0100-0000B5010000}"/>
            </a:ext>
            <a:ext uri="{147F2762-F138-4A5C-976F-8EAC2B608ADB}">
              <a16:predDERef xmlns:a16="http://schemas.microsoft.com/office/drawing/2014/main" pre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38" name="Imagen 4" descr="http://40.75.99.166/orfeo3/iconos/flechaasc.gif">
          <a:extLst>
            <a:ext uri="{FF2B5EF4-FFF2-40B4-BE49-F238E27FC236}">
              <a16:creationId xmlns:a16="http://schemas.microsoft.com/office/drawing/2014/main" id="{00000000-0008-0000-0100-0000B6010000}"/>
            </a:ext>
            <a:ext uri="{147F2762-F138-4A5C-976F-8EAC2B608ADB}">
              <a16:predDERef xmlns:a16="http://schemas.microsoft.com/office/drawing/2014/main" pre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439" name="Imagen 2" descr="http://40.75.99.166/orfeo3/iconos/flechaasc.gif">
          <a:extLst>
            <a:ext uri="{FF2B5EF4-FFF2-40B4-BE49-F238E27FC236}">
              <a16:creationId xmlns:a16="http://schemas.microsoft.com/office/drawing/2014/main" id="{00000000-0008-0000-0100-0000B7010000}"/>
            </a:ext>
            <a:ext uri="{147F2762-F138-4A5C-976F-8EAC2B608ADB}">
              <a16:predDERef xmlns:a16="http://schemas.microsoft.com/office/drawing/2014/main" pre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40" name="Imagen 5" descr="http://40.75.99.166/orfeo3/iconos/flechaasc.gif">
          <a:extLst>
            <a:ext uri="{FF2B5EF4-FFF2-40B4-BE49-F238E27FC236}">
              <a16:creationId xmlns:a16="http://schemas.microsoft.com/office/drawing/2014/main" id="{00000000-0008-0000-0100-0000B8010000}"/>
            </a:ext>
            <a:ext uri="{147F2762-F138-4A5C-976F-8EAC2B608ADB}">
              <a16:predDERef xmlns:a16="http://schemas.microsoft.com/office/drawing/2014/main" pre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1" name="Imagen 6" descr="http://40.75.99.166/orfeo3/iconos/flechaasc.gif">
          <a:extLst>
            <a:ext uri="{FF2B5EF4-FFF2-40B4-BE49-F238E27FC236}">
              <a16:creationId xmlns:a16="http://schemas.microsoft.com/office/drawing/2014/main" id="{00000000-0008-0000-0100-0000B9010000}"/>
            </a:ext>
            <a:ext uri="{147F2762-F138-4A5C-976F-8EAC2B608ADB}">
              <a16:predDERef xmlns:a16="http://schemas.microsoft.com/office/drawing/2014/main" pre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2" name="Imagen 5" descr="http://40.75.99.166/orfeo3/iconos/flechaasc.gif">
          <a:extLst>
            <a:ext uri="{FF2B5EF4-FFF2-40B4-BE49-F238E27FC236}">
              <a16:creationId xmlns:a16="http://schemas.microsoft.com/office/drawing/2014/main" id="{00000000-0008-0000-0100-0000BA010000}"/>
            </a:ext>
            <a:ext uri="{147F2762-F138-4A5C-976F-8EAC2B608ADB}">
              <a16:predDERef xmlns:a16="http://schemas.microsoft.com/office/drawing/2014/main" pre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3" name="Imagen 6" descr="http://40.75.99.166/orfeo3/iconos/flechaasc.gif">
          <a:extLst>
            <a:ext uri="{FF2B5EF4-FFF2-40B4-BE49-F238E27FC236}">
              <a16:creationId xmlns:a16="http://schemas.microsoft.com/office/drawing/2014/main" id="{00000000-0008-0000-0100-0000BB010000}"/>
            </a:ext>
            <a:ext uri="{147F2762-F138-4A5C-976F-8EAC2B608ADB}">
              <a16:predDERef xmlns:a16="http://schemas.microsoft.com/office/drawing/2014/main" pre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4" name="Imagen 5" descr="http://40.75.99.166/orfeo3/iconos/flechaasc.gif">
          <a:extLst>
            <a:ext uri="{FF2B5EF4-FFF2-40B4-BE49-F238E27FC236}">
              <a16:creationId xmlns:a16="http://schemas.microsoft.com/office/drawing/2014/main" id="{00000000-0008-0000-0100-0000BC010000}"/>
            </a:ext>
            <a:ext uri="{147F2762-F138-4A5C-976F-8EAC2B608ADB}">
              <a16:predDERef xmlns:a16="http://schemas.microsoft.com/office/drawing/2014/main" pre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5" name="Imagen 6" descr="http://40.75.99.166/orfeo3/iconos/flechaasc.gif">
          <a:extLst>
            <a:ext uri="{FF2B5EF4-FFF2-40B4-BE49-F238E27FC236}">
              <a16:creationId xmlns:a16="http://schemas.microsoft.com/office/drawing/2014/main" id="{00000000-0008-0000-0100-0000BD010000}"/>
            </a:ext>
            <a:ext uri="{147F2762-F138-4A5C-976F-8EAC2B608ADB}">
              <a16:predDERef xmlns:a16="http://schemas.microsoft.com/office/drawing/2014/main" pre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6" name="Imagen 5" descr="http://40.75.99.166/orfeo3/iconos/flechaasc.gif">
          <a:extLst>
            <a:ext uri="{FF2B5EF4-FFF2-40B4-BE49-F238E27FC236}">
              <a16:creationId xmlns:a16="http://schemas.microsoft.com/office/drawing/2014/main" id="{00000000-0008-0000-0100-0000BE010000}"/>
            </a:ext>
            <a:ext uri="{147F2762-F138-4A5C-976F-8EAC2B608ADB}">
              <a16:predDERef xmlns:a16="http://schemas.microsoft.com/office/drawing/2014/main" pre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7" name="Imagen 6" descr="http://40.75.99.166/orfeo3/iconos/flechaasc.gif">
          <a:extLst>
            <a:ext uri="{FF2B5EF4-FFF2-40B4-BE49-F238E27FC236}">
              <a16:creationId xmlns:a16="http://schemas.microsoft.com/office/drawing/2014/main" id="{00000000-0008-0000-0100-0000BF010000}"/>
            </a:ext>
            <a:ext uri="{147F2762-F138-4A5C-976F-8EAC2B608ADB}">
              <a16:predDERef xmlns:a16="http://schemas.microsoft.com/office/drawing/2014/main" pre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8" name="Imagen 5" descr="http://40.75.99.166/orfeo3/iconos/flechaasc.gif">
          <a:extLst>
            <a:ext uri="{FF2B5EF4-FFF2-40B4-BE49-F238E27FC236}">
              <a16:creationId xmlns:a16="http://schemas.microsoft.com/office/drawing/2014/main" id="{00000000-0008-0000-0100-0000C0010000}"/>
            </a:ext>
            <a:ext uri="{147F2762-F138-4A5C-976F-8EAC2B608ADB}">
              <a16:predDERef xmlns:a16="http://schemas.microsoft.com/office/drawing/2014/main" pre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9" name="Imagen 6" descr="http://40.75.99.166/orfeo3/iconos/flechaasc.gif">
          <a:extLst>
            <a:ext uri="{FF2B5EF4-FFF2-40B4-BE49-F238E27FC236}">
              <a16:creationId xmlns:a16="http://schemas.microsoft.com/office/drawing/2014/main" id="{00000000-0008-0000-0100-0000C1010000}"/>
            </a:ext>
            <a:ext uri="{147F2762-F138-4A5C-976F-8EAC2B608ADB}">
              <a16:predDERef xmlns:a16="http://schemas.microsoft.com/office/drawing/2014/main" pre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0" name="Imagen 5" descr="http://40.75.99.166/orfeo3/iconos/flechaasc.gif">
          <a:extLst>
            <a:ext uri="{FF2B5EF4-FFF2-40B4-BE49-F238E27FC236}">
              <a16:creationId xmlns:a16="http://schemas.microsoft.com/office/drawing/2014/main" id="{00000000-0008-0000-0100-0000C2010000}"/>
            </a:ext>
            <a:ext uri="{147F2762-F138-4A5C-976F-8EAC2B608ADB}">
              <a16:predDERef xmlns:a16="http://schemas.microsoft.com/office/drawing/2014/main" pre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1" name="Imagen 6" descr="http://40.75.99.166/orfeo3/iconos/flechaasc.gif">
          <a:extLst>
            <a:ext uri="{FF2B5EF4-FFF2-40B4-BE49-F238E27FC236}">
              <a16:creationId xmlns:a16="http://schemas.microsoft.com/office/drawing/2014/main" id="{00000000-0008-0000-0100-0000C3010000}"/>
            </a:ext>
            <a:ext uri="{147F2762-F138-4A5C-976F-8EAC2B608ADB}">
              <a16:predDERef xmlns:a16="http://schemas.microsoft.com/office/drawing/2014/main" pre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2" name="Imagen 5" descr="http://40.75.99.166/orfeo3/iconos/flechaasc.gif">
          <a:extLst>
            <a:ext uri="{FF2B5EF4-FFF2-40B4-BE49-F238E27FC236}">
              <a16:creationId xmlns:a16="http://schemas.microsoft.com/office/drawing/2014/main" id="{00000000-0008-0000-0100-0000C4010000}"/>
            </a:ext>
            <a:ext uri="{147F2762-F138-4A5C-976F-8EAC2B608ADB}">
              <a16:predDERef xmlns:a16="http://schemas.microsoft.com/office/drawing/2014/main" pre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3" name="Imagen 6" descr="http://40.75.99.166/orfeo3/iconos/flechaasc.gif">
          <a:extLst>
            <a:ext uri="{FF2B5EF4-FFF2-40B4-BE49-F238E27FC236}">
              <a16:creationId xmlns:a16="http://schemas.microsoft.com/office/drawing/2014/main" id="{00000000-0008-0000-0100-0000C5010000}"/>
            </a:ext>
            <a:ext uri="{147F2762-F138-4A5C-976F-8EAC2B608ADB}">
              <a16:predDERef xmlns:a16="http://schemas.microsoft.com/office/drawing/2014/main" pre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4" name="Imagen 5" descr="http://40.75.99.166/orfeo3/iconos/flechaasc.gif">
          <a:extLst>
            <a:ext uri="{FF2B5EF4-FFF2-40B4-BE49-F238E27FC236}">
              <a16:creationId xmlns:a16="http://schemas.microsoft.com/office/drawing/2014/main" id="{00000000-0008-0000-0100-0000C6010000}"/>
            </a:ext>
            <a:ext uri="{147F2762-F138-4A5C-976F-8EAC2B608ADB}">
              <a16:predDERef xmlns:a16="http://schemas.microsoft.com/office/drawing/2014/main" pre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5" name="Imagen 6" descr="http://40.75.99.166/orfeo3/iconos/flechaasc.gif">
          <a:extLst>
            <a:ext uri="{FF2B5EF4-FFF2-40B4-BE49-F238E27FC236}">
              <a16:creationId xmlns:a16="http://schemas.microsoft.com/office/drawing/2014/main" id="{00000000-0008-0000-0100-0000C7010000}"/>
            </a:ext>
            <a:ext uri="{147F2762-F138-4A5C-976F-8EAC2B608ADB}">
              <a16:predDERef xmlns:a16="http://schemas.microsoft.com/office/drawing/2014/main" pre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6" name="Imagen 5" descr="http://40.75.99.166/orfeo3/iconos/flechaasc.gif">
          <a:extLst>
            <a:ext uri="{FF2B5EF4-FFF2-40B4-BE49-F238E27FC236}">
              <a16:creationId xmlns:a16="http://schemas.microsoft.com/office/drawing/2014/main" id="{00000000-0008-0000-0100-0000C8010000}"/>
            </a:ext>
            <a:ext uri="{147F2762-F138-4A5C-976F-8EAC2B608ADB}">
              <a16:predDERef xmlns:a16="http://schemas.microsoft.com/office/drawing/2014/main" pre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7" name="Imagen 6" descr="http://40.75.99.166/orfeo3/iconos/flechaasc.gif">
          <a:extLst>
            <a:ext uri="{FF2B5EF4-FFF2-40B4-BE49-F238E27FC236}">
              <a16:creationId xmlns:a16="http://schemas.microsoft.com/office/drawing/2014/main" id="{00000000-0008-0000-0100-0000C9010000}"/>
            </a:ext>
            <a:ext uri="{147F2762-F138-4A5C-976F-8EAC2B608ADB}">
              <a16:predDERef xmlns:a16="http://schemas.microsoft.com/office/drawing/2014/main" pre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8" name="Imagen 5" descr="http://40.75.99.166/orfeo3/iconos/flechaasc.gif">
          <a:extLst>
            <a:ext uri="{FF2B5EF4-FFF2-40B4-BE49-F238E27FC236}">
              <a16:creationId xmlns:a16="http://schemas.microsoft.com/office/drawing/2014/main" id="{00000000-0008-0000-0100-0000CA010000}"/>
            </a:ext>
            <a:ext uri="{147F2762-F138-4A5C-976F-8EAC2B608ADB}">
              <a16:predDERef xmlns:a16="http://schemas.microsoft.com/office/drawing/2014/main" pre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9" name="Imagen 6" descr="http://40.75.99.166/orfeo3/iconos/flechaasc.gif">
          <a:extLst>
            <a:ext uri="{FF2B5EF4-FFF2-40B4-BE49-F238E27FC236}">
              <a16:creationId xmlns:a16="http://schemas.microsoft.com/office/drawing/2014/main" id="{00000000-0008-0000-0100-0000CB010000}"/>
            </a:ext>
            <a:ext uri="{147F2762-F138-4A5C-976F-8EAC2B608ADB}">
              <a16:predDERef xmlns:a16="http://schemas.microsoft.com/office/drawing/2014/main" pre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0" name="Imagen 5" descr="http://40.75.99.166/orfeo3/iconos/flechaasc.gif">
          <a:extLst>
            <a:ext uri="{FF2B5EF4-FFF2-40B4-BE49-F238E27FC236}">
              <a16:creationId xmlns:a16="http://schemas.microsoft.com/office/drawing/2014/main" id="{00000000-0008-0000-0100-0000CC010000}"/>
            </a:ext>
            <a:ext uri="{147F2762-F138-4A5C-976F-8EAC2B608ADB}">
              <a16:predDERef xmlns:a16="http://schemas.microsoft.com/office/drawing/2014/main" pre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1" name="Imagen 6" descr="http://40.75.99.166/orfeo3/iconos/flechaasc.gif">
          <a:extLst>
            <a:ext uri="{FF2B5EF4-FFF2-40B4-BE49-F238E27FC236}">
              <a16:creationId xmlns:a16="http://schemas.microsoft.com/office/drawing/2014/main" id="{00000000-0008-0000-0100-0000CD010000}"/>
            </a:ext>
            <a:ext uri="{147F2762-F138-4A5C-976F-8EAC2B608ADB}">
              <a16:predDERef xmlns:a16="http://schemas.microsoft.com/office/drawing/2014/main" pre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2" name="Imagen 5" descr="http://40.75.99.166/orfeo3/iconos/flechaasc.gif">
          <a:extLst>
            <a:ext uri="{FF2B5EF4-FFF2-40B4-BE49-F238E27FC236}">
              <a16:creationId xmlns:a16="http://schemas.microsoft.com/office/drawing/2014/main" id="{00000000-0008-0000-0100-0000CE010000}"/>
            </a:ext>
            <a:ext uri="{147F2762-F138-4A5C-976F-8EAC2B608ADB}">
              <a16:predDERef xmlns:a16="http://schemas.microsoft.com/office/drawing/2014/main" pre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3" name="Imagen 6" descr="http://40.75.99.166/orfeo3/iconos/flechaasc.gif">
          <a:extLst>
            <a:ext uri="{FF2B5EF4-FFF2-40B4-BE49-F238E27FC236}">
              <a16:creationId xmlns:a16="http://schemas.microsoft.com/office/drawing/2014/main" id="{00000000-0008-0000-0100-0000CF010000}"/>
            </a:ext>
            <a:ext uri="{147F2762-F138-4A5C-976F-8EAC2B608ADB}">
              <a16:predDERef xmlns:a16="http://schemas.microsoft.com/office/drawing/2014/main" pre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4" name="Imagen 5" descr="http://40.75.99.166/orfeo3/iconos/flechaasc.gif">
          <a:extLst>
            <a:ext uri="{FF2B5EF4-FFF2-40B4-BE49-F238E27FC236}">
              <a16:creationId xmlns:a16="http://schemas.microsoft.com/office/drawing/2014/main" id="{00000000-0008-0000-0100-0000D0010000}"/>
            </a:ext>
            <a:ext uri="{147F2762-F138-4A5C-976F-8EAC2B608ADB}">
              <a16:predDERef xmlns:a16="http://schemas.microsoft.com/office/drawing/2014/main" pre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5" name="Imagen 6" descr="http://40.75.99.166/orfeo3/iconos/flechaasc.gif">
          <a:extLst>
            <a:ext uri="{FF2B5EF4-FFF2-40B4-BE49-F238E27FC236}">
              <a16:creationId xmlns:a16="http://schemas.microsoft.com/office/drawing/2014/main" id="{00000000-0008-0000-0100-0000D1010000}"/>
            </a:ext>
            <a:ext uri="{147F2762-F138-4A5C-976F-8EAC2B608ADB}">
              <a16:predDERef xmlns:a16="http://schemas.microsoft.com/office/drawing/2014/main" pre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6" name="Imagen 5" descr="http://40.75.99.166/orfeo3/iconos/flechaasc.gif">
          <a:extLst>
            <a:ext uri="{FF2B5EF4-FFF2-40B4-BE49-F238E27FC236}">
              <a16:creationId xmlns:a16="http://schemas.microsoft.com/office/drawing/2014/main" id="{00000000-0008-0000-0100-0000D2010000}"/>
            </a:ext>
            <a:ext uri="{147F2762-F138-4A5C-976F-8EAC2B608ADB}">
              <a16:predDERef xmlns:a16="http://schemas.microsoft.com/office/drawing/2014/main" pre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7" name="Imagen 6" descr="http://40.75.99.166/orfeo3/iconos/flechaasc.gif">
          <a:extLst>
            <a:ext uri="{FF2B5EF4-FFF2-40B4-BE49-F238E27FC236}">
              <a16:creationId xmlns:a16="http://schemas.microsoft.com/office/drawing/2014/main" id="{00000000-0008-0000-0100-0000D3010000}"/>
            </a:ext>
            <a:ext uri="{147F2762-F138-4A5C-976F-8EAC2B608ADB}">
              <a16:predDERef xmlns:a16="http://schemas.microsoft.com/office/drawing/2014/main" pre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8" name="Imagen 5" descr="http://40.75.99.166/orfeo3/iconos/flechaasc.gif">
          <a:extLst>
            <a:ext uri="{FF2B5EF4-FFF2-40B4-BE49-F238E27FC236}">
              <a16:creationId xmlns:a16="http://schemas.microsoft.com/office/drawing/2014/main" id="{00000000-0008-0000-0100-0000D4010000}"/>
            </a:ext>
            <a:ext uri="{147F2762-F138-4A5C-976F-8EAC2B608ADB}">
              <a16:predDERef xmlns:a16="http://schemas.microsoft.com/office/drawing/2014/main" pre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9" name="Imagen 6" descr="http://40.75.99.166/orfeo3/iconos/flechaasc.gif">
          <a:extLst>
            <a:ext uri="{FF2B5EF4-FFF2-40B4-BE49-F238E27FC236}">
              <a16:creationId xmlns:a16="http://schemas.microsoft.com/office/drawing/2014/main" id="{00000000-0008-0000-0100-0000D5010000}"/>
            </a:ext>
            <a:ext uri="{147F2762-F138-4A5C-976F-8EAC2B608ADB}">
              <a16:predDERef xmlns:a16="http://schemas.microsoft.com/office/drawing/2014/main" pre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0" name="Imagen 5" descr="http://40.75.99.166/orfeo3/iconos/flechaasc.gif">
          <a:extLst>
            <a:ext uri="{FF2B5EF4-FFF2-40B4-BE49-F238E27FC236}">
              <a16:creationId xmlns:a16="http://schemas.microsoft.com/office/drawing/2014/main" id="{00000000-0008-0000-0100-0000D6010000}"/>
            </a:ext>
            <a:ext uri="{147F2762-F138-4A5C-976F-8EAC2B608ADB}">
              <a16:predDERef xmlns:a16="http://schemas.microsoft.com/office/drawing/2014/main" pre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1" name="Imagen 6" descr="http://40.75.99.166/orfeo3/iconos/flechaasc.gif">
          <a:extLst>
            <a:ext uri="{FF2B5EF4-FFF2-40B4-BE49-F238E27FC236}">
              <a16:creationId xmlns:a16="http://schemas.microsoft.com/office/drawing/2014/main" id="{00000000-0008-0000-0100-0000D7010000}"/>
            </a:ext>
            <a:ext uri="{147F2762-F138-4A5C-976F-8EAC2B608ADB}">
              <a16:predDERef xmlns:a16="http://schemas.microsoft.com/office/drawing/2014/main" pre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2" name="Imagen 5" descr="http://40.75.99.166/orfeo3/iconos/flechaasc.gif">
          <a:extLst>
            <a:ext uri="{FF2B5EF4-FFF2-40B4-BE49-F238E27FC236}">
              <a16:creationId xmlns:a16="http://schemas.microsoft.com/office/drawing/2014/main" id="{00000000-0008-0000-0100-0000D8010000}"/>
            </a:ext>
            <a:ext uri="{147F2762-F138-4A5C-976F-8EAC2B608ADB}">
              <a16:predDERef xmlns:a16="http://schemas.microsoft.com/office/drawing/2014/main" pre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3" name="Imagen 6" descr="http://40.75.99.166/orfeo3/iconos/flechaasc.gif">
          <a:extLst>
            <a:ext uri="{FF2B5EF4-FFF2-40B4-BE49-F238E27FC236}">
              <a16:creationId xmlns:a16="http://schemas.microsoft.com/office/drawing/2014/main" id="{00000000-0008-0000-0100-0000D9010000}"/>
            </a:ext>
            <a:ext uri="{147F2762-F138-4A5C-976F-8EAC2B608ADB}">
              <a16:predDERef xmlns:a16="http://schemas.microsoft.com/office/drawing/2014/main" pre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4" name="Imagen 5" descr="http://40.75.99.166/orfeo3/iconos/flechaasc.gif">
          <a:extLst>
            <a:ext uri="{FF2B5EF4-FFF2-40B4-BE49-F238E27FC236}">
              <a16:creationId xmlns:a16="http://schemas.microsoft.com/office/drawing/2014/main" id="{00000000-0008-0000-0100-0000DA010000}"/>
            </a:ext>
            <a:ext uri="{147F2762-F138-4A5C-976F-8EAC2B608ADB}">
              <a16:predDERef xmlns:a16="http://schemas.microsoft.com/office/drawing/2014/main" pre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5" name="Imagen 6" descr="http://40.75.99.166/orfeo3/iconos/flechaasc.gif">
          <a:extLst>
            <a:ext uri="{FF2B5EF4-FFF2-40B4-BE49-F238E27FC236}">
              <a16:creationId xmlns:a16="http://schemas.microsoft.com/office/drawing/2014/main" id="{00000000-0008-0000-0100-0000DB010000}"/>
            </a:ext>
            <a:ext uri="{147F2762-F138-4A5C-976F-8EAC2B608ADB}">
              <a16:predDERef xmlns:a16="http://schemas.microsoft.com/office/drawing/2014/main" pre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6" name="Imagen 5" descr="http://40.75.99.166/orfeo3/iconos/flechaasc.gif">
          <a:extLst>
            <a:ext uri="{FF2B5EF4-FFF2-40B4-BE49-F238E27FC236}">
              <a16:creationId xmlns:a16="http://schemas.microsoft.com/office/drawing/2014/main" id="{00000000-0008-0000-0100-0000DC010000}"/>
            </a:ext>
            <a:ext uri="{147F2762-F138-4A5C-976F-8EAC2B608ADB}">
              <a16:predDERef xmlns:a16="http://schemas.microsoft.com/office/drawing/2014/main" pre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7" name="Imagen 6" descr="http://40.75.99.166/orfeo3/iconos/flechaasc.gif">
          <a:extLst>
            <a:ext uri="{FF2B5EF4-FFF2-40B4-BE49-F238E27FC236}">
              <a16:creationId xmlns:a16="http://schemas.microsoft.com/office/drawing/2014/main" id="{00000000-0008-0000-0100-0000DD010000}"/>
            </a:ext>
            <a:ext uri="{147F2762-F138-4A5C-976F-8EAC2B608ADB}">
              <a16:predDERef xmlns:a16="http://schemas.microsoft.com/office/drawing/2014/main" pre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478" name="Imagen 2" descr="http://40.75.99.166/orfeo3/iconos/flechaasc.gif">
          <a:extLst>
            <a:ext uri="{FF2B5EF4-FFF2-40B4-BE49-F238E27FC236}">
              <a16:creationId xmlns:a16="http://schemas.microsoft.com/office/drawing/2014/main" id="{00000000-0008-0000-0100-0000DE010000}"/>
            </a:ext>
            <a:ext uri="{147F2762-F138-4A5C-976F-8EAC2B608ADB}">
              <a16:predDERef xmlns:a16="http://schemas.microsoft.com/office/drawing/2014/main" pre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79" name="Imagen 4" descr="http://40.75.99.166/orfeo3/iconos/flechaasc.gif">
          <a:extLst>
            <a:ext uri="{FF2B5EF4-FFF2-40B4-BE49-F238E27FC236}">
              <a16:creationId xmlns:a16="http://schemas.microsoft.com/office/drawing/2014/main" id="{00000000-0008-0000-0100-0000DF010000}"/>
            </a:ext>
            <a:ext uri="{147F2762-F138-4A5C-976F-8EAC2B608ADB}">
              <a16:predDERef xmlns:a16="http://schemas.microsoft.com/office/drawing/2014/main" pred="{CF834387-9DAA-4F94-94DF-E03861896C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480" name="Imagen 2" descr="http://40.75.99.166/orfeo3/iconos/flechaasc.gif">
          <a:extLst>
            <a:ext uri="{FF2B5EF4-FFF2-40B4-BE49-F238E27FC236}">
              <a16:creationId xmlns:a16="http://schemas.microsoft.com/office/drawing/2014/main" id="{00000000-0008-0000-0100-0000E0010000}"/>
            </a:ext>
            <a:ext uri="{147F2762-F138-4A5C-976F-8EAC2B608ADB}">
              <a16:predDERef xmlns:a16="http://schemas.microsoft.com/office/drawing/2014/main" pred="{354DBC43-8E14-4D8A-A1E4-3A0D67B2F47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81" name="Imagen 4" descr="http://40.75.99.166/orfeo3/iconos/flechaasc.gif">
          <a:extLst>
            <a:ext uri="{FF2B5EF4-FFF2-40B4-BE49-F238E27FC236}">
              <a16:creationId xmlns:a16="http://schemas.microsoft.com/office/drawing/2014/main" id="{00000000-0008-0000-0100-0000E1010000}"/>
            </a:ext>
            <a:ext uri="{147F2762-F138-4A5C-976F-8EAC2B608ADB}">
              <a16:predDERef xmlns:a16="http://schemas.microsoft.com/office/drawing/2014/main" pred="{569D24E2-A004-40D2-B96C-D0FF2FA12D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482" name="Imagen 6" descr="http://40.75.99.166/orfeo3/iconos/flechaasc.gif">
          <a:extLst>
            <a:ext uri="{FF2B5EF4-FFF2-40B4-BE49-F238E27FC236}">
              <a16:creationId xmlns:a16="http://schemas.microsoft.com/office/drawing/2014/main" id="{00000000-0008-0000-0100-0000E2010000}"/>
            </a:ext>
            <a:ext uri="{147F2762-F138-4A5C-976F-8EAC2B608ADB}">
              <a16:predDERef xmlns:a16="http://schemas.microsoft.com/office/drawing/2014/main" pred="{5F2D60D2-A3D7-4CC4-9ACF-4A5EE0BFF85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83" name="Imagen 8" descr="http://40.75.99.166/orfeo3/iconos/flechaasc.gif">
          <a:extLst>
            <a:ext uri="{FF2B5EF4-FFF2-40B4-BE49-F238E27FC236}">
              <a16:creationId xmlns:a16="http://schemas.microsoft.com/office/drawing/2014/main" id="{00000000-0008-0000-0100-0000E3010000}"/>
            </a:ext>
            <a:ext uri="{147F2762-F138-4A5C-976F-8EAC2B608ADB}">
              <a16:predDERef xmlns:a16="http://schemas.microsoft.com/office/drawing/2014/main" pred="{45192230-A087-4732-B968-C6F519E270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84" name="Imagen 4" descr="http://40.75.99.166/orfeo3/iconos/flechaasc.gif">
          <a:extLst>
            <a:ext uri="{FF2B5EF4-FFF2-40B4-BE49-F238E27FC236}">
              <a16:creationId xmlns:a16="http://schemas.microsoft.com/office/drawing/2014/main" id="{00000000-0008-0000-0100-0000E4010000}"/>
            </a:ext>
            <a:ext uri="{147F2762-F138-4A5C-976F-8EAC2B608ADB}">
              <a16:predDERef xmlns:a16="http://schemas.microsoft.com/office/drawing/2014/main" pred="{AB06DCCB-DC7C-4980-B37C-3C5EBB4EE6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485" name="Imagen 2" descr="http://40.75.99.166/orfeo3/iconos/flechaasc.gif">
          <a:extLst>
            <a:ext uri="{FF2B5EF4-FFF2-40B4-BE49-F238E27FC236}">
              <a16:creationId xmlns:a16="http://schemas.microsoft.com/office/drawing/2014/main" id="{00000000-0008-0000-0100-0000E5010000}"/>
            </a:ext>
            <a:ext uri="{147F2762-F138-4A5C-976F-8EAC2B608ADB}">
              <a16:predDERef xmlns:a16="http://schemas.microsoft.com/office/drawing/2014/main" pred="{3E4BD20E-9386-4226-8563-F90A887ABC3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486" name="Imagen 12" descr="http://40.75.99.166/orfeo3/iconos/flechaasc.gif">
          <a:extLst>
            <a:ext uri="{FF2B5EF4-FFF2-40B4-BE49-F238E27FC236}">
              <a16:creationId xmlns:a16="http://schemas.microsoft.com/office/drawing/2014/main" id="{00000000-0008-0000-0100-0000E6010000}"/>
            </a:ext>
            <a:ext uri="{147F2762-F138-4A5C-976F-8EAC2B608ADB}">
              <a16:predDERef xmlns:a16="http://schemas.microsoft.com/office/drawing/2014/main" pred="{5091356C-20FD-462A-BC7A-C4D169F888B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87" name="Imagen 14" descr="http://40.75.99.166/orfeo3/iconos/flechaasc.gif">
          <a:extLst>
            <a:ext uri="{FF2B5EF4-FFF2-40B4-BE49-F238E27FC236}">
              <a16:creationId xmlns:a16="http://schemas.microsoft.com/office/drawing/2014/main" id="{00000000-0008-0000-0100-0000E7010000}"/>
            </a:ext>
            <a:ext uri="{147F2762-F138-4A5C-976F-8EAC2B608ADB}">
              <a16:predDERef xmlns:a16="http://schemas.microsoft.com/office/drawing/2014/main" pred="{E03A2B40-6B09-4AFA-A118-B4E92CDA96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88" name="Imagen 15" descr="http://40.75.99.166/orfeo3/iconos/flechaasc.gif">
          <a:extLst>
            <a:ext uri="{FF2B5EF4-FFF2-40B4-BE49-F238E27FC236}">
              <a16:creationId xmlns:a16="http://schemas.microsoft.com/office/drawing/2014/main" id="{00000000-0008-0000-0100-0000E8010000}"/>
            </a:ext>
            <a:ext uri="{147F2762-F138-4A5C-976F-8EAC2B608ADB}">
              <a16:predDERef xmlns:a16="http://schemas.microsoft.com/office/drawing/2014/main" pred="{F2E0A195-84D3-47C7-BAC8-2114EEF28C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89" name="Imagen 16" descr="http://40.75.99.166/orfeo3/iconos/flechaasc.gif">
          <a:extLst>
            <a:ext uri="{FF2B5EF4-FFF2-40B4-BE49-F238E27FC236}">
              <a16:creationId xmlns:a16="http://schemas.microsoft.com/office/drawing/2014/main" id="{00000000-0008-0000-0100-0000E9010000}"/>
            </a:ext>
            <a:ext uri="{147F2762-F138-4A5C-976F-8EAC2B608ADB}">
              <a16:predDERef xmlns:a16="http://schemas.microsoft.com/office/drawing/2014/main" pred="{2DEAD226-7A38-42EC-B8AB-6C4C8F0EE91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0" name="Imagen 4" descr="http://40.75.99.166/orfeo3/iconos/flechaasc.gif">
          <a:extLst>
            <a:ext uri="{FF2B5EF4-FFF2-40B4-BE49-F238E27FC236}">
              <a16:creationId xmlns:a16="http://schemas.microsoft.com/office/drawing/2014/main" id="{00000000-0008-0000-0100-0000EA010000}"/>
            </a:ext>
            <a:ext uri="{147F2762-F138-4A5C-976F-8EAC2B608ADB}">
              <a16:predDERef xmlns:a16="http://schemas.microsoft.com/office/drawing/2014/main" pred="{060DEFA1-BF2D-47B0-9799-69BBBC7D5D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491" name="Imagen 2" descr="http://40.75.99.166/orfeo3/iconos/flechaasc.gif">
          <a:extLst>
            <a:ext uri="{FF2B5EF4-FFF2-40B4-BE49-F238E27FC236}">
              <a16:creationId xmlns:a16="http://schemas.microsoft.com/office/drawing/2014/main" id="{00000000-0008-0000-0100-0000EB010000}"/>
            </a:ext>
            <a:ext uri="{147F2762-F138-4A5C-976F-8EAC2B608ADB}">
              <a16:predDERef xmlns:a16="http://schemas.microsoft.com/office/drawing/2014/main" pred="{26B4A707-CA45-4B9C-9321-45D9522E964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92" name="Imagen 5" descr="http://40.75.99.166/orfeo3/iconos/flechaasc.gif">
          <a:extLst>
            <a:ext uri="{FF2B5EF4-FFF2-40B4-BE49-F238E27FC236}">
              <a16:creationId xmlns:a16="http://schemas.microsoft.com/office/drawing/2014/main" id="{00000000-0008-0000-0100-0000EC010000}"/>
            </a:ext>
            <a:ext uri="{147F2762-F138-4A5C-976F-8EAC2B608ADB}">
              <a16:predDERef xmlns:a16="http://schemas.microsoft.com/office/drawing/2014/main" pred="{7B49EB87-72BF-4FC0-AB93-79040ED159D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3" name="Imagen 6" descr="http://40.75.99.166/orfeo3/iconos/flechaasc.gif">
          <a:extLst>
            <a:ext uri="{FF2B5EF4-FFF2-40B4-BE49-F238E27FC236}">
              <a16:creationId xmlns:a16="http://schemas.microsoft.com/office/drawing/2014/main" id="{00000000-0008-0000-0100-0000ED010000}"/>
            </a:ext>
            <a:ext uri="{147F2762-F138-4A5C-976F-8EAC2B608ADB}">
              <a16:predDERef xmlns:a16="http://schemas.microsoft.com/office/drawing/2014/main" pred="{1A79C371-CAEF-4C0C-B72A-A89B4880FEF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4" name="Imagen 5" descr="http://40.75.99.166/orfeo3/iconos/flechaasc.gif">
          <a:extLst>
            <a:ext uri="{FF2B5EF4-FFF2-40B4-BE49-F238E27FC236}">
              <a16:creationId xmlns:a16="http://schemas.microsoft.com/office/drawing/2014/main" id="{00000000-0008-0000-0100-0000EE010000}"/>
            </a:ext>
            <a:ext uri="{147F2762-F138-4A5C-976F-8EAC2B608ADB}">
              <a16:predDERef xmlns:a16="http://schemas.microsoft.com/office/drawing/2014/main" pred="{2065E57C-391E-4C3B-BF30-4D7B108ADE6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5" name="Imagen 6" descr="http://40.75.99.166/orfeo3/iconos/flechaasc.gif">
          <a:extLst>
            <a:ext uri="{FF2B5EF4-FFF2-40B4-BE49-F238E27FC236}">
              <a16:creationId xmlns:a16="http://schemas.microsoft.com/office/drawing/2014/main" id="{00000000-0008-0000-0100-0000EF010000}"/>
            </a:ext>
            <a:ext uri="{147F2762-F138-4A5C-976F-8EAC2B608ADB}">
              <a16:predDERef xmlns:a16="http://schemas.microsoft.com/office/drawing/2014/main" pred="{706442AA-F8D8-4949-A479-23102E699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6" name="Imagen 5" descr="http://40.75.99.166/orfeo3/iconos/flechaasc.gif">
          <a:extLst>
            <a:ext uri="{FF2B5EF4-FFF2-40B4-BE49-F238E27FC236}">
              <a16:creationId xmlns:a16="http://schemas.microsoft.com/office/drawing/2014/main" id="{00000000-0008-0000-0100-0000F0010000}"/>
            </a:ext>
            <a:ext uri="{147F2762-F138-4A5C-976F-8EAC2B608ADB}">
              <a16:predDERef xmlns:a16="http://schemas.microsoft.com/office/drawing/2014/main" pred="{EB2B4E78-62D0-4E26-8FE0-81B4C05822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7" name="Imagen 6" descr="http://40.75.99.166/orfeo3/iconos/flechaasc.gif">
          <a:extLst>
            <a:ext uri="{FF2B5EF4-FFF2-40B4-BE49-F238E27FC236}">
              <a16:creationId xmlns:a16="http://schemas.microsoft.com/office/drawing/2014/main" id="{00000000-0008-0000-0100-0000F1010000}"/>
            </a:ext>
            <a:ext uri="{147F2762-F138-4A5C-976F-8EAC2B608ADB}">
              <a16:predDERef xmlns:a16="http://schemas.microsoft.com/office/drawing/2014/main" pred="{36920539-8ADC-46E1-98DE-A0B83F9838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8" name="Imagen 5" descr="http://40.75.99.166/orfeo3/iconos/flechaasc.gif">
          <a:extLst>
            <a:ext uri="{FF2B5EF4-FFF2-40B4-BE49-F238E27FC236}">
              <a16:creationId xmlns:a16="http://schemas.microsoft.com/office/drawing/2014/main" id="{00000000-0008-0000-0100-0000F2010000}"/>
            </a:ext>
            <a:ext uri="{147F2762-F138-4A5C-976F-8EAC2B608ADB}">
              <a16:predDERef xmlns:a16="http://schemas.microsoft.com/office/drawing/2014/main" pred="{71CBAE03-4D00-4AEE-9362-360DBD72AA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9" name="Imagen 6" descr="http://40.75.99.166/orfeo3/iconos/flechaasc.gif">
          <a:extLst>
            <a:ext uri="{FF2B5EF4-FFF2-40B4-BE49-F238E27FC236}">
              <a16:creationId xmlns:a16="http://schemas.microsoft.com/office/drawing/2014/main" id="{00000000-0008-0000-0100-0000F3010000}"/>
            </a:ext>
            <a:ext uri="{147F2762-F138-4A5C-976F-8EAC2B608ADB}">
              <a16:predDERef xmlns:a16="http://schemas.microsoft.com/office/drawing/2014/main" pred="{9D553F1A-81D6-4746-8263-27940EF8B45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0" name="Imagen 5" descr="http://40.75.99.166/orfeo3/iconos/flechaasc.gif">
          <a:extLst>
            <a:ext uri="{FF2B5EF4-FFF2-40B4-BE49-F238E27FC236}">
              <a16:creationId xmlns:a16="http://schemas.microsoft.com/office/drawing/2014/main" id="{00000000-0008-0000-0100-0000F4010000}"/>
            </a:ext>
            <a:ext uri="{147F2762-F138-4A5C-976F-8EAC2B608ADB}">
              <a16:predDERef xmlns:a16="http://schemas.microsoft.com/office/drawing/2014/main" pred="{AB85E7E8-05D5-4278-88BB-75C1718C396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1" name="Imagen 6" descr="http://40.75.99.166/orfeo3/iconos/flechaasc.gif">
          <a:extLst>
            <a:ext uri="{FF2B5EF4-FFF2-40B4-BE49-F238E27FC236}">
              <a16:creationId xmlns:a16="http://schemas.microsoft.com/office/drawing/2014/main" id="{00000000-0008-0000-0100-0000F5010000}"/>
            </a:ext>
            <a:ext uri="{147F2762-F138-4A5C-976F-8EAC2B608ADB}">
              <a16:predDERef xmlns:a16="http://schemas.microsoft.com/office/drawing/2014/main" pred="{1CF72690-A74B-445D-A30E-47680A1766C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2" name="Imagen 5" descr="http://40.75.99.166/orfeo3/iconos/flechaasc.gif">
          <a:extLst>
            <a:ext uri="{FF2B5EF4-FFF2-40B4-BE49-F238E27FC236}">
              <a16:creationId xmlns:a16="http://schemas.microsoft.com/office/drawing/2014/main" id="{00000000-0008-0000-0100-0000F6010000}"/>
            </a:ext>
            <a:ext uri="{147F2762-F138-4A5C-976F-8EAC2B608ADB}">
              <a16:predDERef xmlns:a16="http://schemas.microsoft.com/office/drawing/2014/main" pred="{13C55AB3-7A76-4D54-9FC9-941533054F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3" name="Imagen 6" descr="http://40.75.99.166/orfeo3/iconos/flechaasc.gif">
          <a:extLst>
            <a:ext uri="{FF2B5EF4-FFF2-40B4-BE49-F238E27FC236}">
              <a16:creationId xmlns:a16="http://schemas.microsoft.com/office/drawing/2014/main" id="{00000000-0008-0000-0100-0000F7010000}"/>
            </a:ext>
            <a:ext uri="{147F2762-F138-4A5C-976F-8EAC2B608ADB}">
              <a16:predDERef xmlns:a16="http://schemas.microsoft.com/office/drawing/2014/main" pred="{758AEBAC-57AE-4D92-BE7E-AF6CB7EBE9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4" name="Imagen 5" descr="http://40.75.99.166/orfeo3/iconos/flechaasc.gif">
          <a:extLst>
            <a:ext uri="{FF2B5EF4-FFF2-40B4-BE49-F238E27FC236}">
              <a16:creationId xmlns:a16="http://schemas.microsoft.com/office/drawing/2014/main" id="{00000000-0008-0000-0100-0000F8010000}"/>
            </a:ext>
            <a:ext uri="{147F2762-F138-4A5C-976F-8EAC2B608ADB}">
              <a16:predDERef xmlns:a16="http://schemas.microsoft.com/office/drawing/2014/main" pred="{45C54183-595E-4CE4-812B-F8E58DC490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5" name="Imagen 6" descr="http://40.75.99.166/orfeo3/iconos/flechaasc.gif">
          <a:extLst>
            <a:ext uri="{FF2B5EF4-FFF2-40B4-BE49-F238E27FC236}">
              <a16:creationId xmlns:a16="http://schemas.microsoft.com/office/drawing/2014/main" id="{00000000-0008-0000-0100-0000F9010000}"/>
            </a:ext>
            <a:ext uri="{147F2762-F138-4A5C-976F-8EAC2B608ADB}">
              <a16:predDERef xmlns:a16="http://schemas.microsoft.com/office/drawing/2014/main" pred="{8184AB41-F2A8-469B-B7A1-9736031601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6" name="Imagen 5" descr="http://40.75.99.166/orfeo3/iconos/flechaasc.gif">
          <a:extLst>
            <a:ext uri="{FF2B5EF4-FFF2-40B4-BE49-F238E27FC236}">
              <a16:creationId xmlns:a16="http://schemas.microsoft.com/office/drawing/2014/main" id="{00000000-0008-0000-0100-0000FA010000}"/>
            </a:ext>
            <a:ext uri="{147F2762-F138-4A5C-976F-8EAC2B608ADB}">
              <a16:predDERef xmlns:a16="http://schemas.microsoft.com/office/drawing/2014/main" pred="{2745A057-B143-45CD-B09C-B2D2F4741E1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7" name="Imagen 6" descr="http://40.75.99.166/orfeo3/iconos/flechaasc.gif">
          <a:extLst>
            <a:ext uri="{FF2B5EF4-FFF2-40B4-BE49-F238E27FC236}">
              <a16:creationId xmlns:a16="http://schemas.microsoft.com/office/drawing/2014/main" id="{00000000-0008-0000-0100-0000FB010000}"/>
            </a:ext>
            <a:ext uri="{147F2762-F138-4A5C-976F-8EAC2B608ADB}">
              <a16:predDERef xmlns:a16="http://schemas.microsoft.com/office/drawing/2014/main" pred="{B9C32A07-DD7F-41E2-9A9A-D9321BC4EB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8" name="Imagen 5" descr="http://40.75.99.166/orfeo3/iconos/flechaasc.gif">
          <a:extLst>
            <a:ext uri="{FF2B5EF4-FFF2-40B4-BE49-F238E27FC236}">
              <a16:creationId xmlns:a16="http://schemas.microsoft.com/office/drawing/2014/main" id="{00000000-0008-0000-0100-0000FC010000}"/>
            </a:ext>
            <a:ext uri="{147F2762-F138-4A5C-976F-8EAC2B608ADB}">
              <a16:predDERef xmlns:a16="http://schemas.microsoft.com/office/drawing/2014/main" pred="{612DDC7E-BC99-40CA-B52E-DAB4CD43B26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9" name="Imagen 6" descr="http://40.75.99.166/orfeo3/iconos/flechaasc.gif">
          <a:extLst>
            <a:ext uri="{FF2B5EF4-FFF2-40B4-BE49-F238E27FC236}">
              <a16:creationId xmlns:a16="http://schemas.microsoft.com/office/drawing/2014/main" id="{00000000-0008-0000-0100-0000FD010000}"/>
            </a:ext>
            <a:ext uri="{147F2762-F138-4A5C-976F-8EAC2B608ADB}">
              <a16:predDERef xmlns:a16="http://schemas.microsoft.com/office/drawing/2014/main" pred="{22F08A7D-0C1A-4D05-9CDE-D26C0BD994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0" name="Imagen 5" descr="http://40.75.99.166/orfeo3/iconos/flechaasc.gif">
          <a:extLst>
            <a:ext uri="{FF2B5EF4-FFF2-40B4-BE49-F238E27FC236}">
              <a16:creationId xmlns:a16="http://schemas.microsoft.com/office/drawing/2014/main" id="{00000000-0008-0000-0100-0000FE010000}"/>
            </a:ext>
            <a:ext uri="{147F2762-F138-4A5C-976F-8EAC2B608ADB}">
              <a16:predDERef xmlns:a16="http://schemas.microsoft.com/office/drawing/2014/main" pred="{DC7E1038-68DD-48CC-84AB-F56F4D0E67C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1" name="Imagen 6" descr="http://40.75.99.166/orfeo3/iconos/flechaasc.gif">
          <a:extLst>
            <a:ext uri="{FF2B5EF4-FFF2-40B4-BE49-F238E27FC236}">
              <a16:creationId xmlns:a16="http://schemas.microsoft.com/office/drawing/2014/main" id="{00000000-0008-0000-0100-0000FF010000}"/>
            </a:ext>
            <a:ext uri="{147F2762-F138-4A5C-976F-8EAC2B608ADB}">
              <a16:predDERef xmlns:a16="http://schemas.microsoft.com/office/drawing/2014/main" pred="{41547D04-D3BF-4963-AAAF-F748153A874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2" name="Imagen 5" descr="http://40.75.99.166/orfeo3/iconos/flechaasc.gif">
          <a:extLst>
            <a:ext uri="{FF2B5EF4-FFF2-40B4-BE49-F238E27FC236}">
              <a16:creationId xmlns:a16="http://schemas.microsoft.com/office/drawing/2014/main" id="{00000000-0008-0000-0100-000000020000}"/>
            </a:ext>
            <a:ext uri="{147F2762-F138-4A5C-976F-8EAC2B608ADB}">
              <a16:predDERef xmlns:a16="http://schemas.microsoft.com/office/drawing/2014/main" pred="{A92A7F09-2D14-47FB-836A-075C48DAFDB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3" name="Imagen 6" descr="http://40.75.99.166/orfeo3/iconos/flechaasc.gif">
          <a:extLst>
            <a:ext uri="{FF2B5EF4-FFF2-40B4-BE49-F238E27FC236}">
              <a16:creationId xmlns:a16="http://schemas.microsoft.com/office/drawing/2014/main" id="{00000000-0008-0000-0100-000001020000}"/>
            </a:ext>
            <a:ext uri="{147F2762-F138-4A5C-976F-8EAC2B608ADB}">
              <a16:predDERef xmlns:a16="http://schemas.microsoft.com/office/drawing/2014/main" pred="{40FB146F-07FD-47AF-95E2-808DEABF6E3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4" name="Imagen 5" descr="http://40.75.99.166/orfeo3/iconos/flechaasc.gif">
          <a:extLst>
            <a:ext uri="{FF2B5EF4-FFF2-40B4-BE49-F238E27FC236}">
              <a16:creationId xmlns:a16="http://schemas.microsoft.com/office/drawing/2014/main" id="{00000000-0008-0000-0100-000002020000}"/>
            </a:ext>
            <a:ext uri="{147F2762-F138-4A5C-976F-8EAC2B608ADB}">
              <a16:predDERef xmlns:a16="http://schemas.microsoft.com/office/drawing/2014/main" pred="{8D6250FB-B1A5-47D8-BAFC-64E00B3BE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5" name="Imagen 6" descr="http://40.75.99.166/orfeo3/iconos/flechaasc.gif">
          <a:extLst>
            <a:ext uri="{FF2B5EF4-FFF2-40B4-BE49-F238E27FC236}">
              <a16:creationId xmlns:a16="http://schemas.microsoft.com/office/drawing/2014/main" id="{00000000-0008-0000-0100-000003020000}"/>
            </a:ext>
            <a:ext uri="{147F2762-F138-4A5C-976F-8EAC2B608ADB}">
              <a16:predDERef xmlns:a16="http://schemas.microsoft.com/office/drawing/2014/main" pred="{815EC788-74C6-43D1-8F6B-F0F714CB0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6" name="Imagen 5" descr="http://40.75.99.166/orfeo3/iconos/flechaasc.gif">
          <a:extLst>
            <a:ext uri="{FF2B5EF4-FFF2-40B4-BE49-F238E27FC236}">
              <a16:creationId xmlns:a16="http://schemas.microsoft.com/office/drawing/2014/main" id="{00000000-0008-0000-0100-000004020000}"/>
            </a:ext>
            <a:ext uri="{147F2762-F138-4A5C-976F-8EAC2B608ADB}">
              <a16:predDERef xmlns:a16="http://schemas.microsoft.com/office/drawing/2014/main" pred="{E2728CB0-6CFE-4F2C-B909-92178DCA3BB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7" name="Imagen 6" descr="http://40.75.99.166/orfeo3/iconos/flechaasc.gif">
          <a:extLst>
            <a:ext uri="{FF2B5EF4-FFF2-40B4-BE49-F238E27FC236}">
              <a16:creationId xmlns:a16="http://schemas.microsoft.com/office/drawing/2014/main" id="{00000000-0008-0000-0100-000005020000}"/>
            </a:ext>
            <a:ext uri="{147F2762-F138-4A5C-976F-8EAC2B608ADB}">
              <a16:predDERef xmlns:a16="http://schemas.microsoft.com/office/drawing/2014/main" pred="{33F34870-B61E-4FE1-B09E-801682D403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8" name="Imagen 5" descr="http://40.75.99.166/orfeo3/iconos/flechaasc.gif">
          <a:extLst>
            <a:ext uri="{FF2B5EF4-FFF2-40B4-BE49-F238E27FC236}">
              <a16:creationId xmlns:a16="http://schemas.microsoft.com/office/drawing/2014/main" id="{00000000-0008-0000-0100-000006020000}"/>
            </a:ext>
            <a:ext uri="{147F2762-F138-4A5C-976F-8EAC2B608ADB}">
              <a16:predDERef xmlns:a16="http://schemas.microsoft.com/office/drawing/2014/main" pred="{E7CC7607-C277-4510-84A3-9B96E1B42E7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9" name="Imagen 6" descr="http://40.75.99.166/orfeo3/iconos/flechaasc.gif">
          <a:extLst>
            <a:ext uri="{FF2B5EF4-FFF2-40B4-BE49-F238E27FC236}">
              <a16:creationId xmlns:a16="http://schemas.microsoft.com/office/drawing/2014/main" id="{00000000-0008-0000-0100-000007020000}"/>
            </a:ext>
            <a:ext uri="{147F2762-F138-4A5C-976F-8EAC2B608ADB}">
              <a16:predDERef xmlns:a16="http://schemas.microsoft.com/office/drawing/2014/main" pred="{3E870C75-9DC3-4EFB-A28E-94D0BF02DD2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0" name="Imagen 5" descr="http://40.75.99.166/orfeo3/iconos/flechaasc.gif">
          <a:extLst>
            <a:ext uri="{FF2B5EF4-FFF2-40B4-BE49-F238E27FC236}">
              <a16:creationId xmlns:a16="http://schemas.microsoft.com/office/drawing/2014/main" id="{00000000-0008-0000-0100-000008020000}"/>
            </a:ext>
            <a:ext uri="{147F2762-F138-4A5C-976F-8EAC2B608ADB}">
              <a16:predDERef xmlns:a16="http://schemas.microsoft.com/office/drawing/2014/main" pred="{33C0E051-871B-4497-B311-945D83F81BA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1" name="Imagen 6" descr="http://40.75.99.166/orfeo3/iconos/flechaasc.gif">
          <a:extLst>
            <a:ext uri="{FF2B5EF4-FFF2-40B4-BE49-F238E27FC236}">
              <a16:creationId xmlns:a16="http://schemas.microsoft.com/office/drawing/2014/main" id="{00000000-0008-0000-0100-000009020000}"/>
            </a:ext>
            <a:ext uri="{147F2762-F138-4A5C-976F-8EAC2B608ADB}">
              <a16:predDERef xmlns:a16="http://schemas.microsoft.com/office/drawing/2014/main" pred="{0B841212-C602-4F73-8799-30DB4A5D4C3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2" name="Imagen 5" descr="http://40.75.99.166/orfeo3/iconos/flechaasc.gif">
          <a:extLst>
            <a:ext uri="{FF2B5EF4-FFF2-40B4-BE49-F238E27FC236}">
              <a16:creationId xmlns:a16="http://schemas.microsoft.com/office/drawing/2014/main" id="{00000000-0008-0000-0100-00000A020000}"/>
            </a:ext>
            <a:ext uri="{147F2762-F138-4A5C-976F-8EAC2B608ADB}">
              <a16:predDERef xmlns:a16="http://schemas.microsoft.com/office/drawing/2014/main" pred="{BB12008D-8695-4266-B958-8B1851315C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3" name="Imagen 6" descr="http://40.75.99.166/orfeo3/iconos/flechaasc.gif">
          <a:extLst>
            <a:ext uri="{FF2B5EF4-FFF2-40B4-BE49-F238E27FC236}">
              <a16:creationId xmlns:a16="http://schemas.microsoft.com/office/drawing/2014/main" id="{00000000-0008-0000-0100-00000B020000}"/>
            </a:ext>
            <a:ext uri="{147F2762-F138-4A5C-976F-8EAC2B608ADB}">
              <a16:predDERef xmlns:a16="http://schemas.microsoft.com/office/drawing/2014/main" pred="{2A9D18E9-82FA-4399-A128-E51EAD9B41C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4" name="Imagen 5" descr="http://40.75.99.166/orfeo3/iconos/flechaasc.gif">
          <a:extLst>
            <a:ext uri="{FF2B5EF4-FFF2-40B4-BE49-F238E27FC236}">
              <a16:creationId xmlns:a16="http://schemas.microsoft.com/office/drawing/2014/main" id="{00000000-0008-0000-0100-00000C020000}"/>
            </a:ext>
            <a:ext uri="{147F2762-F138-4A5C-976F-8EAC2B608ADB}">
              <a16:predDERef xmlns:a16="http://schemas.microsoft.com/office/drawing/2014/main" pred="{F9211CEB-873C-4251-9F11-B4C6AC756B0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5" name="Imagen 6" descr="http://40.75.99.166/orfeo3/iconos/flechaasc.gif">
          <a:extLst>
            <a:ext uri="{FF2B5EF4-FFF2-40B4-BE49-F238E27FC236}">
              <a16:creationId xmlns:a16="http://schemas.microsoft.com/office/drawing/2014/main" id="{00000000-0008-0000-0100-00000D020000}"/>
            </a:ext>
            <a:ext uri="{147F2762-F138-4A5C-976F-8EAC2B608ADB}">
              <a16:predDERef xmlns:a16="http://schemas.microsoft.com/office/drawing/2014/main" pred="{552C9519-3B9A-4AC0-8CB0-3CE61C558A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6" name="Imagen 5" descr="http://40.75.99.166/orfeo3/iconos/flechaasc.gif">
          <a:extLst>
            <a:ext uri="{FF2B5EF4-FFF2-40B4-BE49-F238E27FC236}">
              <a16:creationId xmlns:a16="http://schemas.microsoft.com/office/drawing/2014/main" id="{00000000-0008-0000-0100-00000E020000}"/>
            </a:ext>
            <a:ext uri="{147F2762-F138-4A5C-976F-8EAC2B608ADB}">
              <a16:predDERef xmlns:a16="http://schemas.microsoft.com/office/drawing/2014/main" pred="{D36C3488-01B3-4927-AF35-75C7122DC03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7" name="Imagen 6" descr="http://40.75.99.166/orfeo3/iconos/flechaasc.gif">
          <a:extLst>
            <a:ext uri="{FF2B5EF4-FFF2-40B4-BE49-F238E27FC236}">
              <a16:creationId xmlns:a16="http://schemas.microsoft.com/office/drawing/2014/main" id="{00000000-0008-0000-0100-00000F020000}"/>
            </a:ext>
            <a:ext uri="{147F2762-F138-4A5C-976F-8EAC2B608ADB}">
              <a16:predDERef xmlns:a16="http://schemas.microsoft.com/office/drawing/2014/main" pred="{2423FF36-1A38-4B3F-A50F-5892DD8D69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8" name="Imagen 5" descr="http://40.75.99.166/orfeo3/iconos/flechaasc.gif">
          <a:extLst>
            <a:ext uri="{FF2B5EF4-FFF2-40B4-BE49-F238E27FC236}">
              <a16:creationId xmlns:a16="http://schemas.microsoft.com/office/drawing/2014/main" id="{00000000-0008-0000-0100-000010020000}"/>
            </a:ext>
            <a:ext uri="{147F2762-F138-4A5C-976F-8EAC2B608ADB}">
              <a16:predDERef xmlns:a16="http://schemas.microsoft.com/office/drawing/2014/main" pred="{C5D60CFC-8F59-4D31-A670-31BC75C0E3F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9" name="Imagen 6" descr="http://40.75.99.166/orfeo3/iconos/flechaasc.gif">
          <a:extLst>
            <a:ext uri="{FF2B5EF4-FFF2-40B4-BE49-F238E27FC236}">
              <a16:creationId xmlns:a16="http://schemas.microsoft.com/office/drawing/2014/main" id="{00000000-0008-0000-0100-000011020000}"/>
            </a:ext>
            <a:ext uri="{147F2762-F138-4A5C-976F-8EAC2B608ADB}">
              <a16:predDERef xmlns:a16="http://schemas.microsoft.com/office/drawing/2014/main" pred="{F02390C8-5EC4-489A-B2F2-606570C9B3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530" name="Imagen 6" descr="http://40.75.99.166/orfeo3/iconos/flechaasc.gif">
          <a:extLst>
            <a:ext uri="{FF2B5EF4-FFF2-40B4-BE49-F238E27FC236}">
              <a16:creationId xmlns:a16="http://schemas.microsoft.com/office/drawing/2014/main" id="{00000000-0008-0000-0100-000012020000}"/>
            </a:ext>
            <a:ext uri="{147F2762-F138-4A5C-976F-8EAC2B608ADB}">
              <a16:predDERef xmlns:a16="http://schemas.microsoft.com/office/drawing/2014/main" pred="{8AA75A0A-68A1-4E4B-808B-B80825FABE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531" name="Imagen 8" descr="http://40.75.99.166/orfeo3/iconos/flechaasc.gif">
          <a:extLst>
            <a:ext uri="{FF2B5EF4-FFF2-40B4-BE49-F238E27FC236}">
              <a16:creationId xmlns:a16="http://schemas.microsoft.com/office/drawing/2014/main" id="{00000000-0008-0000-0100-000013020000}"/>
            </a:ext>
            <a:ext uri="{147F2762-F138-4A5C-976F-8EAC2B608ADB}">
              <a16:predDERef xmlns:a16="http://schemas.microsoft.com/office/drawing/2014/main" pred="{A4521CB7-CF6B-4F4A-8EBE-CB7293CC87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32" name="Imagen 4" descr="http://40.75.99.166/orfeo3/iconos/flechaasc.gif">
          <a:extLst>
            <a:ext uri="{FF2B5EF4-FFF2-40B4-BE49-F238E27FC236}">
              <a16:creationId xmlns:a16="http://schemas.microsoft.com/office/drawing/2014/main" id="{00000000-0008-0000-0100-000014020000}"/>
            </a:ext>
            <a:ext uri="{147F2762-F138-4A5C-976F-8EAC2B608ADB}">
              <a16:predDERef xmlns:a16="http://schemas.microsoft.com/office/drawing/2014/main" pred="{8824C57D-4616-4F08-9037-BF3E79AD132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533" name="Imagen 2" descr="http://40.75.99.166/orfeo3/iconos/flechaasc.gif">
          <a:extLst>
            <a:ext uri="{FF2B5EF4-FFF2-40B4-BE49-F238E27FC236}">
              <a16:creationId xmlns:a16="http://schemas.microsoft.com/office/drawing/2014/main" id="{00000000-0008-0000-0100-000015020000}"/>
            </a:ext>
            <a:ext uri="{147F2762-F138-4A5C-976F-8EAC2B608ADB}">
              <a16:predDERef xmlns:a16="http://schemas.microsoft.com/office/drawing/2014/main" pred="{397D8637-4D4A-4E5E-8C9F-5807B31460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534" name="Imagen 12" descr="http://40.75.99.166/orfeo3/iconos/flechaasc.gif">
          <a:extLst>
            <a:ext uri="{FF2B5EF4-FFF2-40B4-BE49-F238E27FC236}">
              <a16:creationId xmlns:a16="http://schemas.microsoft.com/office/drawing/2014/main" id="{00000000-0008-0000-0100-000016020000}"/>
            </a:ext>
            <a:ext uri="{147F2762-F138-4A5C-976F-8EAC2B608ADB}">
              <a16:predDERef xmlns:a16="http://schemas.microsoft.com/office/drawing/2014/main" pred="{A642822E-864F-4A51-B162-935ADD0365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535" name="Imagen 14" descr="http://40.75.99.166/orfeo3/iconos/flechaasc.gif">
          <a:extLst>
            <a:ext uri="{FF2B5EF4-FFF2-40B4-BE49-F238E27FC236}">
              <a16:creationId xmlns:a16="http://schemas.microsoft.com/office/drawing/2014/main" id="{00000000-0008-0000-0100-000017020000}"/>
            </a:ext>
            <a:ext uri="{147F2762-F138-4A5C-976F-8EAC2B608ADB}">
              <a16:predDERef xmlns:a16="http://schemas.microsoft.com/office/drawing/2014/main" pred="{73FCAD83-BACB-4571-97E7-7C75A3E62C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36" name="Imagen 15" descr="http://40.75.99.166/orfeo3/iconos/flechaasc.gif">
          <a:extLst>
            <a:ext uri="{FF2B5EF4-FFF2-40B4-BE49-F238E27FC236}">
              <a16:creationId xmlns:a16="http://schemas.microsoft.com/office/drawing/2014/main" id="{00000000-0008-0000-0100-000018020000}"/>
            </a:ext>
            <a:ext uri="{147F2762-F138-4A5C-976F-8EAC2B608ADB}">
              <a16:predDERef xmlns:a16="http://schemas.microsoft.com/office/drawing/2014/main" pred="{A2FEEBDD-6866-4348-AAE4-1E0FB224426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37" name="Imagen 16" descr="http://40.75.99.166/orfeo3/iconos/flechaasc.gif">
          <a:extLst>
            <a:ext uri="{FF2B5EF4-FFF2-40B4-BE49-F238E27FC236}">
              <a16:creationId xmlns:a16="http://schemas.microsoft.com/office/drawing/2014/main" id="{00000000-0008-0000-0100-000019020000}"/>
            </a:ext>
            <a:ext uri="{147F2762-F138-4A5C-976F-8EAC2B608ADB}">
              <a16:predDERef xmlns:a16="http://schemas.microsoft.com/office/drawing/2014/main" pred="{F55F8D1C-3089-4E70-AFD2-FD33D502FA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38" name="Imagen 4" descr="http://40.75.99.166/orfeo3/iconos/flechaasc.gif">
          <a:extLst>
            <a:ext uri="{FF2B5EF4-FFF2-40B4-BE49-F238E27FC236}">
              <a16:creationId xmlns:a16="http://schemas.microsoft.com/office/drawing/2014/main" id="{00000000-0008-0000-0100-00001A020000}"/>
            </a:ext>
            <a:ext uri="{147F2762-F138-4A5C-976F-8EAC2B608ADB}">
              <a16:predDERef xmlns:a16="http://schemas.microsoft.com/office/drawing/2014/main" pred="{53EC56A3-6409-4BE0-8A73-C97022AB42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539" name="Imagen 2" descr="http://40.75.99.166/orfeo3/iconos/flechaasc.gif">
          <a:extLst>
            <a:ext uri="{FF2B5EF4-FFF2-40B4-BE49-F238E27FC236}">
              <a16:creationId xmlns:a16="http://schemas.microsoft.com/office/drawing/2014/main" id="{00000000-0008-0000-0100-00001B020000}"/>
            </a:ext>
            <a:ext uri="{147F2762-F138-4A5C-976F-8EAC2B608ADB}">
              <a16:predDERef xmlns:a16="http://schemas.microsoft.com/office/drawing/2014/main" pred="{91E6E359-1816-473D-94E3-FAABFA91ED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540" name="Imagen 5" descr="http://40.75.99.166/orfeo3/iconos/flechaasc.gif">
          <a:extLst>
            <a:ext uri="{FF2B5EF4-FFF2-40B4-BE49-F238E27FC236}">
              <a16:creationId xmlns:a16="http://schemas.microsoft.com/office/drawing/2014/main" id="{00000000-0008-0000-0100-00001C020000}"/>
            </a:ext>
            <a:ext uri="{147F2762-F138-4A5C-976F-8EAC2B608ADB}">
              <a16:predDERef xmlns:a16="http://schemas.microsoft.com/office/drawing/2014/main" pred="{CA7B4D81-E62B-4553-AD4D-E92AD6D9310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1" name="Imagen 6" descr="http://40.75.99.166/orfeo3/iconos/flechaasc.gif">
          <a:extLst>
            <a:ext uri="{FF2B5EF4-FFF2-40B4-BE49-F238E27FC236}">
              <a16:creationId xmlns:a16="http://schemas.microsoft.com/office/drawing/2014/main" id="{00000000-0008-0000-0100-00001D020000}"/>
            </a:ext>
            <a:ext uri="{147F2762-F138-4A5C-976F-8EAC2B608ADB}">
              <a16:predDERef xmlns:a16="http://schemas.microsoft.com/office/drawing/2014/main" pred="{A7513869-37F6-4476-9758-1CB1AB2C17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2" name="Imagen 5" descr="http://40.75.99.166/orfeo3/iconos/flechaasc.gif">
          <a:extLst>
            <a:ext uri="{FF2B5EF4-FFF2-40B4-BE49-F238E27FC236}">
              <a16:creationId xmlns:a16="http://schemas.microsoft.com/office/drawing/2014/main" id="{00000000-0008-0000-0100-00001E020000}"/>
            </a:ext>
            <a:ext uri="{147F2762-F138-4A5C-976F-8EAC2B608ADB}">
              <a16:predDERef xmlns:a16="http://schemas.microsoft.com/office/drawing/2014/main" pred="{67FBA6E6-8FF8-4166-BD07-635B67040F6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3" name="Imagen 6" descr="http://40.75.99.166/orfeo3/iconos/flechaasc.gif">
          <a:extLst>
            <a:ext uri="{FF2B5EF4-FFF2-40B4-BE49-F238E27FC236}">
              <a16:creationId xmlns:a16="http://schemas.microsoft.com/office/drawing/2014/main" id="{00000000-0008-0000-0100-00001F020000}"/>
            </a:ext>
            <a:ext uri="{147F2762-F138-4A5C-976F-8EAC2B608ADB}">
              <a16:predDERef xmlns:a16="http://schemas.microsoft.com/office/drawing/2014/main" pred="{377A23B6-B508-4CEE-93A7-6770B1D76A9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4" name="Imagen 5" descr="http://40.75.99.166/orfeo3/iconos/flechaasc.gif">
          <a:extLst>
            <a:ext uri="{FF2B5EF4-FFF2-40B4-BE49-F238E27FC236}">
              <a16:creationId xmlns:a16="http://schemas.microsoft.com/office/drawing/2014/main" id="{00000000-0008-0000-0100-000020020000}"/>
            </a:ext>
            <a:ext uri="{147F2762-F138-4A5C-976F-8EAC2B608ADB}">
              <a16:predDERef xmlns:a16="http://schemas.microsoft.com/office/drawing/2014/main" pred="{955695E6-A8E4-4876-9C57-F4622D0C5D5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5" name="Imagen 6" descr="http://40.75.99.166/orfeo3/iconos/flechaasc.gif">
          <a:extLst>
            <a:ext uri="{FF2B5EF4-FFF2-40B4-BE49-F238E27FC236}">
              <a16:creationId xmlns:a16="http://schemas.microsoft.com/office/drawing/2014/main" id="{00000000-0008-0000-0100-000021020000}"/>
            </a:ext>
            <a:ext uri="{147F2762-F138-4A5C-976F-8EAC2B608ADB}">
              <a16:predDERef xmlns:a16="http://schemas.microsoft.com/office/drawing/2014/main" pred="{75CC22BB-768C-4DAF-833E-1C72F3C2BCE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6" name="Imagen 5" descr="http://40.75.99.166/orfeo3/iconos/flechaasc.gif">
          <a:extLst>
            <a:ext uri="{FF2B5EF4-FFF2-40B4-BE49-F238E27FC236}">
              <a16:creationId xmlns:a16="http://schemas.microsoft.com/office/drawing/2014/main" id="{00000000-0008-0000-0100-000022020000}"/>
            </a:ext>
            <a:ext uri="{147F2762-F138-4A5C-976F-8EAC2B608ADB}">
              <a16:predDERef xmlns:a16="http://schemas.microsoft.com/office/drawing/2014/main" pred="{C66D314A-139B-49BA-B633-C7E60820AA0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7" name="Imagen 6" descr="http://40.75.99.166/orfeo3/iconos/flechaasc.gif">
          <a:extLst>
            <a:ext uri="{FF2B5EF4-FFF2-40B4-BE49-F238E27FC236}">
              <a16:creationId xmlns:a16="http://schemas.microsoft.com/office/drawing/2014/main" id="{00000000-0008-0000-0100-000023020000}"/>
            </a:ext>
            <a:ext uri="{147F2762-F138-4A5C-976F-8EAC2B608ADB}">
              <a16:predDERef xmlns:a16="http://schemas.microsoft.com/office/drawing/2014/main" pred="{395AB04E-4684-4C58-94FC-A3A5607891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8" name="Imagen 5" descr="http://40.75.99.166/orfeo3/iconos/flechaasc.gif">
          <a:extLst>
            <a:ext uri="{FF2B5EF4-FFF2-40B4-BE49-F238E27FC236}">
              <a16:creationId xmlns:a16="http://schemas.microsoft.com/office/drawing/2014/main" id="{00000000-0008-0000-0100-000024020000}"/>
            </a:ext>
            <a:ext uri="{147F2762-F138-4A5C-976F-8EAC2B608ADB}">
              <a16:predDERef xmlns:a16="http://schemas.microsoft.com/office/drawing/2014/main" pred="{3E9CFBD7-E8B8-474B-B48B-E14FBC6BCF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9" name="Imagen 6" descr="http://40.75.99.166/orfeo3/iconos/flechaasc.gif">
          <a:extLst>
            <a:ext uri="{FF2B5EF4-FFF2-40B4-BE49-F238E27FC236}">
              <a16:creationId xmlns:a16="http://schemas.microsoft.com/office/drawing/2014/main" id="{00000000-0008-0000-0100-000025020000}"/>
            </a:ext>
            <a:ext uri="{147F2762-F138-4A5C-976F-8EAC2B608ADB}">
              <a16:predDERef xmlns:a16="http://schemas.microsoft.com/office/drawing/2014/main" pred="{9D85F209-16CB-474B-9963-B5110960810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0" name="Imagen 5" descr="http://40.75.99.166/orfeo3/iconos/flechaasc.gif">
          <a:extLst>
            <a:ext uri="{FF2B5EF4-FFF2-40B4-BE49-F238E27FC236}">
              <a16:creationId xmlns:a16="http://schemas.microsoft.com/office/drawing/2014/main" id="{00000000-0008-0000-0100-000026020000}"/>
            </a:ext>
            <a:ext uri="{147F2762-F138-4A5C-976F-8EAC2B608ADB}">
              <a16:predDERef xmlns:a16="http://schemas.microsoft.com/office/drawing/2014/main" pred="{38368457-FF2E-4E13-B593-F4FD4C75292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1" name="Imagen 6" descr="http://40.75.99.166/orfeo3/iconos/flechaasc.gif">
          <a:extLst>
            <a:ext uri="{FF2B5EF4-FFF2-40B4-BE49-F238E27FC236}">
              <a16:creationId xmlns:a16="http://schemas.microsoft.com/office/drawing/2014/main" id="{00000000-0008-0000-0100-000027020000}"/>
            </a:ext>
            <a:ext uri="{147F2762-F138-4A5C-976F-8EAC2B608ADB}">
              <a16:predDERef xmlns:a16="http://schemas.microsoft.com/office/drawing/2014/main" pred="{C307D352-0A6D-49EB-8132-00BD157D7F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2" name="Imagen 5" descr="http://40.75.99.166/orfeo3/iconos/flechaasc.gif">
          <a:extLst>
            <a:ext uri="{FF2B5EF4-FFF2-40B4-BE49-F238E27FC236}">
              <a16:creationId xmlns:a16="http://schemas.microsoft.com/office/drawing/2014/main" id="{00000000-0008-0000-0100-000028020000}"/>
            </a:ext>
            <a:ext uri="{147F2762-F138-4A5C-976F-8EAC2B608ADB}">
              <a16:predDERef xmlns:a16="http://schemas.microsoft.com/office/drawing/2014/main" pred="{137CC8CA-863A-40DD-BC90-0DCE95AA39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3" name="Imagen 6" descr="http://40.75.99.166/orfeo3/iconos/flechaasc.gif">
          <a:extLst>
            <a:ext uri="{FF2B5EF4-FFF2-40B4-BE49-F238E27FC236}">
              <a16:creationId xmlns:a16="http://schemas.microsoft.com/office/drawing/2014/main" id="{00000000-0008-0000-0100-000029020000}"/>
            </a:ext>
            <a:ext uri="{147F2762-F138-4A5C-976F-8EAC2B608ADB}">
              <a16:predDERef xmlns:a16="http://schemas.microsoft.com/office/drawing/2014/main" pred="{CA95CF4F-8DE9-487B-BFEF-2DD376E0E1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4" name="Imagen 5" descr="http://40.75.99.166/orfeo3/iconos/flechaasc.gif">
          <a:extLst>
            <a:ext uri="{FF2B5EF4-FFF2-40B4-BE49-F238E27FC236}">
              <a16:creationId xmlns:a16="http://schemas.microsoft.com/office/drawing/2014/main" id="{00000000-0008-0000-0100-00002A020000}"/>
            </a:ext>
            <a:ext uri="{147F2762-F138-4A5C-976F-8EAC2B608ADB}">
              <a16:predDERef xmlns:a16="http://schemas.microsoft.com/office/drawing/2014/main" pred="{F104CD76-C8D1-4057-AB24-7C8F48E851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5" name="Imagen 6" descr="http://40.75.99.166/orfeo3/iconos/flechaasc.gif">
          <a:extLst>
            <a:ext uri="{FF2B5EF4-FFF2-40B4-BE49-F238E27FC236}">
              <a16:creationId xmlns:a16="http://schemas.microsoft.com/office/drawing/2014/main" id="{00000000-0008-0000-0100-00002B020000}"/>
            </a:ext>
            <a:ext uri="{147F2762-F138-4A5C-976F-8EAC2B608ADB}">
              <a16:predDERef xmlns:a16="http://schemas.microsoft.com/office/drawing/2014/main" pred="{02F3F39D-2E07-4533-9C36-CFD53BE3CAD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6" name="Imagen 5" descr="http://40.75.99.166/orfeo3/iconos/flechaasc.gif">
          <a:extLst>
            <a:ext uri="{FF2B5EF4-FFF2-40B4-BE49-F238E27FC236}">
              <a16:creationId xmlns:a16="http://schemas.microsoft.com/office/drawing/2014/main" id="{00000000-0008-0000-0100-00002C020000}"/>
            </a:ext>
            <a:ext uri="{147F2762-F138-4A5C-976F-8EAC2B608ADB}">
              <a16:predDERef xmlns:a16="http://schemas.microsoft.com/office/drawing/2014/main" pred="{5188AAAC-8E2B-4831-B082-0BEFB397162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7" name="Imagen 6" descr="http://40.75.99.166/orfeo3/iconos/flechaasc.gif">
          <a:extLst>
            <a:ext uri="{FF2B5EF4-FFF2-40B4-BE49-F238E27FC236}">
              <a16:creationId xmlns:a16="http://schemas.microsoft.com/office/drawing/2014/main" id="{00000000-0008-0000-0100-00002D020000}"/>
            </a:ext>
            <a:ext uri="{147F2762-F138-4A5C-976F-8EAC2B608ADB}">
              <a16:predDERef xmlns:a16="http://schemas.microsoft.com/office/drawing/2014/main" pred="{785192BC-DE5B-4546-B803-BAA3ED58C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8" name="Imagen 5" descr="http://40.75.99.166/orfeo3/iconos/flechaasc.gif">
          <a:extLst>
            <a:ext uri="{FF2B5EF4-FFF2-40B4-BE49-F238E27FC236}">
              <a16:creationId xmlns:a16="http://schemas.microsoft.com/office/drawing/2014/main" id="{00000000-0008-0000-0100-00002E020000}"/>
            </a:ext>
            <a:ext uri="{147F2762-F138-4A5C-976F-8EAC2B608ADB}">
              <a16:predDERef xmlns:a16="http://schemas.microsoft.com/office/drawing/2014/main" pred="{31B16E01-1CAA-41B0-84A0-7D5F6324A93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9" name="Imagen 6" descr="http://40.75.99.166/orfeo3/iconos/flechaasc.gif">
          <a:extLst>
            <a:ext uri="{FF2B5EF4-FFF2-40B4-BE49-F238E27FC236}">
              <a16:creationId xmlns:a16="http://schemas.microsoft.com/office/drawing/2014/main" id="{00000000-0008-0000-0100-00002F020000}"/>
            </a:ext>
            <a:ext uri="{147F2762-F138-4A5C-976F-8EAC2B608ADB}">
              <a16:predDERef xmlns:a16="http://schemas.microsoft.com/office/drawing/2014/main" pred="{AE955232-AB37-48E1-B966-D657D0A41CE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0" name="Imagen 5" descr="http://40.75.99.166/orfeo3/iconos/flechaasc.gif">
          <a:extLst>
            <a:ext uri="{FF2B5EF4-FFF2-40B4-BE49-F238E27FC236}">
              <a16:creationId xmlns:a16="http://schemas.microsoft.com/office/drawing/2014/main" id="{00000000-0008-0000-0100-000030020000}"/>
            </a:ext>
            <a:ext uri="{147F2762-F138-4A5C-976F-8EAC2B608ADB}">
              <a16:predDERef xmlns:a16="http://schemas.microsoft.com/office/drawing/2014/main" pred="{3B5018DA-3826-4DAF-AEDF-9E686E9ACA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1" name="Imagen 6" descr="http://40.75.99.166/orfeo3/iconos/flechaasc.gif">
          <a:extLst>
            <a:ext uri="{FF2B5EF4-FFF2-40B4-BE49-F238E27FC236}">
              <a16:creationId xmlns:a16="http://schemas.microsoft.com/office/drawing/2014/main" id="{00000000-0008-0000-0100-000031020000}"/>
            </a:ext>
            <a:ext uri="{147F2762-F138-4A5C-976F-8EAC2B608ADB}">
              <a16:predDERef xmlns:a16="http://schemas.microsoft.com/office/drawing/2014/main" pred="{CC83EB9A-47B9-4F5A-B705-9B328B4659B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2" name="Imagen 5" descr="http://40.75.99.166/orfeo3/iconos/flechaasc.gif">
          <a:extLst>
            <a:ext uri="{FF2B5EF4-FFF2-40B4-BE49-F238E27FC236}">
              <a16:creationId xmlns:a16="http://schemas.microsoft.com/office/drawing/2014/main" id="{00000000-0008-0000-0100-000032020000}"/>
            </a:ext>
            <a:ext uri="{147F2762-F138-4A5C-976F-8EAC2B608ADB}">
              <a16:predDERef xmlns:a16="http://schemas.microsoft.com/office/drawing/2014/main" pred="{DA34D1E8-A871-4C82-BF34-2D23EC9A7B8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3" name="Imagen 6" descr="http://40.75.99.166/orfeo3/iconos/flechaasc.gif">
          <a:extLst>
            <a:ext uri="{FF2B5EF4-FFF2-40B4-BE49-F238E27FC236}">
              <a16:creationId xmlns:a16="http://schemas.microsoft.com/office/drawing/2014/main" id="{00000000-0008-0000-0100-000033020000}"/>
            </a:ext>
            <a:ext uri="{147F2762-F138-4A5C-976F-8EAC2B608ADB}">
              <a16:predDERef xmlns:a16="http://schemas.microsoft.com/office/drawing/2014/main" pred="{B503C166-854B-482E-BA71-F31A9928053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4" name="Imagen 5" descr="http://40.75.99.166/orfeo3/iconos/flechaasc.gif">
          <a:extLst>
            <a:ext uri="{FF2B5EF4-FFF2-40B4-BE49-F238E27FC236}">
              <a16:creationId xmlns:a16="http://schemas.microsoft.com/office/drawing/2014/main" id="{00000000-0008-0000-0100-000034020000}"/>
            </a:ext>
            <a:ext uri="{147F2762-F138-4A5C-976F-8EAC2B608ADB}">
              <a16:predDERef xmlns:a16="http://schemas.microsoft.com/office/drawing/2014/main" pred="{BEF5BAEB-8D95-4C07-BDC4-510A04A0C9B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5" name="Imagen 6" descr="http://40.75.99.166/orfeo3/iconos/flechaasc.gif">
          <a:extLst>
            <a:ext uri="{FF2B5EF4-FFF2-40B4-BE49-F238E27FC236}">
              <a16:creationId xmlns:a16="http://schemas.microsoft.com/office/drawing/2014/main" id="{00000000-0008-0000-0100-000035020000}"/>
            </a:ext>
            <a:ext uri="{147F2762-F138-4A5C-976F-8EAC2B608ADB}">
              <a16:predDERef xmlns:a16="http://schemas.microsoft.com/office/drawing/2014/main" pred="{D614DC7D-34F0-4E6F-89EE-E214E7C4A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6" name="Imagen 5" descr="http://40.75.99.166/orfeo3/iconos/flechaasc.gif">
          <a:extLst>
            <a:ext uri="{FF2B5EF4-FFF2-40B4-BE49-F238E27FC236}">
              <a16:creationId xmlns:a16="http://schemas.microsoft.com/office/drawing/2014/main" id="{00000000-0008-0000-0100-000036020000}"/>
            </a:ext>
            <a:ext uri="{147F2762-F138-4A5C-976F-8EAC2B608ADB}">
              <a16:predDERef xmlns:a16="http://schemas.microsoft.com/office/drawing/2014/main" pred="{A8992CED-0815-4FD1-AB80-157A599DEC2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7" name="Imagen 6" descr="http://40.75.99.166/orfeo3/iconos/flechaasc.gif">
          <a:extLst>
            <a:ext uri="{FF2B5EF4-FFF2-40B4-BE49-F238E27FC236}">
              <a16:creationId xmlns:a16="http://schemas.microsoft.com/office/drawing/2014/main" id="{00000000-0008-0000-0100-000037020000}"/>
            </a:ext>
            <a:ext uri="{147F2762-F138-4A5C-976F-8EAC2B608ADB}">
              <a16:predDERef xmlns:a16="http://schemas.microsoft.com/office/drawing/2014/main" pred="{501E4316-C995-4E99-ABC6-D1DC1CEAB3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8" name="Imagen 5" descr="http://40.75.99.166/orfeo3/iconos/flechaasc.gif">
          <a:extLst>
            <a:ext uri="{FF2B5EF4-FFF2-40B4-BE49-F238E27FC236}">
              <a16:creationId xmlns:a16="http://schemas.microsoft.com/office/drawing/2014/main" id="{00000000-0008-0000-0100-000038020000}"/>
            </a:ext>
            <a:ext uri="{147F2762-F138-4A5C-976F-8EAC2B608ADB}">
              <a16:predDERef xmlns:a16="http://schemas.microsoft.com/office/drawing/2014/main" pred="{5BD59CBB-8B1E-4DE3-9B26-149C75DA75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9" name="Imagen 6" descr="http://40.75.99.166/orfeo3/iconos/flechaasc.gif">
          <a:extLst>
            <a:ext uri="{FF2B5EF4-FFF2-40B4-BE49-F238E27FC236}">
              <a16:creationId xmlns:a16="http://schemas.microsoft.com/office/drawing/2014/main" id="{00000000-0008-0000-0100-000039020000}"/>
            </a:ext>
            <a:ext uri="{147F2762-F138-4A5C-976F-8EAC2B608ADB}">
              <a16:predDERef xmlns:a16="http://schemas.microsoft.com/office/drawing/2014/main" pred="{8107BAC0-87DE-4095-B33C-7ABA46F4BC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0" name="Imagen 5" descr="http://40.75.99.166/orfeo3/iconos/flechaasc.gif">
          <a:extLst>
            <a:ext uri="{FF2B5EF4-FFF2-40B4-BE49-F238E27FC236}">
              <a16:creationId xmlns:a16="http://schemas.microsoft.com/office/drawing/2014/main" id="{00000000-0008-0000-0100-00003A020000}"/>
            </a:ext>
            <a:ext uri="{147F2762-F138-4A5C-976F-8EAC2B608ADB}">
              <a16:predDERef xmlns:a16="http://schemas.microsoft.com/office/drawing/2014/main" pred="{D78A6B54-0F12-4483-87F0-D20020CF15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1" name="Imagen 6" descr="http://40.75.99.166/orfeo3/iconos/flechaasc.gif">
          <a:extLst>
            <a:ext uri="{FF2B5EF4-FFF2-40B4-BE49-F238E27FC236}">
              <a16:creationId xmlns:a16="http://schemas.microsoft.com/office/drawing/2014/main" id="{00000000-0008-0000-0100-00003B020000}"/>
            </a:ext>
            <a:ext uri="{147F2762-F138-4A5C-976F-8EAC2B608ADB}">
              <a16:predDERef xmlns:a16="http://schemas.microsoft.com/office/drawing/2014/main" pred="{9D6F268A-A3EF-4F4D-9E6B-FE00D91558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2" name="Imagen 5" descr="http://40.75.99.166/orfeo3/iconos/flechaasc.gif">
          <a:extLst>
            <a:ext uri="{FF2B5EF4-FFF2-40B4-BE49-F238E27FC236}">
              <a16:creationId xmlns:a16="http://schemas.microsoft.com/office/drawing/2014/main" id="{00000000-0008-0000-0100-00003C020000}"/>
            </a:ext>
            <a:ext uri="{147F2762-F138-4A5C-976F-8EAC2B608ADB}">
              <a16:predDERef xmlns:a16="http://schemas.microsoft.com/office/drawing/2014/main" pred="{265E89FA-5673-467B-A50F-48767C5D51A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3" name="Imagen 6" descr="http://40.75.99.166/orfeo3/iconos/flechaasc.gif">
          <a:extLst>
            <a:ext uri="{FF2B5EF4-FFF2-40B4-BE49-F238E27FC236}">
              <a16:creationId xmlns:a16="http://schemas.microsoft.com/office/drawing/2014/main" id="{00000000-0008-0000-0100-00003D020000}"/>
            </a:ext>
            <a:ext uri="{147F2762-F138-4A5C-976F-8EAC2B608ADB}">
              <a16:predDERef xmlns:a16="http://schemas.microsoft.com/office/drawing/2014/main" pred="{10882B1E-F6E0-498F-813C-6D2093516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4" name="Imagen 5" descr="http://40.75.99.166/orfeo3/iconos/flechaasc.gif">
          <a:extLst>
            <a:ext uri="{FF2B5EF4-FFF2-40B4-BE49-F238E27FC236}">
              <a16:creationId xmlns:a16="http://schemas.microsoft.com/office/drawing/2014/main" id="{00000000-0008-0000-0100-00003E020000}"/>
            </a:ext>
            <a:ext uri="{147F2762-F138-4A5C-976F-8EAC2B608ADB}">
              <a16:predDERef xmlns:a16="http://schemas.microsoft.com/office/drawing/2014/main" pred="{32B37357-D0FB-4032-8113-07BCD7292F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5" name="Imagen 6" descr="http://40.75.99.166/orfeo3/iconos/flechaasc.gif">
          <a:extLst>
            <a:ext uri="{FF2B5EF4-FFF2-40B4-BE49-F238E27FC236}">
              <a16:creationId xmlns:a16="http://schemas.microsoft.com/office/drawing/2014/main" id="{00000000-0008-0000-0100-00003F020000}"/>
            </a:ext>
            <a:ext uri="{147F2762-F138-4A5C-976F-8EAC2B608ADB}">
              <a16:predDERef xmlns:a16="http://schemas.microsoft.com/office/drawing/2014/main" pred="{EA31827D-7676-4ECE-9A0E-3922A3623BD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6" name="Imagen 5" descr="http://40.75.99.166/orfeo3/iconos/flechaasc.gif">
          <a:extLst>
            <a:ext uri="{FF2B5EF4-FFF2-40B4-BE49-F238E27FC236}">
              <a16:creationId xmlns:a16="http://schemas.microsoft.com/office/drawing/2014/main" id="{00000000-0008-0000-0100-000040020000}"/>
            </a:ext>
            <a:ext uri="{147F2762-F138-4A5C-976F-8EAC2B608ADB}">
              <a16:predDERef xmlns:a16="http://schemas.microsoft.com/office/drawing/2014/main" pred="{AF98BFC4-B681-4154-8668-BC8CC5FBCE1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7" name="Imagen 6" descr="http://40.75.99.166/orfeo3/iconos/flechaasc.gif">
          <a:extLst>
            <a:ext uri="{FF2B5EF4-FFF2-40B4-BE49-F238E27FC236}">
              <a16:creationId xmlns:a16="http://schemas.microsoft.com/office/drawing/2014/main" id="{00000000-0008-0000-0100-000041020000}"/>
            </a:ext>
            <a:ext uri="{147F2762-F138-4A5C-976F-8EAC2B608ADB}">
              <a16:predDERef xmlns:a16="http://schemas.microsoft.com/office/drawing/2014/main" pred="{AF2B8CBE-1727-4725-83D7-119C356C60C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578" name="Imagen 2" descr="http://40.75.99.166/orfeo3/iconos/flechaasc.gif">
          <a:extLst>
            <a:ext uri="{FF2B5EF4-FFF2-40B4-BE49-F238E27FC236}">
              <a16:creationId xmlns:a16="http://schemas.microsoft.com/office/drawing/2014/main" id="{00000000-0008-0000-0100-000042020000}"/>
            </a:ext>
            <a:ext uri="{147F2762-F138-4A5C-976F-8EAC2B608ADB}">
              <a16:predDERef xmlns:a16="http://schemas.microsoft.com/office/drawing/2014/main" pred="{680B939C-8F6A-4BE5-8015-CBA5C66495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579" name="Imagen 4" descr="http://40.75.99.166/orfeo3/iconos/flechaasc.gif">
          <a:extLst>
            <a:ext uri="{FF2B5EF4-FFF2-40B4-BE49-F238E27FC236}">
              <a16:creationId xmlns:a16="http://schemas.microsoft.com/office/drawing/2014/main" id="{00000000-0008-0000-0100-000043020000}"/>
            </a:ext>
            <a:ext uri="{147F2762-F138-4A5C-976F-8EAC2B608ADB}">
              <a16:predDERef xmlns:a16="http://schemas.microsoft.com/office/drawing/2014/main" pred="{4771E6D7-F249-4D5C-833B-AAD1192DE29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580" name="Imagen 6" descr="http://40.75.99.166/orfeo3/iconos/flechaasc.gif">
          <a:extLst>
            <a:ext uri="{FF2B5EF4-FFF2-40B4-BE49-F238E27FC236}">
              <a16:creationId xmlns:a16="http://schemas.microsoft.com/office/drawing/2014/main" id="{00000000-0008-0000-0100-000044020000}"/>
            </a:ext>
            <a:ext uri="{147F2762-F138-4A5C-976F-8EAC2B608ADB}">
              <a16:predDERef xmlns:a16="http://schemas.microsoft.com/office/drawing/2014/main" pred="{986B3D6C-A664-457C-AB89-6A5C805C2C4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581" name="Imagen 8" descr="http://40.75.99.166/orfeo3/iconos/flechaasc.gif">
          <a:extLst>
            <a:ext uri="{FF2B5EF4-FFF2-40B4-BE49-F238E27FC236}">
              <a16:creationId xmlns:a16="http://schemas.microsoft.com/office/drawing/2014/main" id="{00000000-0008-0000-0100-000045020000}"/>
            </a:ext>
            <a:ext uri="{147F2762-F138-4A5C-976F-8EAC2B608ADB}">
              <a16:predDERef xmlns:a16="http://schemas.microsoft.com/office/drawing/2014/main" pred="{F0EC12EA-FA6D-4449-B92D-F66358C2369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82" name="Imagen 4" descr="http://40.75.99.166/orfeo3/iconos/flechaasc.gif">
          <a:extLst>
            <a:ext uri="{FF2B5EF4-FFF2-40B4-BE49-F238E27FC236}">
              <a16:creationId xmlns:a16="http://schemas.microsoft.com/office/drawing/2014/main" id="{00000000-0008-0000-0100-000046020000}"/>
            </a:ext>
            <a:ext uri="{147F2762-F138-4A5C-976F-8EAC2B608ADB}">
              <a16:predDERef xmlns:a16="http://schemas.microsoft.com/office/drawing/2014/main" pred="{6D67A187-C92E-404E-B789-578BC39A758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583" name="Imagen 2" descr="http://40.75.99.166/orfeo3/iconos/flechaasc.gif">
          <a:extLst>
            <a:ext uri="{FF2B5EF4-FFF2-40B4-BE49-F238E27FC236}">
              <a16:creationId xmlns:a16="http://schemas.microsoft.com/office/drawing/2014/main" id="{00000000-0008-0000-0100-000047020000}"/>
            </a:ext>
            <a:ext uri="{147F2762-F138-4A5C-976F-8EAC2B608ADB}">
              <a16:predDERef xmlns:a16="http://schemas.microsoft.com/office/drawing/2014/main" pred="{B51B5D7F-7A85-49AC-9F04-BCBA75002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584" name="Imagen 12" descr="http://40.75.99.166/orfeo3/iconos/flechaasc.gif">
          <a:extLst>
            <a:ext uri="{FF2B5EF4-FFF2-40B4-BE49-F238E27FC236}">
              <a16:creationId xmlns:a16="http://schemas.microsoft.com/office/drawing/2014/main" id="{00000000-0008-0000-0100-000048020000}"/>
            </a:ext>
            <a:ext uri="{147F2762-F138-4A5C-976F-8EAC2B608ADB}">
              <a16:predDERef xmlns:a16="http://schemas.microsoft.com/office/drawing/2014/main" pred="{18B2AA58-1B38-4D73-BA99-59DDDC8251A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585" name="Imagen 14" descr="http://40.75.99.166/orfeo3/iconos/flechaasc.gif">
          <a:extLst>
            <a:ext uri="{FF2B5EF4-FFF2-40B4-BE49-F238E27FC236}">
              <a16:creationId xmlns:a16="http://schemas.microsoft.com/office/drawing/2014/main" id="{00000000-0008-0000-0100-000049020000}"/>
            </a:ext>
            <a:ext uri="{147F2762-F138-4A5C-976F-8EAC2B608ADB}">
              <a16:predDERef xmlns:a16="http://schemas.microsoft.com/office/drawing/2014/main" pred="{3F6F56EA-BF52-4A6F-BFE6-1024E1DBE0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86" name="Imagen 15" descr="http://40.75.99.166/orfeo3/iconos/flechaasc.gif">
          <a:extLst>
            <a:ext uri="{FF2B5EF4-FFF2-40B4-BE49-F238E27FC236}">
              <a16:creationId xmlns:a16="http://schemas.microsoft.com/office/drawing/2014/main" id="{00000000-0008-0000-0100-00004A020000}"/>
            </a:ext>
            <a:ext uri="{147F2762-F138-4A5C-976F-8EAC2B608ADB}">
              <a16:predDERef xmlns:a16="http://schemas.microsoft.com/office/drawing/2014/main" pred="{DE92A78E-6394-44D3-BB50-74C5F93BB3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87" name="Imagen 16" descr="http://40.75.99.166/orfeo3/iconos/flechaasc.gif">
          <a:extLst>
            <a:ext uri="{FF2B5EF4-FFF2-40B4-BE49-F238E27FC236}">
              <a16:creationId xmlns:a16="http://schemas.microsoft.com/office/drawing/2014/main" id="{00000000-0008-0000-0100-00004B020000}"/>
            </a:ext>
            <a:ext uri="{147F2762-F138-4A5C-976F-8EAC2B608ADB}">
              <a16:predDERef xmlns:a16="http://schemas.microsoft.com/office/drawing/2014/main" pred="{7EF5059B-8040-4A5E-ADE7-FC51F1BE3B7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88" name="Imagen 4" descr="http://40.75.99.166/orfeo3/iconos/flechaasc.gif">
          <a:extLst>
            <a:ext uri="{FF2B5EF4-FFF2-40B4-BE49-F238E27FC236}">
              <a16:creationId xmlns:a16="http://schemas.microsoft.com/office/drawing/2014/main" id="{00000000-0008-0000-0100-00004C020000}"/>
            </a:ext>
            <a:ext uri="{147F2762-F138-4A5C-976F-8EAC2B608ADB}">
              <a16:predDERef xmlns:a16="http://schemas.microsoft.com/office/drawing/2014/main" pred="{6D08C2ED-81A7-4E8A-9D54-372C7BED70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589" name="Imagen 2" descr="http://40.75.99.166/orfeo3/iconos/flechaasc.gif">
          <a:extLst>
            <a:ext uri="{FF2B5EF4-FFF2-40B4-BE49-F238E27FC236}">
              <a16:creationId xmlns:a16="http://schemas.microsoft.com/office/drawing/2014/main" id="{00000000-0008-0000-0100-00004D020000}"/>
            </a:ext>
            <a:ext uri="{147F2762-F138-4A5C-976F-8EAC2B608ADB}">
              <a16:predDERef xmlns:a16="http://schemas.microsoft.com/office/drawing/2014/main" pred="{B8F63963-F56A-4CFF-BE1D-D5AC130BD4A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590" name="Imagen 5" descr="http://40.75.99.166/orfeo3/iconos/flechaasc.gif">
          <a:extLst>
            <a:ext uri="{FF2B5EF4-FFF2-40B4-BE49-F238E27FC236}">
              <a16:creationId xmlns:a16="http://schemas.microsoft.com/office/drawing/2014/main" id="{00000000-0008-0000-0100-00004E020000}"/>
            </a:ext>
            <a:ext uri="{147F2762-F138-4A5C-976F-8EAC2B608ADB}">
              <a16:predDERef xmlns:a16="http://schemas.microsoft.com/office/drawing/2014/main" pred="{A4532DF9-8D56-4D21-BDAA-78225D1D968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1" name="Imagen 6" descr="http://40.75.99.166/orfeo3/iconos/flechaasc.gif">
          <a:extLst>
            <a:ext uri="{FF2B5EF4-FFF2-40B4-BE49-F238E27FC236}">
              <a16:creationId xmlns:a16="http://schemas.microsoft.com/office/drawing/2014/main" id="{00000000-0008-0000-0100-00004F020000}"/>
            </a:ext>
            <a:ext uri="{147F2762-F138-4A5C-976F-8EAC2B608ADB}">
              <a16:predDERef xmlns:a16="http://schemas.microsoft.com/office/drawing/2014/main" pred="{DC9E5001-67F5-4423-BB5B-DC942AC6218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2" name="Imagen 5" descr="http://40.75.99.166/orfeo3/iconos/flechaasc.gif">
          <a:extLst>
            <a:ext uri="{FF2B5EF4-FFF2-40B4-BE49-F238E27FC236}">
              <a16:creationId xmlns:a16="http://schemas.microsoft.com/office/drawing/2014/main" id="{00000000-0008-0000-0100-000050020000}"/>
            </a:ext>
            <a:ext uri="{147F2762-F138-4A5C-976F-8EAC2B608ADB}">
              <a16:predDERef xmlns:a16="http://schemas.microsoft.com/office/drawing/2014/main" pred="{C8C51248-4313-4BC6-8437-F9932845005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3" name="Imagen 6" descr="http://40.75.99.166/orfeo3/iconos/flechaasc.gif">
          <a:extLst>
            <a:ext uri="{FF2B5EF4-FFF2-40B4-BE49-F238E27FC236}">
              <a16:creationId xmlns:a16="http://schemas.microsoft.com/office/drawing/2014/main" id="{00000000-0008-0000-0100-000051020000}"/>
            </a:ext>
            <a:ext uri="{147F2762-F138-4A5C-976F-8EAC2B608ADB}">
              <a16:predDERef xmlns:a16="http://schemas.microsoft.com/office/drawing/2014/main" pred="{FBBF6466-1B60-4C66-8F15-AD2EBA40FFB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4" name="Imagen 5" descr="http://40.75.99.166/orfeo3/iconos/flechaasc.gif">
          <a:extLst>
            <a:ext uri="{FF2B5EF4-FFF2-40B4-BE49-F238E27FC236}">
              <a16:creationId xmlns:a16="http://schemas.microsoft.com/office/drawing/2014/main" id="{00000000-0008-0000-0100-000052020000}"/>
            </a:ext>
            <a:ext uri="{147F2762-F138-4A5C-976F-8EAC2B608ADB}">
              <a16:predDERef xmlns:a16="http://schemas.microsoft.com/office/drawing/2014/main" pred="{7B956B3E-113C-4661-8A3E-8AF1B53B1AD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5" name="Imagen 6" descr="http://40.75.99.166/orfeo3/iconos/flechaasc.gif">
          <a:extLst>
            <a:ext uri="{FF2B5EF4-FFF2-40B4-BE49-F238E27FC236}">
              <a16:creationId xmlns:a16="http://schemas.microsoft.com/office/drawing/2014/main" id="{00000000-0008-0000-0100-000053020000}"/>
            </a:ext>
            <a:ext uri="{147F2762-F138-4A5C-976F-8EAC2B608ADB}">
              <a16:predDERef xmlns:a16="http://schemas.microsoft.com/office/drawing/2014/main" pred="{81093BED-3E27-4092-8D80-562DFC4E2F8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6" name="Imagen 5" descr="http://40.75.99.166/orfeo3/iconos/flechaasc.gif">
          <a:extLst>
            <a:ext uri="{FF2B5EF4-FFF2-40B4-BE49-F238E27FC236}">
              <a16:creationId xmlns:a16="http://schemas.microsoft.com/office/drawing/2014/main" id="{00000000-0008-0000-0100-000054020000}"/>
            </a:ext>
            <a:ext uri="{147F2762-F138-4A5C-976F-8EAC2B608ADB}">
              <a16:predDERef xmlns:a16="http://schemas.microsoft.com/office/drawing/2014/main" pred="{A30E1003-87BE-4078-B1AE-57CE2EB22A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7" name="Imagen 6" descr="http://40.75.99.166/orfeo3/iconos/flechaasc.gif">
          <a:extLst>
            <a:ext uri="{FF2B5EF4-FFF2-40B4-BE49-F238E27FC236}">
              <a16:creationId xmlns:a16="http://schemas.microsoft.com/office/drawing/2014/main" id="{00000000-0008-0000-0100-000055020000}"/>
            </a:ext>
            <a:ext uri="{147F2762-F138-4A5C-976F-8EAC2B608ADB}">
              <a16:predDERef xmlns:a16="http://schemas.microsoft.com/office/drawing/2014/main" pred="{7B30868A-475D-4F2F-B17E-D31F97AA8D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8" name="Imagen 5" descr="http://40.75.99.166/orfeo3/iconos/flechaasc.gif">
          <a:extLst>
            <a:ext uri="{FF2B5EF4-FFF2-40B4-BE49-F238E27FC236}">
              <a16:creationId xmlns:a16="http://schemas.microsoft.com/office/drawing/2014/main" id="{00000000-0008-0000-0100-000056020000}"/>
            </a:ext>
            <a:ext uri="{147F2762-F138-4A5C-976F-8EAC2B608ADB}">
              <a16:predDERef xmlns:a16="http://schemas.microsoft.com/office/drawing/2014/main" pred="{9ABA6224-54AA-4E31-AC1F-75A8ACF210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9" name="Imagen 6" descr="http://40.75.99.166/orfeo3/iconos/flechaasc.gif">
          <a:extLst>
            <a:ext uri="{FF2B5EF4-FFF2-40B4-BE49-F238E27FC236}">
              <a16:creationId xmlns:a16="http://schemas.microsoft.com/office/drawing/2014/main" id="{00000000-0008-0000-0100-000057020000}"/>
            </a:ext>
            <a:ext uri="{147F2762-F138-4A5C-976F-8EAC2B608ADB}">
              <a16:predDERef xmlns:a16="http://schemas.microsoft.com/office/drawing/2014/main" pred="{E12CC6BB-2E98-4676-879B-1DA4A2D80E1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0" name="Imagen 5" descr="http://40.75.99.166/orfeo3/iconos/flechaasc.gif">
          <a:extLst>
            <a:ext uri="{FF2B5EF4-FFF2-40B4-BE49-F238E27FC236}">
              <a16:creationId xmlns:a16="http://schemas.microsoft.com/office/drawing/2014/main" id="{00000000-0008-0000-0100-000058020000}"/>
            </a:ext>
            <a:ext uri="{147F2762-F138-4A5C-976F-8EAC2B608ADB}">
              <a16:predDERef xmlns:a16="http://schemas.microsoft.com/office/drawing/2014/main" pred="{06923C64-B184-439D-9214-517E87D0D62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1" name="Imagen 6" descr="http://40.75.99.166/orfeo3/iconos/flechaasc.gif">
          <a:extLst>
            <a:ext uri="{FF2B5EF4-FFF2-40B4-BE49-F238E27FC236}">
              <a16:creationId xmlns:a16="http://schemas.microsoft.com/office/drawing/2014/main" id="{00000000-0008-0000-0100-000059020000}"/>
            </a:ext>
            <a:ext uri="{147F2762-F138-4A5C-976F-8EAC2B608ADB}">
              <a16:predDERef xmlns:a16="http://schemas.microsoft.com/office/drawing/2014/main" pred="{B709FA9C-04DC-48CA-9352-7D5C108212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2" name="Imagen 5" descr="http://40.75.99.166/orfeo3/iconos/flechaasc.gif">
          <a:extLst>
            <a:ext uri="{FF2B5EF4-FFF2-40B4-BE49-F238E27FC236}">
              <a16:creationId xmlns:a16="http://schemas.microsoft.com/office/drawing/2014/main" id="{00000000-0008-0000-0100-00005A020000}"/>
            </a:ext>
            <a:ext uri="{147F2762-F138-4A5C-976F-8EAC2B608ADB}">
              <a16:predDERef xmlns:a16="http://schemas.microsoft.com/office/drawing/2014/main" pred="{8733E3AE-644C-418E-9510-3A4D811542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3" name="Imagen 6" descr="http://40.75.99.166/orfeo3/iconos/flechaasc.gif">
          <a:extLst>
            <a:ext uri="{FF2B5EF4-FFF2-40B4-BE49-F238E27FC236}">
              <a16:creationId xmlns:a16="http://schemas.microsoft.com/office/drawing/2014/main" id="{00000000-0008-0000-0100-00005B020000}"/>
            </a:ext>
            <a:ext uri="{147F2762-F138-4A5C-976F-8EAC2B608ADB}">
              <a16:predDERef xmlns:a16="http://schemas.microsoft.com/office/drawing/2014/main" pred="{9D8F4EA5-627D-4E6E-A1AF-75B30D1E97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4" name="Imagen 5" descr="http://40.75.99.166/orfeo3/iconos/flechaasc.gif">
          <a:extLst>
            <a:ext uri="{FF2B5EF4-FFF2-40B4-BE49-F238E27FC236}">
              <a16:creationId xmlns:a16="http://schemas.microsoft.com/office/drawing/2014/main" id="{00000000-0008-0000-0100-00005C020000}"/>
            </a:ext>
            <a:ext uri="{147F2762-F138-4A5C-976F-8EAC2B608ADB}">
              <a16:predDERef xmlns:a16="http://schemas.microsoft.com/office/drawing/2014/main" pred="{ABE5417A-A7BA-4F1D-BD6A-66974A7C740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5" name="Imagen 6" descr="http://40.75.99.166/orfeo3/iconos/flechaasc.gif">
          <a:extLst>
            <a:ext uri="{FF2B5EF4-FFF2-40B4-BE49-F238E27FC236}">
              <a16:creationId xmlns:a16="http://schemas.microsoft.com/office/drawing/2014/main" id="{00000000-0008-0000-0100-00005D020000}"/>
            </a:ext>
            <a:ext uri="{147F2762-F138-4A5C-976F-8EAC2B608ADB}">
              <a16:predDERef xmlns:a16="http://schemas.microsoft.com/office/drawing/2014/main" pred="{89C92F1A-2E92-4677-8A53-4741DB52BFA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6" name="Imagen 5" descr="http://40.75.99.166/orfeo3/iconos/flechaasc.gif">
          <a:extLst>
            <a:ext uri="{FF2B5EF4-FFF2-40B4-BE49-F238E27FC236}">
              <a16:creationId xmlns:a16="http://schemas.microsoft.com/office/drawing/2014/main" id="{00000000-0008-0000-0100-00005E020000}"/>
            </a:ext>
            <a:ext uri="{147F2762-F138-4A5C-976F-8EAC2B608ADB}">
              <a16:predDERef xmlns:a16="http://schemas.microsoft.com/office/drawing/2014/main" pred="{94F96839-D80C-4C04-A886-755442C3EA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7" name="Imagen 6" descr="http://40.75.99.166/orfeo3/iconos/flechaasc.gif">
          <a:extLst>
            <a:ext uri="{FF2B5EF4-FFF2-40B4-BE49-F238E27FC236}">
              <a16:creationId xmlns:a16="http://schemas.microsoft.com/office/drawing/2014/main" id="{00000000-0008-0000-0100-00005F020000}"/>
            </a:ext>
            <a:ext uri="{147F2762-F138-4A5C-976F-8EAC2B608ADB}">
              <a16:predDERef xmlns:a16="http://schemas.microsoft.com/office/drawing/2014/main" pred="{2F7206A5-2708-44FD-BF2E-1FEDE5D92DE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8" name="Imagen 5" descr="http://40.75.99.166/orfeo3/iconos/flechaasc.gif">
          <a:extLst>
            <a:ext uri="{FF2B5EF4-FFF2-40B4-BE49-F238E27FC236}">
              <a16:creationId xmlns:a16="http://schemas.microsoft.com/office/drawing/2014/main" id="{00000000-0008-0000-0100-000060020000}"/>
            </a:ext>
            <a:ext uri="{147F2762-F138-4A5C-976F-8EAC2B608ADB}">
              <a16:predDERef xmlns:a16="http://schemas.microsoft.com/office/drawing/2014/main" pred="{37A7CE50-E221-4D34-91AE-5FCE936BAA2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9" name="Imagen 6" descr="http://40.75.99.166/orfeo3/iconos/flechaasc.gif">
          <a:extLst>
            <a:ext uri="{FF2B5EF4-FFF2-40B4-BE49-F238E27FC236}">
              <a16:creationId xmlns:a16="http://schemas.microsoft.com/office/drawing/2014/main" id="{00000000-0008-0000-0100-000061020000}"/>
            </a:ext>
            <a:ext uri="{147F2762-F138-4A5C-976F-8EAC2B608ADB}">
              <a16:predDERef xmlns:a16="http://schemas.microsoft.com/office/drawing/2014/main" pred="{84CDD8C8-BDFA-43D7-8998-E44CFC01ED4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0" name="Imagen 5" descr="http://40.75.99.166/orfeo3/iconos/flechaasc.gif">
          <a:extLst>
            <a:ext uri="{FF2B5EF4-FFF2-40B4-BE49-F238E27FC236}">
              <a16:creationId xmlns:a16="http://schemas.microsoft.com/office/drawing/2014/main" id="{00000000-0008-0000-0100-000062020000}"/>
            </a:ext>
            <a:ext uri="{147F2762-F138-4A5C-976F-8EAC2B608ADB}">
              <a16:predDERef xmlns:a16="http://schemas.microsoft.com/office/drawing/2014/main" pred="{709EE270-A321-452F-BA1E-1675820368F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1" name="Imagen 6" descr="http://40.75.99.166/orfeo3/iconos/flechaasc.gif">
          <a:extLst>
            <a:ext uri="{FF2B5EF4-FFF2-40B4-BE49-F238E27FC236}">
              <a16:creationId xmlns:a16="http://schemas.microsoft.com/office/drawing/2014/main" id="{00000000-0008-0000-0100-000063020000}"/>
            </a:ext>
            <a:ext uri="{147F2762-F138-4A5C-976F-8EAC2B608ADB}">
              <a16:predDERef xmlns:a16="http://schemas.microsoft.com/office/drawing/2014/main" pred="{03C91440-0A8D-4344-8C1D-C0B02884F9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2" name="Imagen 5" descr="http://40.75.99.166/orfeo3/iconos/flechaasc.gif">
          <a:extLst>
            <a:ext uri="{FF2B5EF4-FFF2-40B4-BE49-F238E27FC236}">
              <a16:creationId xmlns:a16="http://schemas.microsoft.com/office/drawing/2014/main" id="{00000000-0008-0000-0100-000064020000}"/>
            </a:ext>
            <a:ext uri="{147F2762-F138-4A5C-976F-8EAC2B608ADB}">
              <a16:predDERef xmlns:a16="http://schemas.microsoft.com/office/drawing/2014/main" pred="{E1D549F4-FD21-4C77-94AB-BAFB28D7082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3" name="Imagen 6" descr="http://40.75.99.166/orfeo3/iconos/flechaasc.gif">
          <a:extLst>
            <a:ext uri="{FF2B5EF4-FFF2-40B4-BE49-F238E27FC236}">
              <a16:creationId xmlns:a16="http://schemas.microsoft.com/office/drawing/2014/main" id="{00000000-0008-0000-0100-000065020000}"/>
            </a:ext>
            <a:ext uri="{147F2762-F138-4A5C-976F-8EAC2B608ADB}">
              <a16:predDERef xmlns:a16="http://schemas.microsoft.com/office/drawing/2014/main" pred="{1F8EAF25-4B76-44CA-B58B-9125B4F3C8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4" name="Imagen 5" descr="http://40.75.99.166/orfeo3/iconos/flechaasc.gif">
          <a:extLst>
            <a:ext uri="{FF2B5EF4-FFF2-40B4-BE49-F238E27FC236}">
              <a16:creationId xmlns:a16="http://schemas.microsoft.com/office/drawing/2014/main" id="{00000000-0008-0000-0100-000066020000}"/>
            </a:ext>
            <a:ext uri="{147F2762-F138-4A5C-976F-8EAC2B608ADB}">
              <a16:predDERef xmlns:a16="http://schemas.microsoft.com/office/drawing/2014/main" pred="{FF75383C-8298-43A5-9491-8007FE45976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5" name="Imagen 6" descr="http://40.75.99.166/orfeo3/iconos/flechaasc.gif">
          <a:extLst>
            <a:ext uri="{FF2B5EF4-FFF2-40B4-BE49-F238E27FC236}">
              <a16:creationId xmlns:a16="http://schemas.microsoft.com/office/drawing/2014/main" id="{00000000-0008-0000-0100-000067020000}"/>
            </a:ext>
            <a:ext uri="{147F2762-F138-4A5C-976F-8EAC2B608ADB}">
              <a16:predDERef xmlns:a16="http://schemas.microsoft.com/office/drawing/2014/main" pred="{4FE8ADD8-7805-4AE7-877B-50A494B2CB9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6" name="Imagen 5" descr="http://40.75.99.166/orfeo3/iconos/flechaasc.gif">
          <a:extLst>
            <a:ext uri="{FF2B5EF4-FFF2-40B4-BE49-F238E27FC236}">
              <a16:creationId xmlns:a16="http://schemas.microsoft.com/office/drawing/2014/main" id="{00000000-0008-0000-0100-000068020000}"/>
            </a:ext>
            <a:ext uri="{147F2762-F138-4A5C-976F-8EAC2B608ADB}">
              <a16:predDERef xmlns:a16="http://schemas.microsoft.com/office/drawing/2014/main" pred="{64976366-6602-450C-9A55-E27B6FA4115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7" name="Imagen 6" descr="http://40.75.99.166/orfeo3/iconos/flechaasc.gif">
          <a:extLst>
            <a:ext uri="{FF2B5EF4-FFF2-40B4-BE49-F238E27FC236}">
              <a16:creationId xmlns:a16="http://schemas.microsoft.com/office/drawing/2014/main" id="{00000000-0008-0000-0100-000069020000}"/>
            </a:ext>
            <a:ext uri="{147F2762-F138-4A5C-976F-8EAC2B608ADB}">
              <a16:predDERef xmlns:a16="http://schemas.microsoft.com/office/drawing/2014/main" pred="{2707ADF4-85B1-4BEC-86F9-87EB391EED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8" name="Imagen 5" descr="http://40.75.99.166/orfeo3/iconos/flechaasc.gif">
          <a:extLst>
            <a:ext uri="{FF2B5EF4-FFF2-40B4-BE49-F238E27FC236}">
              <a16:creationId xmlns:a16="http://schemas.microsoft.com/office/drawing/2014/main" id="{00000000-0008-0000-0100-00006A020000}"/>
            </a:ext>
            <a:ext uri="{147F2762-F138-4A5C-976F-8EAC2B608ADB}">
              <a16:predDERef xmlns:a16="http://schemas.microsoft.com/office/drawing/2014/main" pred="{87BBBEBD-5BF7-4117-9839-524592AF1AD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9" name="Imagen 6" descr="http://40.75.99.166/orfeo3/iconos/flechaasc.gif">
          <a:extLst>
            <a:ext uri="{FF2B5EF4-FFF2-40B4-BE49-F238E27FC236}">
              <a16:creationId xmlns:a16="http://schemas.microsoft.com/office/drawing/2014/main" id="{00000000-0008-0000-0100-00006B020000}"/>
            </a:ext>
            <a:ext uri="{147F2762-F138-4A5C-976F-8EAC2B608ADB}">
              <a16:predDERef xmlns:a16="http://schemas.microsoft.com/office/drawing/2014/main" pred="{4BFA2DB8-6470-4DCD-AC45-212A52298A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20" name="Imagen 5" descr="http://40.75.99.166/orfeo3/iconos/flechaasc.gif">
          <a:extLst>
            <a:ext uri="{FF2B5EF4-FFF2-40B4-BE49-F238E27FC236}">
              <a16:creationId xmlns:a16="http://schemas.microsoft.com/office/drawing/2014/main" id="{00000000-0008-0000-0100-00006C020000}"/>
            </a:ext>
            <a:ext uri="{147F2762-F138-4A5C-976F-8EAC2B608ADB}">
              <a16:predDERef xmlns:a16="http://schemas.microsoft.com/office/drawing/2014/main" pred="{4439FFA6-8FFA-4F2E-9742-4AEFCF0B707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21" name="Imagen 6" descr="http://40.75.99.166/orfeo3/iconos/flechaasc.gif">
          <a:extLst>
            <a:ext uri="{FF2B5EF4-FFF2-40B4-BE49-F238E27FC236}">
              <a16:creationId xmlns:a16="http://schemas.microsoft.com/office/drawing/2014/main" id="{00000000-0008-0000-0100-00006D020000}"/>
            </a:ext>
            <a:ext uri="{147F2762-F138-4A5C-976F-8EAC2B608ADB}">
              <a16:predDERef xmlns:a16="http://schemas.microsoft.com/office/drawing/2014/main" pred="{E5118049-FC01-4F31-BBC8-4494911B6C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22" name="Imagen 5" descr="http://40.75.99.166/orfeo3/iconos/flechaasc.gif">
          <a:extLst>
            <a:ext uri="{FF2B5EF4-FFF2-40B4-BE49-F238E27FC236}">
              <a16:creationId xmlns:a16="http://schemas.microsoft.com/office/drawing/2014/main" id="{00000000-0008-0000-0100-00006E020000}"/>
            </a:ext>
            <a:ext uri="{147F2762-F138-4A5C-976F-8EAC2B608ADB}">
              <a16:predDERef xmlns:a16="http://schemas.microsoft.com/office/drawing/2014/main" pred="{815001C8-A98C-4357-8FB4-4F7BD9AD47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23" name="Imagen 6" descr="http://40.75.99.166/orfeo3/iconos/flechaasc.gif">
          <a:extLst>
            <a:ext uri="{FF2B5EF4-FFF2-40B4-BE49-F238E27FC236}">
              <a16:creationId xmlns:a16="http://schemas.microsoft.com/office/drawing/2014/main" id="{00000000-0008-0000-0100-00006F020000}"/>
            </a:ext>
            <a:ext uri="{147F2762-F138-4A5C-976F-8EAC2B608ADB}">
              <a16:predDERef xmlns:a16="http://schemas.microsoft.com/office/drawing/2014/main" pred="{7A5C2B40-5508-4A0B-945D-3B40538C5F7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24" name="Imagen 5" descr="http://40.75.99.166/orfeo3/iconos/flechaasc.gif">
          <a:extLst>
            <a:ext uri="{FF2B5EF4-FFF2-40B4-BE49-F238E27FC236}">
              <a16:creationId xmlns:a16="http://schemas.microsoft.com/office/drawing/2014/main" id="{00000000-0008-0000-0100-000070020000}"/>
            </a:ext>
            <a:ext uri="{147F2762-F138-4A5C-976F-8EAC2B608ADB}">
              <a16:predDERef xmlns:a16="http://schemas.microsoft.com/office/drawing/2014/main" pred="{383A6B0F-8352-431F-BE34-E164B930B52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25" name="Imagen 6" descr="http://40.75.99.166/orfeo3/iconos/flechaasc.gif">
          <a:extLst>
            <a:ext uri="{FF2B5EF4-FFF2-40B4-BE49-F238E27FC236}">
              <a16:creationId xmlns:a16="http://schemas.microsoft.com/office/drawing/2014/main" id="{00000000-0008-0000-0100-000071020000}"/>
            </a:ext>
            <a:ext uri="{147F2762-F138-4A5C-976F-8EAC2B608ADB}">
              <a16:predDERef xmlns:a16="http://schemas.microsoft.com/office/drawing/2014/main" pred="{D2083FFA-49C3-4711-BCF0-B90FE50CE1E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26" name="Imagen 5" descr="http://40.75.99.166/orfeo3/iconos/flechaasc.gif">
          <a:extLst>
            <a:ext uri="{FF2B5EF4-FFF2-40B4-BE49-F238E27FC236}">
              <a16:creationId xmlns:a16="http://schemas.microsoft.com/office/drawing/2014/main" id="{00000000-0008-0000-0100-000072020000}"/>
            </a:ext>
            <a:ext uri="{147F2762-F138-4A5C-976F-8EAC2B608ADB}">
              <a16:predDERef xmlns:a16="http://schemas.microsoft.com/office/drawing/2014/main" pred="{4456686B-C18D-4199-B8CC-3B74B9E037F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27" name="Imagen 6" descr="http://40.75.99.166/orfeo3/iconos/flechaasc.gif">
          <a:extLst>
            <a:ext uri="{FF2B5EF4-FFF2-40B4-BE49-F238E27FC236}">
              <a16:creationId xmlns:a16="http://schemas.microsoft.com/office/drawing/2014/main" id="{00000000-0008-0000-0100-000073020000}"/>
            </a:ext>
            <a:ext uri="{147F2762-F138-4A5C-976F-8EAC2B608ADB}">
              <a16:predDERef xmlns:a16="http://schemas.microsoft.com/office/drawing/2014/main" pred="{0C89FBD8-13CE-4E83-8351-73067D18D0C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28" name="Imagen 627" descr="http://40.75.99.166/orfeo3/iconos/flechaasc.gif">
          <a:extLst>
            <a:ext uri="{FF2B5EF4-FFF2-40B4-BE49-F238E27FC236}">
              <a16:creationId xmlns:a16="http://schemas.microsoft.com/office/drawing/2014/main" id="{00000000-0008-0000-0100-000074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629" name="Imagen 628" descr="http://40.75.99.166/orfeo3/iconos/flechaasc.gif">
          <a:extLst>
            <a:ext uri="{FF2B5EF4-FFF2-40B4-BE49-F238E27FC236}">
              <a16:creationId xmlns:a16="http://schemas.microsoft.com/office/drawing/2014/main" id="{00000000-0008-0000-0100-000075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30" name="Imagen 629" descr="http://40.75.99.166/orfeo3/iconos/flechaasc.gif">
          <a:extLst>
            <a:ext uri="{FF2B5EF4-FFF2-40B4-BE49-F238E27FC236}">
              <a16:creationId xmlns:a16="http://schemas.microsoft.com/office/drawing/2014/main" id="{00000000-0008-0000-0100-000076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31" name="Imagen 630" descr="http://40.75.99.166/orfeo3/iconos/flechaasc.gif">
          <a:extLst>
            <a:ext uri="{FF2B5EF4-FFF2-40B4-BE49-F238E27FC236}">
              <a16:creationId xmlns:a16="http://schemas.microsoft.com/office/drawing/2014/main" id="{00000000-0008-0000-0100-000077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32" name="Imagen 631" descr="http://40.75.99.166/orfeo3/iconos/flechaasc.gif">
          <a:extLst>
            <a:ext uri="{FF2B5EF4-FFF2-40B4-BE49-F238E27FC236}">
              <a16:creationId xmlns:a16="http://schemas.microsoft.com/office/drawing/2014/main" id="{00000000-0008-0000-0100-000078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633" name="Imagen 632" descr="http://40.75.99.166/orfeo3/iconos/flechaasc.gif">
          <a:extLst>
            <a:ext uri="{FF2B5EF4-FFF2-40B4-BE49-F238E27FC236}">
              <a16:creationId xmlns:a16="http://schemas.microsoft.com/office/drawing/2014/main" id="{00000000-0008-0000-0100-000079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34" name="Imagen 633" descr="http://40.75.99.166/orfeo3/iconos/flechaasc.gif">
          <a:extLst>
            <a:ext uri="{FF2B5EF4-FFF2-40B4-BE49-F238E27FC236}">
              <a16:creationId xmlns:a16="http://schemas.microsoft.com/office/drawing/2014/main" id="{00000000-0008-0000-0100-00007A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35" name="Imagen 634" descr="http://40.75.99.166/orfeo3/iconos/flechaasc.gif">
          <a:extLst>
            <a:ext uri="{FF2B5EF4-FFF2-40B4-BE49-F238E27FC236}">
              <a16:creationId xmlns:a16="http://schemas.microsoft.com/office/drawing/2014/main" id="{00000000-0008-0000-0100-00007B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36" name="Imagen 635" descr="http://40.75.99.166/orfeo3/iconos/flechaasc.gif">
          <a:extLst>
            <a:ext uri="{FF2B5EF4-FFF2-40B4-BE49-F238E27FC236}">
              <a16:creationId xmlns:a16="http://schemas.microsoft.com/office/drawing/2014/main" id="{00000000-0008-0000-0100-00007C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637" name="Imagen 636" descr="http://40.75.99.166/orfeo3/iconos/flechaasc.gif">
          <a:extLst>
            <a:ext uri="{FF2B5EF4-FFF2-40B4-BE49-F238E27FC236}">
              <a16:creationId xmlns:a16="http://schemas.microsoft.com/office/drawing/2014/main" id="{00000000-0008-0000-0100-00007D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38" name="Imagen 637" descr="http://40.75.99.166/orfeo3/iconos/flechaasc.gif">
          <a:extLst>
            <a:ext uri="{FF2B5EF4-FFF2-40B4-BE49-F238E27FC236}">
              <a16:creationId xmlns:a16="http://schemas.microsoft.com/office/drawing/2014/main" id="{00000000-0008-0000-0100-00007E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39" name="Imagen 638" descr="http://40.75.99.166/orfeo3/iconos/flechaasc.gif">
          <a:extLst>
            <a:ext uri="{FF2B5EF4-FFF2-40B4-BE49-F238E27FC236}">
              <a16:creationId xmlns:a16="http://schemas.microsoft.com/office/drawing/2014/main" id="{00000000-0008-0000-0100-00007F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40" name="Imagen 639" descr="http://40.75.99.166/orfeo3/iconos/flechaasc.gif">
          <a:extLst>
            <a:ext uri="{FF2B5EF4-FFF2-40B4-BE49-F238E27FC236}">
              <a16:creationId xmlns:a16="http://schemas.microsoft.com/office/drawing/2014/main" id="{00000000-0008-0000-0100-000080020000}"/>
            </a:ext>
            <a:ext uri="{147F2762-F138-4A5C-976F-8EAC2B608ADB}">
              <a16:predDERef xmlns:a16="http://schemas.microsoft.com/office/drawing/2014/main" pre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641" name="Imagen 640" descr="http://40.75.99.166/orfeo3/iconos/flechaasc.gif">
          <a:extLst>
            <a:ext uri="{FF2B5EF4-FFF2-40B4-BE49-F238E27FC236}">
              <a16:creationId xmlns:a16="http://schemas.microsoft.com/office/drawing/2014/main" id="{00000000-0008-0000-0100-000081020000}"/>
            </a:ext>
            <a:ext uri="{147F2762-F138-4A5C-976F-8EAC2B608ADB}">
              <a16:predDERef xmlns:a16="http://schemas.microsoft.com/office/drawing/2014/main" pre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42" name="Imagen 641" descr="http://40.75.99.166/orfeo3/iconos/flechaasc.gif">
          <a:extLst>
            <a:ext uri="{FF2B5EF4-FFF2-40B4-BE49-F238E27FC236}">
              <a16:creationId xmlns:a16="http://schemas.microsoft.com/office/drawing/2014/main" id="{00000000-0008-0000-0100-000082020000}"/>
            </a:ext>
            <a:ext uri="{147F2762-F138-4A5C-976F-8EAC2B608ADB}">
              <a16:predDERef xmlns:a16="http://schemas.microsoft.com/office/drawing/2014/main" pre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43" name="Imagen 642" descr="http://40.75.99.166/orfeo3/iconos/flechaasc.gif">
          <a:extLst>
            <a:ext uri="{FF2B5EF4-FFF2-40B4-BE49-F238E27FC236}">
              <a16:creationId xmlns:a16="http://schemas.microsoft.com/office/drawing/2014/main" id="{00000000-0008-0000-0100-000083020000}"/>
            </a:ext>
            <a:ext uri="{147F2762-F138-4A5C-976F-8EAC2B608ADB}">
              <a16:predDERef xmlns:a16="http://schemas.microsoft.com/office/drawing/2014/main" pre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44" name="Imagen 4" descr="http://40.75.99.166/orfeo3/iconos/flechaasc.gif">
          <a:extLst>
            <a:ext uri="{FF2B5EF4-FFF2-40B4-BE49-F238E27FC236}">
              <a16:creationId xmlns:a16="http://schemas.microsoft.com/office/drawing/2014/main" id="{00000000-0008-0000-0100-000084020000}"/>
            </a:ext>
            <a:ext uri="{147F2762-F138-4A5C-976F-8EAC2B608ADB}">
              <a16:predDERef xmlns:a16="http://schemas.microsoft.com/office/drawing/2014/main" pre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45" name="Imagen 2" descr="http://40.75.99.166/orfeo3/iconos/flechaasc.gif">
          <a:extLst>
            <a:ext uri="{FF2B5EF4-FFF2-40B4-BE49-F238E27FC236}">
              <a16:creationId xmlns:a16="http://schemas.microsoft.com/office/drawing/2014/main" id="{00000000-0008-0000-0100-000085020000}"/>
            </a:ext>
            <a:ext uri="{147F2762-F138-4A5C-976F-8EAC2B608ADB}">
              <a16:predDERef xmlns:a16="http://schemas.microsoft.com/office/drawing/2014/main" pre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646" name="Imagen 645" descr="http://40.75.99.166/orfeo3/iconos/flechaasc.gif">
          <a:extLst>
            <a:ext uri="{FF2B5EF4-FFF2-40B4-BE49-F238E27FC236}">
              <a16:creationId xmlns:a16="http://schemas.microsoft.com/office/drawing/2014/main" id="{00000000-0008-0000-0100-000086020000}"/>
            </a:ext>
            <a:ext uri="{147F2762-F138-4A5C-976F-8EAC2B608ADB}">
              <a16:predDERef xmlns:a16="http://schemas.microsoft.com/office/drawing/2014/main" pre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647" name="Imagen 646" descr="http://40.75.99.166/orfeo3/iconos/flechaasc.gif">
          <a:extLst>
            <a:ext uri="{FF2B5EF4-FFF2-40B4-BE49-F238E27FC236}">
              <a16:creationId xmlns:a16="http://schemas.microsoft.com/office/drawing/2014/main" id="{00000000-0008-0000-0100-000087020000}"/>
            </a:ext>
            <a:ext uri="{147F2762-F138-4A5C-976F-8EAC2B608ADB}">
              <a16:predDERef xmlns:a16="http://schemas.microsoft.com/office/drawing/2014/main" pre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48" name="Imagen 647" descr="http://40.75.99.166/orfeo3/iconos/flechaasc.gif">
          <a:extLst>
            <a:ext uri="{FF2B5EF4-FFF2-40B4-BE49-F238E27FC236}">
              <a16:creationId xmlns:a16="http://schemas.microsoft.com/office/drawing/2014/main" id="{00000000-0008-0000-0100-000088020000}"/>
            </a:ext>
            <a:ext uri="{147F2762-F138-4A5C-976F-8EAC2B608ADB}">
              <a16:predDERef xmlns:a16="http://schemas.microsoft.com/office/drawing/2014/main" pre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49" name="Imagen 648" descr="http://40.75.99.166/orfeo3/iconos/flechaasc.gif">
          <a:extLst>
            <a:ext uri="{FF2B5EF4-FFF2-40B4-BE49-F238E27FC236}">
              <a16:creationId xmlns:a16="http://schemas.microsoft.com/office/drawing/2014/main" id="{00000000-0008-0000-0100-000089020000}"/>
            </a:ext>
            <a:ext uri="{147F2762-F138-4A5C-976F-8EAC2B608ADB}">
              <a16:predDERef xmlns:a16="http://schemas.microsoft.com/office/drawing/2014/main" pre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50" name="Imagen 649" descr="http://40.75.99.166/orfeo3/iconos/flechaasc.gif">
          <a:extLst>
            <a:ext uri="{FF2B5EF4-FFF2-40B4-BE49-F238E27FC236}">
              <a16:creationId xmlns:a16="http://schemas.microsoft.com/office/drawing/2014/main" id="{00000000-0008-0000-0100-00008A020000}"/>
            </a:ext>
            <a:ext uri="{147F2762-F138-4A5C-976F-8EAC2B608ADB}">
              <a16:predDERef xmlns:a16="http://schemas.microsoft.com/office/drawing/2014/main" pre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51" name="Imagen 650" descr="http://40.75.99.166/orfeo3/iconos/flechaasc.gif">
          <a:extLst>
            <a:ext uri="{FF2B5EF4-FFF2-40B4-BE49-F238E27FC236}">
              <a16:creationId xmlns:a16="http://schemas.microsoft.com/office/drawing/2014/main" id="{00000000-0008-0000-0100-00008B020000}"/>
            </a:ext>
            <a:ext uri="{147F2762-F138-4A5C-976F-8EAC2B608ADB}">
              <a16:predDERef xmlns:a16="http://schemas.microsoft.com/office/drawing/2014/main" pre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52" name="Imagen 4" descr="http://40.75.99.166/orfeo3/iconos/flechaasc.gif">
          <a:extLst>
            <a:ext uri="{FF2B5EF4-FFF2-40B4-BE49-F238E27FC236}">
              <a16:creationId xmlns:a16="http://schemas.microsoft.com/office/drawing/2014/main" id="{00000000-0008-0000-0100-00008C020000}"/>
            </a:ext>
            <a:ext uri="{147F2762-F138-4A5C-976F-8EAC2B608ADB}">
              <a16:predDERef xmlns:a16="http://schemas.microsoft.com/office/drawing/2014/main" pre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53" name="Imagen 2" descr="http://40.75.99.166/orfeo3/iconos/flechaasc.gif">
          <a:extLst>
            <a:ext uri="{FF2B5EF4-FFF2-40B4-BE49-F238E27FC236}">
              <a16:creationId xmlns:a16="http://schemas.microsoft.com/office/drawing/2014/main" id="{00000000-0008-0000-0100-00008D020000}"/>
            </a:ext>
            <a:ext uri="{147F2762-F138-4A5C-976F-8EAC2B608ADB}">
              <a16:predDERef xmlns:a16="http://schemas.microsoft.com/office/drawing/2014/main" pre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54" name="Imagen 5" descr="http://40.75.99.166/orfeo3/iconos/flechaasc.gif">
          <a:extLst>
            <a:ext uri="{FF2B5EF4-FFF2-40B4-BE49-F238E27FC236}">
              <a16:creationId xmlns:a16="http://schemas.microsoft.com/office/drawing/2014/main" id="{00000000-0008-0000-0100-00008E020000}"/>
            </a:ext>
            <a:ext uri="{147F2762-F138-4A5C-976F-8EAC2B608ADB}">
              <a16:predDERef xmlns:a16="http://schemas.microsoft.com/office/drawing/2014/main" pre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55" name="Imagen 6" descr="http://40.75.99.166/orfeo3/iconos/flechaasc.gif">
          <a:extLst>
            <a:ext uri="{FF2B5EF4-FFF2-40B4-BE49-F238E27FC236}">
              <a16:creationId xmlns:a16="http://schemas.microsoft.com/office/drawing/2014/main" id="{00000000-0008-0000-0100-00008F020000}"/>
            </a:ext>
            <a:ext uri="{147F2762-F138-4A5C-976F-8EAC2B608ADB}">
              <a16:predDERef xmlns:a16="http://schemas.microsoft.com/office/drawing/2014/main" pre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56" name="Imagen 5" descr="http://40.75.99.166/orfeo3/iconos/flechaasc.gif">
          <a:extLst>
            <a:ext uri="{FF2B5EF4-FFF2-40B4-BE49-F238E27FC236}">
              <a16:creationId xmlns:a16="http://schemas.microsoft.com/office/drawing/2014/main" id="{00000000-0008-0000-0100-000090020000}"/>
            </a:ext>
            <a:ext uri="{147F2762-F138-4A5C-976F-8EAC2B608ADB}">
              <a16:predDERef xmlns:a16="http://schemas.microsoft.com/office/drawing/2014/main" pre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57" name="Imagen 6" descr="http://40.75.99.166/orfeo3/iconos/flechaasc.gif">
          <a:extLst>
            <a:ext uri="{FF2B5EF4-FFF2-40B4-BE49-F238E27FC236}">
              <a16:creationId xmlns:a16="http://schemas.microsoft.com/office/drawing/2014/main" id="{00000000-0008-0000-0100-000091020000}"/>
            </a:ext>
            <a:ext uri="{147F2762-F138-4A5C-976F-8EAC2B608ADB}">
              <a16:predDERef xmlns:a16="http://schemas.microsoft.com/office/drawing/2014/main" pre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58" name="Imagen 5" descr="http://40.75.99.166/orfeo3/iconos/flechaasc.gif">
          <a:extLst>
            <a:ext uri="{FF2B5EF4-FFF2-40B4-BE49-F238E27FC236}">
              <a16:creationId xmlns:a16="http://schemas.microsoft.com/office/drawing/2014/main" id="{00000000-0008-0000-0100-000092020000}"/>
            </a:ext>
            <a:ext uri="{147F2762-F138-4A5C-976F-8EAC2B608ADB}">
              <a16:predDERef xmlns:a16="http://schemas.microsoft.com/office/drawing/2014/main" pre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59" name="Imagen 6" descr="http://40.75.99.166/orfeo3/iconos/flechaasc.gif">
          <a:extLst>
            <a:ext uri="{FF2B5EF4-FFF2-40B4-BE49-F238E27FC236}">
              <a16:creationId xmlns:a16="http://schemas.microsoft.com/office/drawing/2014/main" id="{00000000-0008-0000-0100-000093020000}"/>
            </a:ext>
            <a:ext uri="{147F2762-F138-4A5C-976F-8EAC2B608ADB}">
              <a16:predDERef xmlns:a16="http://schemas.microsoft.com/office/drawing/2014/main" pre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0" name="Imagen 5" descr="http://40.75.99.166/orfeo3/iconos/flechaasc.gif">
          <a:extLst>
            <a:ext uri="{FF2B5EF4-FFF2-40B4-BE49-F238E27FC236}">
              <a16:creationId xmlns:a16="http://schemas.microsoft.com/office/drawing/2014/main" id="{00000000-0008-0000-0100-000094020000}"/>
            </a:ext>
            <a:ext uri="{147F2762-F138-4A5C-976F-8EAC2B608ADB}">
              <a16:predDERef xmlns:a16="http://schemas.microsoft.com/office/drawing/2014/main" pre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1" name="Imagen 6" descr="http://40.75.99.166/orfeo3/iconos/flechaasc.gif">
          <a:extLst>
            <a:ext uri="{FF2B5EF4-FFF2-40B4-BE49-F238E27FC236}">
              <a16:creationId xmlns:a16="http://schemas.microsoft.com/office/drawing/2014/main" id="{00000000-0008-0000-0100-000095020000}"/>
            </a:ext>
            <a:ext uri="{147F2762-F138-4A5C-976F-8EAC2B608ADB}">
              <a16:predDERef xmlns:a16="http://schemas.microsoft.com/office/drawing/2014/main" pre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2" name="Imagen 5" descr="http://40.75.99.166/orfeo3/iconos/flechaasc.gif">
          <a:extLst>
            <a:ext uri="{FF2B5EF4-FFF2-40B4-BE49-F238E27FC236}">
              <a16:creationId xmlns:a16="http://schemas.microsoft.com/office/drawing/2014/main" id="{00000000-0008-0000-0100-000096020000}"/>
            </a:ext>
            <a:ext uri="{147F2762-F138-4A5C-976F-8EAC2B608ADB}">
              <a16:predDERef xmlns:a16="http://schemas.microsoft.com/office/drawing/2014/main" pre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3" name="Imagen 6" descr="http://40.75.99.166/orfeo3/iconos/flechaasc.gif">
          <a:extLst>
            <a:ext uri="{FF2B5EF4-FFF2-40B4-BE49-F238E27FC236}">
              <a16:creationId xmlns:a16="http://schemas.microsoft.com/office/drawing/2014/main" id="{00000000-0008-0000-0100-000097020000}"/>
            </a:ext>
            <a:ext uri="{147F2762-F138-4A5C-976F-8EAC2B608ADB}">
              <a16:predDERef xmlns:a16="http://schemas.microsoft.com/office/drawing/2014/main" pre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4" name="Imagen 5" descr="http://40.75.99.166/orfeo3/iconos/flechaasc.gif">
          <a:extLst>
            <a:ext uri="{FF2B5EF4-FFF2-40B4-BE49-F238E27FC236}">
              <a16:creationId xmlns:a16="http://schemas.microsoft.com/office/drawing/2014/main" id="{00000000-0008-0000-0100-000098020000}"/>
            </a:ext>
            <a:ext uri="{147F2762-F138-4A5C-976F-8EAC2B608ADB}">
              <a16:predDERef xmlns:a16="http://schemas.microsoft.com/office/drawing/2014/main" pre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5" name="Imagen 6" descr="http://40.75.99.166/orfeo3/iconos/flechaasc.gif">
          <a:extLst>
            <a:ext uri="{FF2B5EF4-FFF2-40B4-BE49-F238E27FC236}">
              <a16:creationId xmlns:a16="http://schemas.microsoft.com/office/drawing/2014/main" id="{00000000-0008-0000-0100-000099020000}"/>
            </a:ext>
            <a:ext uri="{147F2762-F138-4A5C-976F-8EAC2B608ADB}">
              <a16:predDERef xmlns:a16="http://schemas.microsoft.com/office/drawing/2014/main" pre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6" name="Imagen 5" descr="http://40.75.99.166/orfeo3/iconos/flechaasc.gif">
          <a:extLst>
            <a:ext uri="{FF2B5EF4-FFF2-40B4-BE49-F238E27FC236}">
              <a16:creationId xmlns:a16="http://schemas.microsoft.com/office/drawing/2014/main" id="{00000000-0008-0000-0100-00009A020000}"/>
            </a:ext>
            <a:ext uri="{147F2762-F138-4A5C-976F-8EAC2B608ADB}">
              <a16:predDERef xmlns:a16="http://schemas.microsoft.com/office/drawing/2014/main" pre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7" name="Imagen 6" descr="http://40.75.99.166/orfeo3/iconos/flechaasc.gif">
          <a:extLst>
            <a:ext uri="{FF2B5EF4-FFF2-40B4-BE49-F238E27FC236}">
              <a16:creationId xmlns:a16="http://schemas.microsoft.com/office/drawing/2014/main" id="{00000000-0008-0000-0100-00009B020000}"/>
            </a:ext>
            <a:ext uri="{147F2762-F138-4A5C-976F-8EAC2B608ADB}">
              <a16:predDERef xmlns:a16="http://schemas.microsoft.com/office/drawing/2014/main" pre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8" name="Imagen 5" descr="http://40.75.99.166/orfeo3/iconos/flechaasc.gif">
          <a:extLst>
            <a:ext uri="{FF2B5EF4-FFF2-40B4-BE49-F238E27FC236}">
              <a16:creationId xmlns:a16="http://schemas.microsoft.com/office/drawing/2014/main" id="{00000000-0008-0000-0100-00009C020000}"/>
            </a:ext>
            <a:ext uri="{147F2762-F138-4A5C-976F-8EAC2B608ADB}">
              <a16:predDERef xmlns:a16="http://schemas.microsoft.com/office/drawing/2014/main" pre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69" name="Imagen 6" descr="http://40.75.99.166/orfeo3/iconos/flechaasc.gif">
          <a:extLst>
            <a:ext uri="{FF2B5EF4-FFF2-40B4-BE49-F238E27FC236}">
              <a16:creationId xmlns:a16="http://schemas.microsoft.com/office/drawing/2014/main" id="{00000000-0008-0000-0100-00009D020000}"/>
            </a:ext>
            <a:ext uri="{147F2762-F138-4A5C-976F-8EAC2B608ADB}">
              <a16:predDERef xmlns:a16="http://schemas.microsoft.com/office/drawing/2014/main" pre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0" name="Imagen 5" descr="http://40.75.99.166/orfeo3/iconos/flechaasc.gif">
          <a:extLst>
            <a:ext uri="{FF2B5EF4-FFF2-40B4-BE49-F238E27FC236}">
              <a16:creationId xmlns:a16="http://schemas.microsoft.com/office/drawing/2014/main" id="{00000000-0008-0000-0100-00009E020000}"/>
            </a:ext>
            <a:ext uri="{147F2762-F138-4A5C-976F-8EAC2B608ADB}">
              <a16:predDERef xmlns:a16="http://schemas.microsoft.com/office/drawing/2014/main" pre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1" name="Imagen 6" descr="http://40.75.99.166/orfeo3/iconos/flechaasc.gif">
          <a:extLst>
            <a:ext uri="{FF2B5EF4-FFF2-40B4-BE49-F238E27FC236}">
              <a16:creationId xmlns:a16="http://schemas.microsoft.com/office/drawing/2014/main" id="{00000000-0008-0000-0100-00009F020000}"/>
            </a:ext>
            <a:ext uri="{147F2762-F138-4A5C-976F-8EAC2B608ADB}">
              <a16:predDERef xmlns:a16="http://schemas.microsoft.com/office/drawing/2014/main" pre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2" name="Imagen 5" descr="http://40.75.99.166/orfeo3/iconos/flechaasc.gif">
          <a:extLst>
            <a:ext uri="{FF2B5EF4-FFF2-40B4-BE49-F238E27FC236}">
              <a16:creationId xmlns:a16="http://schemas.microsoft.com/office/drawing/2014/main" id="{00000000-0008-0000-0100-0000A0020000}"/>
            </a:ext>
            <a:ext uri="{147F2762-F138-4A5C-976F-8EAC2B608ADB}">
              <a16:predDERef xmlns:a16="http://schemas.microsoft.com/office/drawing/2014/main" pre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3" name="Imagen 6" descr="http://40.75.99.166/orfeo3/iconos/flechaasc.gif">
          <a:extLst>
            <a:ext uri="{FF2B5EF4-FFF2-40B4-BE49-F238E27FC236}">
              <a16:creationId xmlns:a16="http://schemas.microsoft.com/office/drawing/2014/main" id="{00000000-0008-0000-0100-0000A1020000}"/>
            </a:ext>
            <a:ext uri="{147F2762-F138-4A5C-976F-8EAC2B608ADB}">
              <a16:predDERef xmlns:a16="http://schemas.microsoft.com/office/drawing/2014/main" pre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4" name="Imagen 5" descr="http://40.75.99.166/orfeo3/iconos/flechaasc.gif">
          <a:extLst>
            <a:ext uri="{FF2B5EF4-FFF2-40B4-BE49-F238E27FC236}">
              <a16:creationId xmlns:a16="http://schemas.microsoft.com/office/drawing/2014/main" id="{00000000-0008-0000-0100-0000A2020000}"/>
            </a:ext>
            <a:ext uri="{147F2762-F138-4A5C-976F-8EAC2B608ADB}">
              <a16:predDERef xmlns:a16="http://schemas.microsoft.com/office/drawing/2014/main" pre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5" name="Imagen 6" descr="http://40.75.99.166/orfeo3/iconos/flechaasc.gif">
          <a:extLst>
            <a:ext uri="{FF2B5EF4-FFF2-40B4-BE49-F238E27FC236}">
              <a16:creationId xmlns:a16="http://schemas.microsoft.com/office/drawing/2014/main" id="{00000000-0008-0000-0100-0000A3020000}"/>
            </a:ext>
            <a:ext uri="{147F2762-F138-4A5C-976F-8EAC2B608ADB}">
              <a16:predDERef xmlns:a16="http://schemas.microsoft.com/office/drawing/2014/main" pre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6" name="Imagen 5" descr="http://40.75.99.166/orfeo3/iconos/flechaasc.gif">
          <a:extLst>
            <a:ext uri="{FF2B5EF4-FFF2-40B4-BE49-F238E27FC236}">
              <a16:creationId xmlns:a16="http://schemas.microsoft.com/office/drawing/2014/main" id="{00000000-0008-0000-0100-0000A4020000}"/>
            </a:ext>
            <a:ext uri="{147F2762-F138-4A5C-976F-8EAC2B608ADB}">
              <a16:predDERef xmlns:a16="http://schemas.microsoft.com/office/drawing/2014/main" pre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7" name="Imagen 6" descr="http://40.75.99.166/orfeo3/iconos/flechaasc.gif">
          <a:extLst>
            <a:ext uri="{FF2B5EF4-FFF2-40B4-BE49-F238E27FC236}">
              <a16:creationId xmlns:a16="http://schemas.microsoft.com/office/drawing/2014/main" id="{00000000-0008-0000-0100-0000A5020000}"/>
            </a:ext>
            <a:ext uri="{147F2762-F138-4A5C-976F-8EAC2B608ADB}">
              <a16:predDERef xmlns:a16="http://schemas.microsoft.com/office/drawing/2014/main" pre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8" name="Imagen 5" descr="http://40.75.99.166/orfeo3/iconos/flechaasc.gif">
          <a:extLst>
            <a:ext uri="{FF2B5EF4-FFF2-40B4-BE49-F238E27FC236}">
              <a16:creationId xmlns:a16="http://schemas.microsoft.com/office/drawing/2014/main" id="{00000000-0008-0000-0100-0000A6020000}"/>
            </a:ext>
            <a:ext uri="{147F2762-F138-4A5C-976F-8EAC2B608ADB}">
              <a16:predDERef xmlns:a16="http://schemas.microsoft.com/office/drawing/2014/main" pre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79" name="Imagen 6" descr="http://40.75.99.166/orfeo3/iconos/flechaasc.gif">
          <a:extLst>
            <a:ext uri="{FF2B5EF4-FFF2-40B4-BE49-F238E27FC236}">
              <a16:creationId xmlns:a16="http://schemas.microsoft.com/office/drawing/2014/main" id="{00000000-0008-0000-0100-0000A7020000}"/>
            </a:ext>
            <a:ext uri="{147F2762-F138-4A5C-976F-8EAC2B608ADB}">
              <a16:predDERef xmlns:a16="http://schemas.microsoft.com/office/drawing/2014/main" pre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0" name="Imagen 5" descr="http://40.75.99.166/orfeo3/iconos/flechaasc.gif">
          <a:extLst>
            <a:ext uri="{FF2B5EF4-FFF2-40B4-BE49-F238E27FC236}">
              <a16:creationId xmlns:a16="http://schemas.microsoft.com/office/drawing/2014/main" id="{00000000-0008-0000-0100-0000A8020000}"/>
            </a:ext>
            <a:ext uri="{147F2762-F138-4A5C-976F-8EAC2B608ADB}">
              <a16:predDERef xmlns:a16="http://schemas.microsoft.com/office/drawing/2014/main" pre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1" name="Imagen 6" descr="http://40.75.99.166/orfeo3/iconos/flechaasc.gif">
          <a:extLst>
            <a:ext uri="{FF2B5EF4-FFF2-40B4-BE49-F238E27FC236}">
              <a16:creationId xmlns:a16="http://schemas.microsoft.com/office/drawing/2014/main" id="{00000000-0008-0000-0100-0000A9020000}"/>
            </a:ext>
            <a:ext uri="{147F2762-F138-4A5C-976F-8EAC2B608ADB}">
              <a16:predDERef xmlns:a16="http://schemas.microsoft.com/office/drawing/2014/main" pre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2" name="Imagen 5" descr="http://40.75.99.166/orfeo3/iconos/flechaasc.gif">
          <a:extLst>
            <a:ext uri="{FF2B5EF4-FFF2-40B4-BE49-F238E27FC236}">
              <a16:creationId xmlns:a16="http://schemas.microsoft.com/office/drawing/2014/main" id="{00000000-0008-0000-0100-0000AA020000}"/>
            </a:ext>
            <a:ext uri="{147F2762-F138-4A5C-976F-8EAC2B608ADB}">
              <a16:predDERef xmlns:a16="http://schemas.microsoft.com/office/drawing/2014/main" pre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3" name="Imagen 6" descr="http://40.75.99.166/orfeo3/iconos/flechaasc.gif">
          <a:extLst>
            <a:ext uri="{FF2B5EF4-FFF2-40B4-BE49-F238E27FC236}">
              <a16:creationId xmlns:a16="http://schemas.microsoft.com/office/drawing/2014/main" id="{00000000-0008-0000-0100-0000AB020000}"/>
            </a:ext>
            <a:ext uri="{147F2762-F138-4A5C-976F-8EAC2B608ADB}">
              <a16:predDERef xmlns:a16="http://schemas.microsoft.com/office/drawing/2014/main" pre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4" name="Imagen 5" descr="http://40.75.99.166/orfeo3/iconos/flechaasc.gif">
          <a:extLst>
            <a:ext uri="{FF2B5EF4-FFF2-40B4-BE49-F238E27FC236}">
              <a16:creationId xmlns:a16="http://schemas.microsoft.com/office/drawing/2014/main" id="{00000000-0008-0000-0100-0000AC020000}"/>
            </a:ext>
            <a:ext uri="{147F2762-F138-4A5C-976F-8EAC2B608ADB}">
              <a16:predDERef xmlns:a16="http://schemas.microsoft.com/office/drawing/2014/main" pre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5" name="Imagen 6" descr="http://40.75.99.166/orfeo3/iconos/flechaasc.gif">
          <a:extLst>
            <a:ext uri="{FF2B5EF4-FFF2-40B4-BE49-F238E27FC236}">
              <a16:creationId xmlns:a16="http://schemas.microsoft.com/office/drawing/2014/main" id="{00000000-0008-0000-0100-0000AD020000}"/>
            </a:ext>
            <a:ext uri="{147F2762-F138-4A5C-976F-8EAC2B608ADB}">
              <a16:predDERef xmlns:a16="http://schemas.microsoft.com/office/drawing/2014/main" pre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6" name="Imagen 5" descr="http://40.75.99.166/orfeo3/iconos/flechaasc.gif">
          <a:extLst>
            <a:ext uri="{FF2B5EF4-FFF2-40B4-BE49-F238E27FC236}">
              <a16:creationId xmlns:a16="http://schemas.microsoft.com/office/drawing/2014/main" id="{00000000-0008-0000-0100-0000AE020000}"/>
            </a:ext>
            <a:ext uri="{147F2762-F138-4A5C-976F-8EAC2B608ADB}">
              <a16:predDERef xmlns:a16="http://schemas.microsoft.com/office/drawing/2014/main" pre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7" name="Imagen 6" descr="http://40.75.99.166/orfeo3/iconos/flechaasc.gif">
          <a:extLst>
            <a:ext uri="{FF2B5EF4-FFF2-40B4-BE49-F238E27FC236}">
              <a16:creationId xmlns:a16="http://schemas.microsoft.com/office/drawing/2014/main" id="{00000000-0008-0000-0100-0000AF020000}"/>
            </a:ext>
            <a:ext uri="{147F2762-F138-4A5C-976F-8EAC2B608ADB}">
              <a16:predDERef xmlns:a16="http://schemas.microsoft.com/office/drawing/2014/main" pre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8" name="Imagen 5" descr="http://40.75.99.166/orfeo3/iconos/flechaasc.gif">
          <a:extLst>
            <a:ext uri="{FF2B5EF4-FFF2-40B4-BE49-F238E27FC236}">
              <a16:creationId xmlns:a16="http://schemas.microsoft.com/office/drawing/2014/main" id="{00000000-0008-0000-0100-0000B0020000}"/>
            </a:ext>
            <a:ext uri="{147F2762-F138-4A5C-976F-8EAC2B608ADB}">
              <a16:predDERef xmlns:a16="http://schemas.microsoft.com/office/drawing/2014/main" pre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9" name="Imagen 6" descr="http://40.75.99.166/orfeo3/iconos/flechaasc.gif">
          <a:extLst>
            <a:ext uri="{FF2B5EF4-FFF2-40B4-BE49-F238E27FC236}">
              <a16:creationId xmlns:a16="http://schemas.microsoft.com/office/drawing/2014/main" id="{00000000-0008-0000-0100-0000B1020000}"/>
            </a:ext>
            <a:ext uri="{147F2762-F138-4A5C-976F-8EAC2B608ADB}">
              <a16:predDERef xmlns:a16="http://schemas.microsoft.com/office/drawing/2014/main" pre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90" name="Imagen 5" descr="http://40.75.99.166/orfeo3/iconos/flechaasc.gif">
          <a:extLst>
            <a:ext uri="{FF2B5EF4-FFF2-40B4-BE49-F238E27FC236}">
              <a16:creationId xmlns:a16="http://schemas.microsoft.com/office/drawing/2014/main" id="{00000000-0008-0000-0100-0000B2020000}"/>
            </a:ext>
            <a:ext uri="{147F2762-F138-4A5C-976F-8EAC2B608ADB}">
              <a16:predDERef xmlns:a16="http://schemas.microsoft.com/office/drawing/2014/main" pre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91" name="Imagen 6" descr="http://40.75.99.166/orfeo3/iconos/flechaasc.gif">
          <a:extLst>
            <a:ext uri="{FF2B5EF4-FFF2-40B4-BE49-F238E27FC236}">
              <a16:creationId xmlns:a16="http://schemas.microsoft.com/office/drawing/2014/main" id="{00000000-0008-0000-0100-0000B3020000}"/>
            </a:ext>
            <a:ext uri="{147F2762-F138-4A5C-976F-8EAC2B608ADB}">
              <a16:predDERef xmlns:a16="http://schemas.microsoft.com/office/drawing/2014/main" pre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92" name="Imagen 2" descr="http://40.75.99.166/orfeo3/iconos/flechaasc.gif">
          <a:extLst>
            <a:ext uri="{FF2B5EF4-FFF2-40B4-BE49-F238E27FC236}">
              <a16:creationId xmlns:a16="http://schemas.microsoft.com/office/drawing/2014/main" id="{00000000-0008-0000-0100-0000B4020000}"/>
            </a:ext>
            <a:ext uri="{147F2762-F138-4A5C-976F-8EAC2B608ADB}">
              <a16:predDERef xmlns:a16="http://schemas.microsoft.com/office/drawing/2014/main" pre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93" name="Imagen 4" descr="http://40.75.99.166/orfeo3/iconos/flechaasc.gif">
          <a:extLst>
            <a:ext uri="{FF2B5EF4-FFF2-40B4-BE49-F238E27FC236}">
              <a16:creationId xmlns:a16="http://schemas.microsoft.com/office/drawing/2014/main" id="{00000000-0008-0000-0100-0000B5020000}"/>
            </a:ext>
            <a:ext uri="{147F2762-F138-4A5C-976F-8EAC2B608ADB}">
              <a16:predDERef xmlns:a16="http://schemas.microsoft.com/office/drawing/2014/main" pred="{CF834387-9DAA-4F94-94DF-E03861896C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94" name="Imagen 6" descr="http://40.75.99.166/orfeo3/iconos/flechaasc.gif">
          <a:extLst>
            <a:ext uri="{FF2B5EF4-FFF2-40B4-BE49-F238E27FC236}">
              <a16:creationId xmlns:a16="http://schemas.microsoft.com/office/drawing/2014/main" id="{00000000-0008-0000-0100-0000B6020000}"/>
            </a:ext>
            <a:ext uri="{147F2762-F138-4A5C-976F-8EAC2B608ADB}">
              <a16:predDERef xmlns:a16="http://schemas.microsoft.com/office/drawing/2014/main" pred="{5F2D60D2-A3D7-4CC4-9ACF-4A5EE0BFF85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95" name="Imagen 8" descr="http://40.75.99.166/orfeo3/iconos/flechaasc.gif">
          <a:extLst>
            <a:ext uri="{FF2B5EF4-FFF2-40B4-BE49-F238E27FC236}">
              <a16:creationId xmlns:a16="http://schemas.microsoft.com/office/drawing/2014/main" id="{00000000-0008-0000-0100-0000B7020000}"/>
            </a:ext>
            <a:ext uri="{147F2762-F138-4A5C-976F-8EAC2B608ADB}">
              <a16:predDERef xmlns:a16="http://schemas.microsoft.com/office/drawing/2014/main" pred="{45192230-A087-4732-B968-C6F519E270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96" name="Imagen 4" descr="http://40.75.99.166/orfeo3/iconos/flechaasc.gif">
          <a:extLst>
            <a:ext uri="{FF2B5EF4-FFF2-40B4-BE49-F238E27FC236}">
              <a16:creationId xmlns:a16="http://schemas.microsoft.com/office/drawing/2014/main" id="{00000000-0008-0000-0100-0000B8020000}"/>
            </a:ext>
            <a:ext uri="{147F2762-F138-4A5C-976F-8EAC2B608ADB}">
              <a16:predDERef xmlns:a16="http://schemas.microsoft.com/office/drawing/2014/main" pred="{AB06DCCB-DC7C-4980-B37C-3C5EBB4EE6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97" name="Imagen 2" descr="http://40.75.99.166/orfeo3/iconos/flechaasc.gif">
          <a:extLst>
            <a:ext uri="{FF2B5EF4-FFF2-40B4-BE49-F238E27FC236}">
              <a16:creationId xmlns:a16="http://schemas.microsoft.com/office/drawing/2014/main" id="{00000000-0008-0000-0100-0000B9020000}"/>
            </a:ext>
            <a:ext uri="{147F2762-F138-4A5C-976F-8EAC2B608ADB}">
              <a16:predDERef xmlns:a16="http://schemas.microsoft.com/office/drawing/2014/main" pred="{3E4BD20E-9386-4226-8563-F90A887ABC3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698" name="Imagen 12" descr="http://40.75.99.166/orfeo3/iconos/flechaasc.gif">
          <a:extLst>
            <a:ext uri="{FF2B5EF4-FFF2-40B4-BE49-F238E27FC236}">
              <a16:creationId xmlns:a16="http://schemas.microsoft.com/office/drawing/2014/main" id="{00000000-0008-0000-0100-0000BA020000}"/>
            </a:ext>
            <a:ext uri="{147F2762-F138-4A5C-976F-8EAC2B608ADB}">
              <a16:predDERef xmlns:a16="http://schemas.microsoft.com/office/drawing/2014/main" pred="{5091356C-20FD-462A-BC7A-C4D169F888B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99" name="Imagen 14" descr="http://40.75.99.166/orfeo3/iconos/flechaasc.gif">
          <a:extLst>
            <a:ext uri="{FF2B5EF4-FFF2-40B4-BE49-F238E27FC236}">
              <a16:creationId xmlns:a16="http://schemas.microsoft.com/office/drawing/2014/main" id="{00000000-0008-0000-0100-0000BB020000}"/>
            </a:ext>
            <a:ext uri="{147F2762-F138-4A5C-976F-8EAC2B608ADB}">
              <a16:predDERef xmlns:a16="http://schemas.microsoft.com/office/drawing/2014/main" pred="{E03A2B40-6B09-4AFA-A118-B4E92CDA96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0" name="Imagen 15" descr="http://40.75.99.166/orfeo3/iconos/flechaasc.gif">
          <a:extLst>
            <a:ext uri="{FF2B5EF4-FFF2-40B4-BE49-F238E27FC236}">
              <a16:creationId xmlns:a16="http://schemas.microsoft.com/office/drawing/2014/main" id="{00000000-0008-0000-0100-0000BC020000}"/>
            </a:ext>
            <a:ext uri="{147F2762-F138-4A5C-976F-8EAC2B608ADB}">
              <a16:predDERef xmlns:a16="http://schemas.microsoft.com/office/drawing/2014/main" pred="{F2E0A195-84D3-47C7-BAC8-2114EEF28C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1" name="Imagen 16" descr="http://40.75.99.166/orfeo3/iconos/flechaasc.gif">
          <a:extLst>
            <a:ext uri="{FF2B5EF4-FFF2-40B4-BE49-F238E27FC236}">
              <a16:creationId xmlns:a16="http://schemas.microsoft.com/office/drawing/2014/main" id="{00000000-0008-0000-0100-0000BD020000}"/>
            </a:ext>
            <a:ext uri="{147F2762-F138-4A5C-976F-8EAC2B608ADB}">
              <a16:predDERef xmlns:a16="http://schemas.microsoft.com/office/drawing/2014/main" pred="{2DEAD226-7A38-42EC-B8AB-6C4C8F0EE91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2" name="Imagen 4" descr="http://40.75.99.166/orfeo3/iconos/flechaasc.gif">
          <a:extLst>
            <a:ext uri="{FF2B5EF4-FFF2-40B4-BE49-F238E27FC236}">
              <a16:creationId xmlns:a16="http://schemas.microsoft.com/office/drawing/2014/main" id="{00000000-0008-0000-0100-0000BE020000}"/>
            </a:ext>
            <a:ext uri="{147F2762-F138-4A5C-976F-8EAC2B608ADB}">
              <a16:predDERef xmlns:a16="http://schemas.microsoft.com/office/drawing/2014/main" pred="{060DEFA1-BF2D-47B0-9799-69BBBC7D5D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03" name="Imagen 2" descr="http://40.75.99.166/orfeo3/iconos/flechaasc.gif">
          <a:extLst>
            <a:ext uri="{FF2B5EF4-FFF2-40B4-BE49-F238E27FC236}">
              <a16:creationId xmlns:a16="http://schemas.microsoft.com/office/drawing/2014/main" id="{00000000-0008-0000-0100-0000BF020000}"/>
            </a:ext>
            <a:ext uri="{147F2762-F138-4A5C-976F-8EAC2B608ADB}">
              <a16:predDERef xmlns:a16="http://schemas.microsoft.com/office/drawing/2014/main" pred="{26B4A707-CA45-4B9C-9321-45D9522E964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04" name="Imagen 5" descr="http://40.75.99.166/orfeo3/iconos/flechaasc.gif">
          <a:extLst>
            <a:ext uri="{FF2B5EF4-FFF2-40B4-BE49-F238E27FC236}">
              <a16:creationId xmlns:a16="http://schemas.microsoft.com/office/drawing/2014/main" id="{00000000-0008-0000-0100-0000C0020000}"/>
            </a:ext>
            <a:ext uri="{147F2762-F138-4A5C-976F-8EAC2B608ADB}">
              <a16:predDERef xmlns:a16="http://schemas.microsoft.com/office/drawing/2014/main" pred="{7B49EB87-72BF-4FC0-AB93-79040ED159D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5" name="Imagen 6" descr="http://40.75.99.166/orfeo3/iconos/flechaasc.gif">
          <a:extLst>
            <a:ext uri="{FF2B5EF4-FFF2-40B4-BE49-F238E27FC236}">
              <a16:creationId xmlns:a16="http://schemas.microsoft.com/office/drawing/2014/main" id="{00000000-0008-0000-0100-0000C1020000}"/>
            </a:ext>
            <a:ext uri="{147F2762-F138-4A5C-976F-8EAC2B608ADB}">
              <a16:predDERef xmlns:a16="http://schemas.microsoft.com/office/drawing/2014/main" pred="{1A79C371-CAEF-4C0C-B72A-A89B4880FEF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6" name="Imagen 5" descr="http://40.75.99.166/orfeo3/iconos/flechaasc.gif">
          <a:extLst>
            <a:ext uri="{FF2B5EF4-FFF2-40B4-BE49-F238E27FC236}">
              <a16:creationId xmlns:a16="http://schemas.microsoft.com/office/drawing/2014/main" id="{00000000-0008-0000-0100-0000C2020000}"/>
            </a:ext>
            <a:ext uri="{147F2762-F138-4A5C-976F-8EAC2B608ADB}">
              <a16:predDERef xmlns:a16="http://schemas.microsoft.com/office/drawing/2014/main" pred="{2065E57C-391E-4C3B-BF30-4D7B108ADE6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7" name="Imagen 6" descr="http://40.75.99.166/orfeo3/iconos/flechaasc.gif">
          <a:extLst>
            <a:ext uri="{FF2B5EF4-FFF2-40B4-BE49-F238E27FC236}">
              <a16:creationId xmlns:a16="http://schemas.microsoft.com/office/drawing/2014/main" id="{00000000-0008-0000-0100-0000C3020000}"/>
            </a:ext>
            <a:ext uri="{147F2762-F138-4A5C-976F-8EAC2B608ADB}">
              <a16:predDERef xmlns:a16="http://schemas.microsoft.com/office/drawing/2014/main" pred="{706442AA-F8D8-4949-A479-23102E699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8" name="Imagen 5" descr="http://40.75.99.166/orfeo3/iconos/flechaasc.gif">
          <a:extLst>
            <a:ext uri="{FF2B5EF4-FFF2-40B4-BE49-F238E27FC236}">
              <a16:creationId xmlns:a16="http://schemas.microsoft.com/office/drawing/2014/main" id="{00000000-0008-0000-0100-0000C4020000}"/>
            </a:ext>
            <a:ext uri="{147F2762-F138-4A5C-976F-8EAC2B608ADB}">
              <a16:predDERef xmlns:a16="http://schemas.microsoft.com/office/drawing/2014/main" pred="{EB2B4E78-62D0-4E26-8FE0-81B4C05822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9" name="Imagen 6" descr="http://40.75.99.166/orfeo3/iconos/flechaasc.gif">
          <a:extLst>
            <a:ext uri="{FF2B5EF4-FFF2-40B4-BE49-F238E27FC236}">
              <a16:creationId xmlns:a16="http://schemas.microsoft.com/office/drawing/2014/main" id="{00000000-0008-0000-0100-0000C5020000}"/>
            </a:ext>
            <a:ext uri="{147F2762-F138-4A5C-976F-8EAC2B608ADB}">
              <a16:predDERef xmlns:a16="http://schemas.microsoft.com/office/drawing/2014/main" pred="{36920539-8ADC-46E1-98DE-A0B83F9838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0" name="Imagen 5" descr="http://40.75.99.166/orfeo3/iconos/flechaasc.gif">
          <a:extLst>
            <a:ext uri="{FF2B5EF4-FFF2-40B4-BE49-F238E27FC236}">
              <a16:creationId xmlns:a16="http://schemas.microsoft.com/office/drawing/2014/main" id="{00000000-0008-0000-0100-0000C6020000}"/>
            </a:ext>
            <a:ext uri="{147F2762-F138-4A5C-976F-8EAC2B608ADB}">
              <a16:predDERef xmlns:a16="http://schemas.microsoft.com/office/drawing/2014/main" pred="{71CBAE03-4D00-4AEE-9362-360DBD72AA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1" name="Imagen 6" descr="http://40.75.99.166/orfeo3/iconos/flechaasc.gif">
          <a:extLst>
            <a:ext uri="{FF2B5EF4-FFF2-40B4-BE49-F238E27FC236}">
              <a16:creationId xmlns:a16="http://schemas.microsoft.com/office/drawing/2014/main" id="{00000000-0008-0000-0100-0000C7020000}"/>
            </a:ext>
            <a:ext uri="{147F2762-F138-4A5C-976F-8EAC2B608ADB}">
              <a16:predDERef xmlns:a16="http://schemas.microsoft.com/office/drawing/2014/main" pred="{9D553F1A-81D6-4746-8263-27940EF8B45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2" name="Imagen 5" descr="http://40.75.99.166/orfeo3/iconos/flechaasc.gif">
          <a:extLst>
            <a:ext uri="{FF2B5EF4-FFF2-40B4-BE49-F238E27FC236}">
              <a16:creationId xmlns:a16="http://schemas.microsoft.com/office/drawing/2014/main" id="{00000000-0008-0000-0100-0000C8020000}"/>
            </a:ext>
            <a:ext uri="{147F2762-F138-4A5C-976F-8EAC2B608ADB}">
              <a16:predDERef xmlns:a16="http://schemas.microsoft.com/office/drawing/2014/main" pred="{AB85E7E8-05D5-4278-88BB-75C1718C396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3" name="Imagen 6" descr="http://40.75.99.166/orfeo3/iconos/flechaasc.gif">
          <a:extLst>
            <a:ext uri="{FF2B5EF4-FFF2-40B4-BE49-F238E27FC236}">
              <a16:creationId xmlns:a16="http://schemas.microsoft.com/office/drawing/2014/main" id="{00000000-0008-0000-0100-0000C9020000}"/>
            </a:ext>
            <a:ext uri="{147F2762-F138-4A5C-976F-8EAC2B608ADB}">
              <a16:predDERef xmlns:a16="http://schemas.microsoft.com/office/drawing/2014/main" pred="{1CF72690-A74B-445D-A30E-47680A1766C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4" name="Imagen 5" descr="http://40.75.99.166/orfeo3/iconos/flechaasc.gif">
          <a:extLst>
            <a:ext uri="{FF2B5EF4-FFF2-40B4-BE49-F238E27FC236}">
              <a16:creationId xmlns:a16="http://schemas.microsoft.com/office/drawing/2014/main" id="{00000000-0008-0000-0100-0000CA020000}"/>
            </a:ext>
            <a:ext uri="{147F2762-F138-4A5C-976F-8EAC2B608ADB}">
              <a16:predDERef xmlns:a16="http://schemas.microsoft.com/office/drawing/2014/main" pred="{13C55AB3-7A76-4D54-9FC9-941533054F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5" name="Imagen 6" descr="http://40.75.99.166/orfeo3/iconos/flechaasc.gif">
          <a:extLst>
            <a:ext uri="{FF2B5EF4-FFF2-40B4-BE49-F238E27FC236}">
              <a16:creationId xmlns:a16="http://schemas.microsoft.com/office/drawing/2014/main" id="{00000000-0008-0000-0100-0000CB020000}"/>
            </a:ext>
            <a:ext uri="{147F2762-F138-4A5C-976F-8EAC2B608ADB}">
              <a16:predDERef xmlns:a16="http://schemas.microsoft.com/office/drawing/2014/main" pred="{758AEBAC-57AE-4D92-BE7E-AF6CB7EBE9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6" name="Imagen 5" descr="http://40.75.99.166/orfeo3/iconos/flechaasc.gif">
          <a:extLst>
            <a:ext uri="{FF2B5EF4-FFF2-40B4-BE49-F238E27FC236}">
              <a16:creationId xmlns:a16="http://schemas.microsoft.com/office/drawing/2014/main" id="{00000000-0008-0000-0100-0000CC020000}"/>
            </a:ext>
            <a:ext uri="{147F2762-F138-4A5C-976F-8EAC2B608ADB}">
              <a16:predDERef xmlns:a16="http://schemas.microsoft.com/office/drawing/2014/main" pred="{45C54183-595E-4CE4-812B-F8E58DC490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7" name="Imagen 6" descr="http://40.75.99.166/orfeo3/iconos/flechaasc.gif">
          <a:extLst>
            <a:ext uri="{FF2B5EF4-FFF2-40B4-BE49-F238E27FC236}">
              <a16:creationId xmlns:a16="http://schemas.microsoft.com/office/drawing/2014/main" id="{00000000-0008-0000-0100-0000CD020000}"/>
            </a:ext>
            <a:ext uri="{147F2762-F138-4A5C-976F-8EAC2B608ADB}">
              <a16:predDERef xmlns:a16="http://schemas.microsoft.com/office/drawing/2014/main" pred="{8184AB41-F2A8-469B-B7A1-9736031601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8" name="Imagen 5" descr="http://40.75.99.166/orfeo3/iconos/flechaasc.gif">
          <a:extLst>
            <a:ext uri="{FF2B5EF4-FFF2-40B4-BE49-F238E27FC236}">
              <a16:creationId xmlns:a16="http://schemas.microsoft.com/office/drawing/2014/main" id="{00000000-0008-0000-0100-0000CE020000}"/>
            </a:ext>
            <a:ext uri="{147F2762-F138-4A5C-976F-8EAC2B608ADB}">
              <a16:predDERef xmlns:a16="http://schemas.microsoft.com/office/drawing/2014/main" pred="{2745A057-B143-45CD-B09C-B2D2F4741E1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19" name="Imagen 6" descr="http://40.75.99.166/orfeo3/iconos/flechaasc.gif">
          <a:extLst>
            <a:ext uri="{FF2B5EF4-FFF2-40B4-BE49-F238E27FC236}">
              <a16:creationId xmlns:a16="http://schemas.microsoft.com/office/drawing/2014/main" id="{00000000-0008-0000-0100-0000CF020000}"/>
            </a:ext>
            <a:ext uri="{147F2762-F138-4A5C-976F-8EAC2B608ADB}">
              <a16:predDERef xmlns:a16="http://schemas.microsoft.com/office/drawing/2014/main" pred="{B9C32A07-DD7F-41E2-9A9A-D9321BC4EB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0" name="Imagen 5" descr="http://40.75.99.166/orfeo3/iconos/flechaasc.gif">
          <a:extLst>
            <a:ext uri="{FF2B5EF4-FFF2-40B4-BE49-F238E27FC236}">
              <a16:creationId xmlns:a16="http://schemas.microsoft.com/office/drawing/2014/main" id="{00000000-0008-0000-0100-0000D0020000}"/>
            </a:ext>
            <a:ext uri="{147F2762-F138-4A5C-976F-8EAC2B608ADB}">
              <a16:predDERef xmlns:a16="http://schemas.microsoft.com/office/drawing/2014/main" pred="{612DDC7E-BC99-40CA-B52E-DAB4CD43B26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1" name="Imagen 6" descr="http://40.75.99.166/orfeo3/iconos/flechaasc.gif">
          <a:extLst>
            <a:ext uri="{FF2B5EF4-FFF2-40B4-BE49-F238E27FC236}">
              <a16:creationId xmlns:a16="http://schemas.microsoft.com/office/drawing/2014/main" id="{00000000-0008-0000-0100-0000D1020000}"/>
            </a:ext>
            <a:ext uri="{147F2762-F138-4A5C-976F-8EAC2B608ADB}">
              <a16:predDERef xmlns:a16="http://schemas.microsoft.com/office/drawing/2014/main" pred="{22F08A7D-0C1A-4D05-9CDE-D26C0BD994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2" name="Imagen 5" descr="http://40.75.99.166/orfeo3/iconos/flechaasc.gif">
          <a:extLst>
            <a:ext uri="{FF2B5EF4-FFF2-40B4-BE49-F238E27FC236}">
              <a16:creationId xmlns:a16="http://schemas.microsoft.com/office/drawing/2014/main" id="{00000000-0008-0000-0100-0000D2020000}"/>
            </a:ext>
            <a:ext uri="{147F2762-F138-4A5C-976F-8EAC2B608ADB}">
              <a16:predDERef xmlns:a16="http://schemas.microsoft.com/office/drawing/2014/main" pred="{DC7E1038-68DD-48CC-84AB-F56F4D0E67C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3" name="Imagen 6" descr="http://40.75.99.166/orfeo3/iconos/flechaasc.gif">
          <a:extLst>
            <a:ext uri="{FF2B5EF4-FFF2-40B4-BE49-F238E27FC236}">
              <a16:creationId xmlns:a16="http://schemas.microsoft.com/office/drawing/2014/main" id="{00000000-0008-0000-0100-0000D3020000}"/>
            </a:ext>
            <a:ext uri="{147F2762-F138-4A5C-976F-8EAC2B608ADB}">
              <a16:predDERef xmlns:a16="http://schemas.microsoft.com/office/drawing/2014/main" pred="{41547D04-D3BF-4963-AAAF-F748153A874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4" name="Imagen 5" descr="http://40.75.99.166/orfeo3/iconos/flechaasc.gif">
          <a:extLst>
            <a:ext uri="{FF2B5EF4-FFF2-40B4-BE49-F238E27FC236}">
              <a16:creationId xmlns:a16="http://schemas.microsoft.com/office/drawing/2014/main" id="{00000000-0008-0000-0100-0000D4020000}"/>
            </a:ext>
            <a:ext uri="{147F2762-F138-4A5C-976F-8EAC2B608ADB}">
              <a16:predDERef xmlns:a16="http://schemas.microsoft.com/office/drawing/2014/main" pred="{A92A7F09-2D14-47FB-836A-075C48DAFDB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5" name="Imagen 6" descr="http://40.75.99.166/orfeo3/iconos/flechaasc.gif">
          <a:extLst>
            <a:ext uri="{FF2B5EF4-FFF2-40B4-BE49-F238E27FC236}">
              <a16:creationId xmlns:a16="http://schemas.microsoft.com/office/drawing/2014/main" id="{00000000-0008-0000-0100-0000D5020000}"/>
            </a:ext>
            <a:ext uri="{147F2762-F138-4A5C-976F-8EAC2B608ADB}">
              <a16:predDERef xmlns:a16="http://schemas.microsoft.com/office/drawing/2014/main" pred="{40FB146F-07FD-47AF-95E2-808DEABF6E3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6" name="Imagen 5" descr="http://40.75.99.166/orfeo3/iconos/flechaasc.gif">
          <a:extLst>
            <a:ext uri="{FF2B5EF4-FFF2-40B4-BE49-F238E27FC236}">
              <a16:creationId xmlns:a16="http://schemas.microsoft.com/office/drawing/2014/main" id="{00000000-0008-0000-0100-0000D6020000}"/>
            </a:ext>
            <a:ext uri="{147F2762-F138-4A5C-976F-8EAC2B608ADB}">
              <a16:predDERef xmlns:a16="http://schemas.microsoft.com/office/drawing/2014/main" pred="{8D6250FB-B1A5-47D8-BAFC-64E00B3BE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7" name="Imagen 6" descr="http://40.75.99.166/orfeo3/iconos/flechaasc.gif">
          <a:extLst>
            <a:ext uri="{FF2B5EF4-FFF2-40B4-BE49-F238E27FC236}">
              <a16:creationId xmlns:a16="http://schemas.microsoft.com/office/drawing/2014/main" id="{00000000-0008-0000-0100-0000D7020000}"/>
            </a:ext>
            <a:ext uri="{147F2762-F138-4A5C-976F-8EAC2B608ADB}">
              <a16:predDERef xmlns:a16="http://schemas.microsoft.com/office/drawing/2014/main" pred="{815EC788-74C6-43D1-8F6B-F0F714CB0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8" name="Imagen 5" descr="http://40.75.99.166/orfeo3/iconos/flechaasc.gif">
          <a:extLst>
            <a:ext uri="{FF2B5EF4-FFF2-40B4-BE49-F238E27FC236}">
              <a16:creationId xmlns:a16="http://schemas.microsoft.com/office/drawing/2014/main" id="{00000000-0008-0000-0100-0000D8020000}"/>
            </a:ext>
            <a:ext uri="{147F2762-F138-4A5C-976F-8EAC2B608ADB}">
              <a16:predDERef xmlns:a16="http://schemas.microsoft.com/office/drawing/2014/main" pred="{E2728CB0-6CFE-4F2C-B909-92178DCA3BB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29" name="Imagen 6" descr="http://40.75.99.166/orfeo3/iconos/flechaasc.gif">
          <a:extLst>
            <a:ext uri="{FF2B5EF4-FFF2-40B4-BE49-F238E27FC236}">
              <a16:creationId xmlns:a16="http://schemas.microsoft.com/office/drawing/2014/main" id="{00000000-0008-0000-0100-0000D9020000}"/>
            </a:ext>
            <a:ext uri="{147F2762-F138-4A5C-976F-8EAC2B608ADB}">
              <a16:predDERef xmlns:a16="http://schemas.microsoft.com/office/drawing/2014/main" pred="{33F34870-B61E-4FE1-B09E-801682D403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0" name="Imagen 5" descr="http://40.75.99.166/orfeo3/iconos/flechaasc.gif">
          <a:extLst>
            <a:ext uri="{FF2B5EF4-FFF2-40B4-BE49-F238E27FC236}">
              <a16:creationId xmlns:a16="http://schemas.microsoft.com/office/drawing/2014/main" id="{00000000-0008-0000-0100-0000DA020000}"/>
            </a:ext>
            <a:ext uri="{147F2762-F138-4A5C-976F-8EAC2B608ADB}">
              <a16:predDERef xmlns:a16="http://schemas.microsoft.com/office/drawing/2014/main" pred="{E7CC7607-C277-4510-84A3-9B96E1B42E7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1" name="Imagen 6" descr="http://40.75.99.166/orfeo3/iconos/flechaasc.gif">
          <a:extLst>
            <a:ext uri="{FF2B5EF4-FFF2-40B4-BE49-F238E27FC236}">
              <a16:creationId xmlns:a16="http://schemas.microsoft.com/office/drawing/2014/main" id="{00000000-0008-0000-0100-0000DB020000}"/>
            </a:ext>
            <a:ext uri="{147F2762-F138-4A5C-976F-8EAC2B608ADB}">
              <a16:predDERef xmlns:a16="http://schemas.microsoft.com/office/drawing/2014/main" pred="{3E870C75-9DC3-4EFB-A28E-94D0BF02DD2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2" name="Imagen 5" descr="http://40.75.99.166/orfeo3/iconos/flechaasc.gif">
          <a:extLst>
            <a:ext uri="{FF2B5EF4-FFF2-40B4-BE49-F238E27FC236}">
              <a16:creationId xmlns:a16="http://schemas.microsoft.com/office/drawing/2014/main" id="{00000000-0008-0000-0100-0000DC020000}"/>
            </a:ext>
            <a:ext uri="{147F2762-F138-4A5C-976F-8EAC2B608ADB}">
              <a16:predDERef xmlns:a16="http://schemas.microsoft.com/office/drawing/2014/main" pred="{33C0E051-871B-4497-B311-945D83F81BA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3" name="Imagen 6" descr="http://40.75.99.166/orfeo3/iconos/flechaasc.gif">
          <a:extLst>
            <a:ext uri="{FF2B5EF4-FFF2-40B4-BE49-F238E27FC236}">
              <a16:creationId xmlns:a16="http://schemas.microsoft.com/office/drawing/2014/main" id="{00000000-0008-0000-0100-0000DD020000}"/>
            </a:ext>
            <a:ext uri="{147F2762-F138-4A5C-976F-8EAC2B608ADB}">
              <a16:predDERef xmlns:a16="http://schemas.microsoft.com/office/drawing/2014/main" pred="{0B841212-C602-4F73-8799-30DB4A5D4C3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4" name="Imagen 5" descr="http://40.75.99.166/orfeo3/iconos/flechaasc.gif">
          <a:extLst>
            <a:ext uri="{FF2B5EF4-FFF2-40B4-BE49-F238E27FC236}">
              <a16:creationId xmlns:a16="http://schemas.microsoft.com/office/drawing/2014/main" id="{00000000-0008-0000-0100-0000DE020000}"/>
            </a:ext>
            <a:ext uri="{147F2762-F138-4A5C-976F-8EAC2B608ADB}">
              <a16:predDERef xmlns:a16="http://schemas.microsoft.com/office/drawing/2014/main" pred="{BB12008D-8695-4266-B958-8B1851315C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5" name="Imagen 6" descr="http://40.75.99.166/orfeo3/iconos/flechaasc.gif">
          <a:extLst>
            <a:ext uri="{FF2B5EF4-FFF2-40B4-BE49-F238E27FC236}">
              <a16:creationId xmlns:a16="http://schemas.microsoft.com/office/drawing/2014/main" id="{00000000-0008-0000-0100-0000DF020000}"/>
            </a:ext>
            <a:ext uri="{147F2762-F138-4A5C-976F-8EAC2B608ADB}">
              <a16:predDERef xmlns:a16="http://schemas.microsoft.com/office/drawing/2014/main" pred="{2A9D18E9-82FA-4399-A128-E51EAD9B41C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6" name="Imagen 5" descr="http://40.75.99.166/orfeo3/iconos/flechaasc.gif">
          <a:extLst>
            <a:ext uri="{FF2B5EF4-FFF2-40B4-BE49-F238E27FC236}">
              <a16:creationId xmlns:a16="http://schemas.microsoft.com/office/drawing/2014/main" id="{00000000-0008-0000-0100-0000E0020000}"/>
            </a:ext>
            <a:ext uri="{147F2762-F138-4A5C-976F-8EAC2B608ADB}">
              <a16:predDERef xmlns:a16="http://schemas.microsoft.com/office/drawing/2014/main" pred="{F9211CEB-873C-4251-9F11-B4C6AC756B0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7" name="Imagen 6" descr="http://40.75.99.166/orfeo3/iconos/flechaasc.gif">
          <a:extLst>
            <a:ext uri="{FF2B5EF4-FFF2-40B4-BE49-F238E27FC236}">
              <a16:creationId xmlns:a16="http://schemas.microsoft.com/office/drawing/2014/main" id="{00000000-0008-0000-0100-0000E1020000}"/>
            </a:ext>
            <a:ext uri="{147F2762-F138-4A5C-976F-8EAC2B608ADB}">
              <a16:predDERef xmlns:a16="http://schemas.microsoft.com/office/drawing/2014/main" pred="{552C9519-3B9A-4AC0-8CB0-3CE61C558A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8" name="Imagen 5" descr="http://40.75.99.166/orfeo3/iconos/flechaasc.gif">
          <a:extLst>
            <a:ext uri="{FF2B5EF4-FFF2-40B4-BE49-F238E27FC236}">
              <a16:creationId xmlns:a16="http://schemas.microsoft.com/office/drawing/2014/main" id="{00000000-0008-0000-0100-0000E2020000}"/>
            </a:ext>
            <a:ext uri="{147F2762-F138-4A5C-976F-8EAC2B608ADB}">
              <a16:predDERef xmlns:a16="http://schemas.microsoft.com/office/drawing/2014/main" pred="{D36C3488-01B3-4927-AF35-75C7122DC03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9" name="Imagen 6" descr="http://40.75.99.166/orfeo3/iconos/flechaasc.gif">
          <a:extLst>
            <a:ext uri="{FF2B5EF4-FFF2-40B4-BE49-F238E27FC236}">
              <a16:creationId xmlns:a16="http://schemas.microsoft.com/office/drawing/2014/main" id="{00000000-0008-0000-0100-0000E3020000}"/>
            </a:ext>
            <a:ext uri="{147F2762-F138-4A5C-976F-8EAC2B608ADB}">
              <a16:predDERef xmlns:a16="http://schemas.microsoft.com/office/drawing/2014/main" pred="{2423FF36-1A38-4B3F-A50F-5892DD8D69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40" name="Imagen 5" descr="http://40.75.99.166/orfeo3/iconos/flechaasc.gif">
          <a:extLst>
            <a:ext uri="{FF2B5EF4-FFF2-40B4-BE49-F238E27FC236}">
              <a16:creationId xmlns:a16="http://schemas.microsoft.com/office/drawing/2014/main" id="{00000000-0008-0000-0100-0000E4020000}"/>
            </a:ext>
            <a:ext uri="{147F2762-F138-4A5C-976F-8EAC2B608ADB}">
              <a16:predDERef xmlns:a16="http://schemas.microsoft.com/office/drawing/2014/main" pred="{C5D60CFC-8F59-4D31-A670-31BC75C0E3F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41" name="Imagen 6" descr="http://40.75.99.166/orfeo3/iconos/flechaasc.gif">
          <a:extLst>
            <a:ext uri="{FF2B5EF4-FFF2-40B4-BE49-F238E27FC236}">
              <a16:creationId xmlns:a16="http://schemas.microsoft.com/office/drawing/2014/main" id="{00000000-0008-0000-0100-0000E5020000}"/>
            </a:ext>
            <a:ext uri="{147F2762-F138-4A5C-976F-8EAC2B608ADB}">
              <a16:predDERef xmlns:a16="http://schemas.microsoft.com/office/drawing/2014/main" pred="{F02390C8-5EC4-489A-B2F2-606570C9B3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42" name="Imagen 2" descr="http://40.75.99.166/orfeo3/iconos/flechaasc.gif">
          <a:extLst>
            <a:ext uri="{FF2B5EF4-FFF2-40B4-BE49-F238E27FC236}">
              <a16:creationId xmlns:a16="http://schemas.microsoft.com/office/drawing/2014/main" id="{00000000-0008-0000-0100-0000E6020000}"/>
            </a:ext>
            <a:ext uri="{147F2762-F138-4A5C-976F-8EAC2B608ADB}">
              <a16:predDERef xmlns:a16="http://schemas.microsoft.com/office/drawing/2014/main" pred="{354DBC43-8E14-4D8A-A1E4-3A0D67B2F47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43" name="Imagen 4" descr="http://40.75.99.166/orfeo3/iconos/flechaasc.gif">
          <a:extLst>
            <a:ext uri="{FF2B5EF4-FFF2-40B4-BE49-F238E27FC236}">
              <a16:creationId xmlns:a16="http://schemas.microsoft.com/office/drawing/2014/main" id="{00000000-0008-0000-0100-0000E7020000}"/>
            </a:ext>
            <a:ext uri="{147F2762-F138-4A5C-976F-8EAC2B608ADB}">
              <a16:predDERef xmlns:a16="http://schemas.microsoft.com/office/drawing/2014/main" pred="{569D24E2-A004-40D2-B96C-D0FF2FA12D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44" name="Imagen 6" descr="http://40.75.99.166/orfeo3/iconos/flechaasc.gif">
          <a:extLst>
            <a:ext uri="{FF2B5EF4-FFF2-40B4-BE49-F238E27FC236}">
              <a16:creationId xmlns:a16="http://schemas.microsoft.com/office/drawing/2014/main" id="{00000000-0008-0000-0100-0000E8020000}"/>
            </a:ext>
            <a:ext uri="{147F2762-F138-4A5C-976F-8EAC2B608ADB}">
              <a16:predDERef xmlns:a16="http://schemas.microsoft.com/office/drawing/2014/main" pred="{8AA75A0A-68A1-4E4B-808B-B80825FABE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45" name="Imagen 8" descr="http://40.75.99.166/orfeo3/iconos/flechaasc.gif">
          <a:extLst>
            <a:ext uri="{FF2B5EF4-FFF2-40B4-BE49-F238E27FC236}">
              <a16:creationId xmlns:a16="http://schemas.microsoft.com/office/drawing/2014/main" id="{00000000-0008-0000-0100-0000E9020000}"/>
            </a:ext>
            <a:ext uri="{147F2762-F138-4A5C-976F-8EAC2B608ADB}">
              <a16:predDERef xmlns:a16="http://schemas.microsoft.com/office/drawing/2014/main" pred="{A4521CB7-CF6B-4F4A-8EBE-CB7293CC87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46" name="Imagen 4" descr="http://40.75.99.166/orfeo3/iconos/flechaasc.gif">
          <a:extLst>
            <a:ext uri="{FF2B5EF4-FFF2-40B4-BE49-F238E27FC236}">
              <a16:creationId xmlns:a16="http://schemas.microsoft.com/office/drawing/2014/main" id="{00000000-0008-0000-0100-0000EA020000}"/>
            </a:ext>
            <a:ext uri="{147F2762-F138-4A5C-976F-8EAC2B608ADB}">
              <a16:predDERef xmlns:a16="http://schemas.microsoft.com/office/drawing/2014/main" pred="{8824C57D-4616-4F08-9037-BF3E79AD132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47" name="Imagen 2" descr="http://40.75.99.166/orfeo3/iconos/flechaasc.gif">
          <a:extLst>
            <a:ext uri="{FF2B5EF4-FFF2-40B4-BE49-F238E27FC236}">
              <a16:creationId xmlns:a16="http://schemas.microsoft.com/office/drawing/2014/main" id="{00000000-0008-0000-0100-0000EB020000}"/>
            </a:ext>
            <a:ext uri="{147F2762-F138-4A5C-976F-8EAC2B608ADB}">
              <a16:predDERef xmlns:a16="http://schemas.microsoft.com/office/drawing/2014/main" pred="{397D8637-4D4A-4E5E-8C9F-5807B31460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748" name="Imagen 12" descr="http://40.75.99.166/orfeo3/iconos/flechaasc.gif">
          <a:extLst>
            <a:ext uri="{FF2B5EF4-FFF2-40B4-BE49-F238E27FC236}">
              <a16:creationId xmlns:a16="http://schemas.microsoft.com/office/drawing/2014/main" id="{00000000-0008-0000-0100-0000EC020000}"/>
            </a:ext>
            <a:ext uri="{147F2762-F138-4A5C-976F-8EAC2B608ADB}">
              <a16:predDERef xmlns:a16="http://schemas.microsoft.com/office/drawing/2014/main" pred="{A642822E-864F-4A51-B162-935ADD0365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49" name="Imagen 14" descr="http://40.75.99.166/orfeo3/iconos/flechaasc.gif">
          <a:extLst>
            <a:ext uri="{FF2B5EF4-FFF2-40B4-BE49-F238E27FC236}">
              <a16:creationId xmlns:a16="http://schemas.microsoft.com/office/drawing/2014/main" id="{00000000-0008-0000-0100-0000ED020000}"/>
            </a:ext>
            <a:ext uri="{147F2762-F138-4A5C-976F-8EAC2B608ADB}">
              <a16:predDERef xmlns:a16="http://schemas.microsoft.com/office/drawing/2014/main" pred="{73FCAD83-BACB-4571-97E7-7C75A3E62C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0" name="Imagen 15" descr="http://40.75.99.166/orfeo3/iconos/flechaasc.gif">
          <a:extLst>
            <a:ext uri="{FF2B5EF4-FFF2-40B4-BE49-F238E27FC236}">
              <a16:creationId xmlns:a16="http://schemas.microsoft.com/office/drawing/2014/main" id="{00000000-0008-0000-0100-0000EE020000}"/>
            </a:ext>
            <a:ext uri="{147F2762-F138-4A5C-976F-8EAC2B608ADB}">
              <a16:predDERef xmlns:a16="http://schemas.microsoft.com/office/drawing/2014/main" pred="{A2FEEBDD-6866-4348-AAE4-1E0FB224426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1" name="Imagen 16" descr="http://40.75.99.166/orfeo3/iconos/flechaasc.gif">
          <a:extLst>
            <a:ext uri="{FF2B5EF4-FFF2-40B4-BE49-F238E27FC236}">
              <a16:creationId xmlns:a16="http://schemas.microsoft.com/office/drawing/2014/main" id="{00000000-0008-0000-0100-0000EF020000}"/>
            </a:ext>
            <a:ext uri="{147F2762-F138-4A5C-976F-8EAC2B608ADB}">
              <a16:predDERef xmlns:a16="http://schemas.microsoft.com/office/drawing/2014/main" pred="{F55F8D1C-3089-4E70-AFD2-FD33D502FA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2" name="Imagen 4" descr="http://40.75.99.166/orfeo3/iconos/flechaasc.gif">
          <a:extLst>
            <a:ext uri="{FF2B5EF4-FFF2-40B4-BE49-F238E27FC236}">
              <a16:creationId xmlns:a16="http://schemas.microsoft.com/office/drawing/2014/main" id="{00000000-0008-0000-0100-0000F0020000}"/>
            </a:ext>
            <a:ext uri="{147F2762-F138-4A5C-976F-8EAC2B608ADB}">
              <a16:predDERef xmlns:a16="http://schemas.microsoft.com/office/drawing/2014/main" pred="{53EC56A3-6409-4BE0-8A73-C97022AB42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53" name="Imagen 2" descr="http://40.75.99.166/orfeo3/iconos/flechaasc.gif">
          <a:extLst>
            <a:ext uri="{FF2B5EF4-FFF2-40B4-BE49-F238E27FC236}">
              <a16:creationId xmlns:a16="http://schemas.microsoft.com/office/drawing/2014/main" id="{00000000-0008-0000-0100-0000F1020000}"/>
            </a:ext>
            <a:ext uri="{147F2762-F138-4A5C-976F-8EAC2B608ADB}">
              <a16:predDERef xmlns:a16="http://schemas.microsoft.com/office/drawing/2014/main" pred="{91E6E359-1816-473D-94E3-FAABFA91ED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54" name="Imagen 5" descr="http://40.75.99.166/orfeo3/iconos/flechaasc.gif">
          <a:extLst>
            <a:ext uri="{FF2B5EF4-FFF2-40B4-BE49-F238E27FC236}">
              <a16:creationId xmlns:a16="http://schemas.microsoft.com/office/drawing/2014/main" id="{00000000-0008-0000-0100-0000F2020000}"/>
            </a:ext>
            <a:ext uri="{147F2762-F138-4A5C-976F-8EAC2B608ADB}">
              <a16:predDERef xmlns:a16="http://schemas.microsoft.com/office/drawing/2014/main" pred="{CA7B4D81-E62B-4553-AD4D-E92AD6D9310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5" name="Imagen 6" descr="http://40.75.99.166/orfeo3/iconos/flechaasc.gif">
          <a:extLst>
            <a:ext uri="{FF2B5EF4-FFF2-40B4-BE49-F238E27FC236}">
              <a16:creationId xmlns:a16="http://schemas.microsoft.com/office/drawing/2014/main" id="{00000000-0008-0000-0100-0000F3020000}"/>
            </a:ext>
            <a:ext uri="{147F2762-F138-4A5C-976F-8EAC2B608ADB}">
              <a16:predDERef xmlns:a16="http://schemas.microsoft.com/office/drawing/2014/main" pred="{A7513869-37F6-4476-9758-1CB1AB2C17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6" name="Imagen 5" descr="http://40.75.99.166/orfeo3/iconos/flechaasc.gif">
          <a:extLst>
            <a:ext uri="{FF2B5EF4-FFF2-40B4-BE49-F238E27FC236}">
              <a16:creationId xmlns:a16="http://schemas.microsoft.com/office/drawing/2014/main" id="{00000000-0008-0000-0100-0000F4020000}"/>
            </a:ext>
            <a:ext uri="{147F2762-F138-4A5C-976F-8EAC2B608ADB}">
              <a16:predDERef xmlns:a16="http://schemas.microsoft.com/office/drawing/2014/main" pred="{67FBA6E6-8FF8-4166-BD07-635B67040F6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7" name="Imagen 6" descr="http://40.75.99.166/orfeo3/iconos/flechaasc.gif">
          <a:extLst>
            <a:ext uri="{FF2B5EF4-FFF2-40B4-BE49-F238E27FC236}">
              <a16:creationId xmlns:a16="http://schemas.microsoft.com/office/drawing/2014/main" id="{00000000-0008-0000-0100-0000F5020000}"/>
            </a:ext>
            <a:ext uri="{147F2762-F138-4A5C-976F-8EAC2B608ADB}">
              <a16:predDERef xmlns:a16="http://schemas.microsoft.com/office/drawing/2014/main" pred="{377A23B6-B508-4CEE-93A7-6770B1D76A9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8" name="Imagen 5" descr="http://40.75.99.166/orfeo3/iconos/flechaasc.gif">
          <a:extLst>
            <a:ext uri="{FF2B5EF4-FFF2-40B4-BE49-F238E27FC236}">
              <a16:creationId xmlns:a16="http://schemas.microsoft.com/office/drawing/2014/main" id="{00000000-0008-0000-0100-0000F6020000}"/>
            </a:ext>
            <a:ext uri="{147F2762-F138-4A5C-976F-8EAC2B608ADB}">
              <a16:predDERef xmlns:a16="http://schemas.microsoft.com/office/drawing/2014/main" pred="{955695E6-A8E4-4876-9C57-F4622D0C5D5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9" name="Imagen 6" descr="http://40.75.99.166/orfeo3/iconos/flechaasc.gif">
          <a:extLst>
            <a:ext uri="{FF2B5EF4-FFF2-40B4-BE49-F238E27FC236}">
              <a16:creationId xmlns:a16="http://schemas.microsoft.com/office/drawing/2014/main" id="{00000000-0008-0000-0100-0000F7020000}"/>
            </a:ext>
            <a:ext uri="{147F2762-F138-4A5C-976F-8EAC2B608ADB}">
              <a16:predDERef xmlns:a16="http://schemas.microsoft.com/office/drawing/2014/main" pred="{75CC22BB-768C-4DAF-833E-1C72F3C2BCE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0" name="Imagen 5" descr="http://40.75.99.166/orfeo3/iconos/flechaasc.gif">
          <a:extLst>
            <a:ext uri="{FF2B5EF4-FFF2-40B4-BE49-F238E27FC236}">
              <a16:creationId xmlns:a16="http://schemas.microsoft.com/office/drawing/2014/main" id="{00000000-0008-0000-0100-0000F8020000}"/>
            </a:ext>
            <a:ext uri="{147F2762-F138-4A5C-976F-8EAC2B608ADB}">
              <a16:predDERef xmlns:a16="http://schemas.microsoft.com/office/drawing/2014/main" pred="{C66D314A-139B-49BA-B633-C7E60820AA0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1" name="Imagen 6" descr="http://40.75.99.166/orfeo3/iconos/flechaasc.gif">
          <a:extLst>
            <a:ext uri="{FF2B5EF4-FFF2-40B4-BE49-F238E27FC236}">
              <a16:creationId xmlns:a16="http://schemas.microsoft.com/office/drawing/2014/main" id="{00000000-0008-0000-0100-0000F9020000}"/>
            </a:ext>
            <a:ext uri="{147F2762-F138-4A5C-976F-8EAC2B608ADB}">
              <a16:predDERef xmlns:a16="http://schemas.microsoft.com/office/drawing/2014/main" pred="{395AB04E-4684-4C58-94FC-A3A5607891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2" name="Imagen 5" descr="http://40.75.99.166/orfeo3/iconos/flechaasc.gif">
          <a:extLst>
            <a:ext uri="{FF2B5EF4-FFF2-40B4-BE49-F238E27FC236}">
              <a16:creationId xmlns:a16="http://schemas.microsoft.com/office/drawing/2014/main" id="{00000000-0008-0000-0100-0000FA020000}"/>
            </a:ext>
            <a:ext uri="{147F2762-F138-4A5C-976F-8EAC2B608ADB}">
              <a16:predDERef xmlns:a16="http://schemas.microsoft.com/office/drawing/2014/main" pred="{3E9CFBD7-E8B8-474B-B48B-E14FBC6BCF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3" name="Imagen 6" descr="http://40.75.99.166/orfeo3/iconos/flechaasc.gif">
          <a:extLst>
            <a:ext uri="{FF2B5EF4-FFF2-40B4-BE49-F238E27FC236}">
              <a16:creationId xmlns:a16="http://schemas.microsoft.com/office/drawing/2014/main" id="{00000000-0008-0000-0100-0000FB020000}"/>
            </a:ext>
            <a:ext uri="{147F2762-F138-4A5C-976F-8EAC2B608ADB}">
              <a16:predDERef xmlns:a16="http://schemas.microsoft.com/office/drawing/2014/main" pred="{9D85F209-16CB-474B-9963-B5110960810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4" name="Imagen 5" descr="http://40.75.99.166/orfeo3/iconos/flechaasc.gif">
          <a:extLst>
            <a:ext uri="{FF2B5EF4-FFF2-40B4-BE49-F238E27FC236}">
              <a16:creationId xmlns:a16="http://schemas.microsoft.com/office/drawing/2014/main" id="{00000000-0008-0000-0100-0000FC020000}"/>
            </a:ext>
            <a:ext uri="{147F2762-F138-4A5C-976F-8EAC2B608ADB}">
              <a16:predDERef xmlns:a16="http://schemas.microsoft.com/office/drawing/2014/main" pred="{38368457-FF2E-4E13-B593-F4FD4C75292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5" name="Imagen 6" descr="http://40.75.99.166/orfeo3/iconos/flechaasc.gif">
          <a:extLst>
            <a:ext uri="{FF2B5EF4-FFF2-40B4-BE49-F238E27FC236}">
              <a16:creationId xmlns:a16="http://schemas.microsoft.com/office/drawing/2014/main" id="{00000000-0008-0000-0100-0000FD020000}"/>
            </a:ext>
            <a:ext uri="{147F2762-F138-4A5C-976F-8EAC2B608ADB}">
              <a16:predDERef xmlns:a16="http://schemas.microsoft.com/office/drawing/2014/main" pred="{C307D352-0A6D-49EB-8132-00BD157D7F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6" name="Imagen 5" descr="http://40.75.99.166/orfeo3/iconos/flechaasc.gif">
          <a:extLst>
            <a:ext uri="{FF2B5EF4-FFF2-40B4-BE49-F238E27FC236}">
              <a16:creationId xmlns:a16="http://schemas.microsoft.com/office/drawing/2014/main" id="{00000000-0008-0000-0100-0000FE020000}"/>
            </a:ext>
            <a:ext uri="{147F2762-F138-4A5C-976F-8EAC2B608ADB}">
              <a16:predDERef xmlns:a16="http://schemas.microsoft.com/office/drawing/2014/main" pred="{137CC8CA-863A-40DD-BC90-0DCE95AA39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7" name="Imagen 6" descr="http://40.75.99.166/orfeo3/iconos/flechaasc.gif">
          <a:extLst>
            <a:ext uri="{FF2B5EF4-FFF2-40B4-BE49-F238E27FC236}">
              <a16:creationId xmlns:a16="http://schemas.microsoft.com/office/drawing/2014/main" id="{00000000-0008-0000-0100-0000FF020000}"/>
            </a:ext>
            <a:ext uri="{147F2762-F138-4A5C-976F-8EAC2B608ADB}">
              <a16:predDERef xmlns:a16="http://schemas.microsoft.com/office/drawing/2014/main" pred="{CA95CF4F-8DE9-487B-BFEF-2DD376E0E1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8" name="Imagen 5" descr="http://40.75.99.166/orfeo3/iconos/flechaasc.gif">
          <a:extLst>
            <a:ext uri="{FF2B5EF4-FFF2-40B4-BE49-F238E27FC236}">
              <a16:creationId xmlns:a16="http://schemas.microsoft.com/office/drawing/2014/main" id="{00000000-0008-0000-0100-000000030000}"/>
            </a:ext>
            <a:ext uri="{147F2762-F138-4A5C-976F-8EAC2B608ADB}">
              <a16:predDERef xmlns:a16="http://schemas.microsoft.com/office/drawing/2014/main" pred="{F104CD76-C8D1-4057-AB24-7C8F48E851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9" name="Imagen 6" descr="http://40.75.99.166/orfeo3/iconos/flechaasc.gif">
          <a:extLst>
            <a:ext uri="{FF2B5EF4-FFF2-40B4-BE49-F238E27FC236}">
              <a16:creationId xmlns:a16="http://schemas.microsoft.com/office/drawing/2014/main" id="{00000000-0008-0000-0100-000001030000}"/>
            </a:ext>
            <a:ext uri="{147F2762-F138-4A5C-976F-8EAC2B608ADB}">
              <a16:predDERef xmlns:a16="http://schemas.microsoft.com/office/drawing/2014/main" pred="{02F3F39D-2E07-4533-9C36-CFD53BE3CAD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0" name="Imagen 5" descr="http://40.75.99.166/orfeo3/iconos/flechaasc.gif">
          <a:extLst>
            <a:ext uri="{FF2B5EF4-FFF2-40B4-BE49-F238E27FC236}">
              <a16:creationId xmlns:a16="http://schemas.microsoft.com/office/drawing/2014/main" id="{00000000-0008-0000-0100-000002030000}"/>
            </a:ext>
            <a:ext uri="{147F2762-F138-4A5C-976F-8EAC2B608ADB}">
              <a16:predDERef xmlns:a16="http://schemas.microsoft.com/office/drawing/2014/main" pred="{5188AAAC-8E2B-4831-B082-0BEFB397162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1" name="Imagen 6" descr="http://40.75.99.166/orfeo3/iconos/flechaasc.gif">
          <a:extLst>
            <a:ext uri="{FF2B5EF4-FFF2-40B4-BE49-F238E27FC236}">
              <a16:creationId xmlns:a16="http://schemas.microsoft.com/office/drawing/2014/main" id="{00000000-0008-0000-0100-000003030000}"/>
            </a:ext>
            <a:ext uri="{147F2762-F138-4A5C-976F-8EAC2B608ADB}">
              <a16:predDERef xmlns:a16="http://schemas.microsoft.com/office/drawing/2014/main" pred="{785192BC-DE5B-4546-B803-BAA3ED58C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2" name="Imagen 5" descr="http://40.75.99.166/orfeo3/iconos/flechaasc.gif">
          <a:extLst>
            <a:ext uri="{FF2B5EF4-FFF2-40B4-BE49-F238E27FC236}">
              <a16:creationId xmlns:a16="http://schemas.microsoft.com/office/drawing/2014/main" id="{00000000-0008-0000-0100-000004030000}"/>
            </a:ext>
            <a:ext uri="{147F2762-F138-4A5C-976F-8EAC2B608ADB}">
              <a16:predDERef xmlns:a16="http://schemas.microsoft.com/office/drawing/2014/main" pred="{31B16E01-1CAA-41B0-84A0-7D5F6324A93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3" name="Imagen 6" descr="http://40.75.99.166/orfeo3/iconos/flechaasc.gif">
          <a:extLst>
            <a:ext uri="{FF2B5EF4-FFF2-40B4-BE49-F238E27FC236}">
              <a16:creationId xmlns:a16="http://schemas.microsoft.com/office/drawing/2014/main" id="{00000000-0008-0000-0100-000005030000}"/>
            </a:ext>
            <a:ext uri="{147F2762-F138-4A5C-976F-8EAC2B608ADB}">
              <a16:predDERef xmlns:a16="http://schemas.microsoft.com/office/drawing/2014/main" pred="{AE955232-AB37-48E1-B966-D657D0A41CE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4" name="Imagen 5" descr="http://40.75.99.166/orfeo3/iconos/flechaasc.gif">
          <a:extLst>
            <a:ext uri="{FF2B5EF4-FFF2-40B4-BE49-F238E27FC236}">
              <a16:creationId xmlns:a16="http://schemas.microsoft.com/office/drawing/2014/main" id="{00000000-0008-0000-0100-000006030000}"/>
            </a:ext>
            <a:ext uri="{147F2762-F138-4A5C-976F-8EAC2B608ADB}">
              <a16:predDERef xmlns:a16="http://schemas.microsoft.com/office/drawing/2014/main" pred="{3B5018DA-3826-4DAF-AEDF-9E686E9ACA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5" name="Imagen 6" descr="http://40.75.99.166/orfeo3/iconos/flechaasc.gif">
          <a:extLst>
            <a:ext uri="{FF2B5EF4-FFF2-40B4-BE49-F238E27FC236}">
              <a16:creationId xmlns:a16="http://schemas.microsoft.com/office/drawing/2014/main" id="{00000000-0008-0000-0100-000007030000}"/>
            </a:ext>
            <a:ext uri="{147F2762-F138-4A5C-976F-8EAC2B608ADB}">
              <a16:predDERef xmlns:a16="http://schemas.microsoft.com/office/drawing/2014/main" pred="{CC83EB9A-47B9-4F5A-B705-9B328B4659B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6" name="Imagen 5" descr="http://40.75.99.166/orfeo3/iconos/flechaasc.gif">
          <a:extLst>
            <a:ext uri="{FF2B5EF4-FFF2-40B4-BE49-F238E27FC236}">
              <a16:creationId xmlns:a16="http://schemas.microsoft.com/office/drawing/2014/main" id="{00000000-0008-0000-0100-000008030000}"/>
            </a:ext>
            <a:ext uri="{147F2762-F138-4A5C-976F-8EAC2B608ADB}">
              <a16:predDERef xmlns:a16="http://schemas.microsoft.com/office/drawing/2014/main" pred="{DA34D1E8-A871-4C82-BF34-2D23EC9A7B8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7" name="Imagen 6" descr="http://40.75.99.166/orfeo3/iconos/flechaasc.gif">
          <a:extLst>
            <a:ext uri="{FF2B5EF4-FFF2-40B4-BE49-F238E27FC236}">
              <a16:creationId xmlns:a16="http://schemas.microsoft.com/office/drawing/2014/main" id="{00000000-0008-0000-0100-000009030000}"/>
            </a:ext>
            <a:ext uri="{147F2762-F138-4A5C-976F-8EAC2B608ADB}">
              <a16:predDERef xmlns:a16="http://schemas.microsoft.com/office/drawing/2014/main" pred="{B503C166-854B-482E-BA71-F31A9928053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8" name="Imagen 5" descr="http://40.75.99.166/orfeo3/iconos/flechaasc.gif">
          <a:extLst>
            <a:ext uri="{FF2B5EF4-FFF2-40B4-BE49-F238E27FC236}">
              <a16:creationId xmlns:a16="http://schemas.microsoft.com/office/drawing/2014/main" id="{00000000-0008-0000-0100-00000A030000}"/>
            </a:ext>
            <a:ext uri="{147F2762-F138-4A5C-976F-8EAC2B608ADB}">
              <a16:predDERef xmlns:a16="http://schemas.microsoft.com/office/drawing/2014/main" pred="{BEF5BAEB-8D95-4C07-BDC4-510A04A0C9B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9" name="Imagen 6" descr="http://40.75.99.166/orfeo3/iconos/flechaasc.gif">
          <a:extLst>
            <a:ext uri="{FF2B5EF4-FFF2-40B4-BE49-F238E27FC236}">
              <a16:creationId xmlns:a16="http://schemas.microsoft.com/office/drawing/2014/main" id="{00000000-0008-0000-0100-00000B030000}"/>
            </a:ext>
            <a:ext uri="{147F2762-F138-4A5C-976F-8EAC2B608ADB}">
              <a16:predDERef xmlns:a16="http://schemas.microsoft.com/office/drawing/2014/main" pred="{D614DC7D-34F0-4E6F-89EE-E214E7C4A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0" name="Imagen 5" descr="http://40.75.99.166/orfeo3/iconos/flechaasc.gif">
          <a:extLst>
            <a:ext uri="{FF2B5EF4-FFF2-40B4-BE49-F238E27FC236}">
              <a16:creationId xmlns:a16="http://schemas.microsoft.com/office/drawing/2014/main" id="{00000000-0008-0000-0100-00000C030000}"/>
            </a:ext>
            <a:ext uri="{147F2762-F138-4A5C-976F-8EAC2B608ADB}">
              <a16:predDERef xmlns:a16="http://schemas.microsoft.com/office/drawing/2014/main" pred="{A8992CED-0815-4FD1-AB80-157A599DEC2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1" name="Imagen 6" descr="http://40.75.99.166/orfeo3/iconos/flechaasc.gif">
          <a:extLst>
            <a:ext uri="{FF2B5EF4-FFF2-40B4-BE49-F238E27FC236}">
              <a16:creationId xmlns:a16="http://schemas.microsoft.com/office/drawing/2014/main" id="{00000000-0008-0000-0100-00000D030000}"/>
            </a:ext>
            <a:ext uri="{147F2762-F138-4A5C-976F-8EAC2B608ADB}">
              <a16:predDERef xmlns:a16="http://schemas.microsoft.com/office/drawing/2014/main" pred="{501E4316-C995-4E99-ABC6-D1DC1CEAB3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2" name="Imagen 5" descr="http://40.75.99.166/orfeo3/iconos/flechaasc.gif">
          <a:extLst>
            <a:ext uri="{FF2B5EF4-FFF2-40B4-BE49-F238E27FC236}">
              <a16:creationId xmlns:a16="http://schemas.microsoft.com/office/drawing/2014/main" id="{00000000-0008-0000-0100-00000E030000}"/>
            </a:ext>
            <a:ext uri="{147F2762-F138-4A5C-976F-8EAC2B608ADB}">
              <a16:predDERef xmlns:a16="http://schemas.microsoft.com/office/drawing/2014/main" pred="{5BD59CBB-8B1E-4DE3-9B26-149C75DA75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3" name="Imagen 6" descr="http://40.75.99.166/orfeo3/iconos/flechaasc.gif">
          <a:extLst>
            <a:ext uri="{FF2B5EF4-FFF2-40B4-BE49-F238E27FC236}">
              <a16:creationId xmlns:a16="http://schemas.microsoft.com/office/drawing/2014/main" id="{00000000-0008-0000-0100-00000F030000}"/>
            </a:ext>
            <a:ext uri="{147F2762-F138-4A5C-976F-8EAC2B608ADB}">
              <a16:predDERef xmlns:a16="http://schemas.microsoft.com/office/drawing/2014/main" pred="{8107BAC0-87DE-4095-B33C-7ABA46F4BC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4" name="Imagen 5" descr="http://40.75.99.166/orfeo3/iconos/flechaasc.gif">
          <a:extLst>
            <a:ext uri="{FF2B5EF4-FFF2-40B4-BE49-F238E27FC236}">
              <a16:creationId xmlns:a16="http://schemas.microsoft.com/office/drawing/2014/main" id="{00000000-0008-0000-0100-000010030000}"/>
            </a:ext>
            <a:ext uri="{147F2762-F138-4A5C-976F-8EAC2B608ADB}">
              <a16:predDERef xmlns:a16="http://schemas.microsoft.com/office/drawing/2014/main" pred="{D78A6B54-0F12-4483-87F0-D20020CF15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5" name="Imagen 6" descr="http://40.75.99.166/orfeo3/iconos/flechaasc.gif">
          <a:extLst>
            <a:ext uri="{FF2B5EF4-FFF2-40B4-BE49-F238E27FC236}">
              <a16:creationId xmlns:a16="http://schemas.microsoft.com/office/drawing/2014/main" id="{00000000-0008-0000-0100-000011030000}"/>
            </a:ext>
            <a:ext uri="{147F2762-F138-4A5C-976F-8EAC2B608ADB}">
              <a16:predDERef xmlns:a16="http://schemas.microsoft.com/office/drawing/2014/main" pred="{9D6F268A-A3EF-4F4D-9E6B-FE00D91558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6" name="Imagen 5" descr="http://40.75.99.166/orfeo3/iconos/flechaasc.gif">
          <a:extLst>
            <a:ext uri="{FF2B5EF4-FFF2-40B4-BE49-F238E27FC236}">
              <a16:creationId xmlns:a16="http://schemas.microsoft.com/office/drawing/2014/main" id="{00000000-0008-0000-0100-000012030000}"/>
            </a:ext>
            <a:ext uri="{147F2762-F138-4A5C-976F-8EAC2B608ADB}">
              <a16:predDERef xmlns:a16="http://schemas.microsoft.com/office/drawing/2014/main" pred="{265E89FA-5673-467B-A50F-48767C5D51A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7" name="Imagen 6" descr="http://40.75.99.166/orfeo3/iconos/flechaasc.gif">
          <a:extLst>
            <a:ext uri="{FF2B5EF4-FFF2-40B4-BE49-F238E27FC236}">
              <a16:creationId xmlns:a16="http://schemas.microsoft.com/office/drawing/2014/main" id="{00000000-0008-0000-0100-000013030000}"/>
            </a:ext>
            <a:ext uri="{147F2762-F138-4A5C-976F-8EAC2B608ADB}">
              <a16:predDERef xmlns:a16="http://schemas.microsoft.com/office/drawing/2014/main" pred="{10882B1E-F6E0-498F-813C-6D2093516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8" name="Imagen 5" descr="http://40.75.99.166/orfeo3/iconos/flechaasc.gif">
          <a:extLst>
            <a:ext uri="{FF2B5EF4-FFF2-40B4-BE49-F238E27FC236}">
              <a16:creationId xmlns:a16="http://schemas.microsoft.com/office/drawing/2014/main" id="{00000000-0008-0000-0100-000014030000}"/>
            </a:ext>
            <a:ext uri="{147F2762-F138-4A5C-976F-8EAC2B608ADB}">
              <a16:predDERef xmlns:a16="http://schemas.microsoft.com/office/drawing/2014/main" pred="{32B37357-D0FB-4032-8113-07BCD7292F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9" name="Imagen 6" descr="http://40.75.99.166/orfeo3/iconos/flechaasc.gif">
          <a:extLst>
            <a:ext uri="{FF2B5EF4-FFF2-40B4-BE49-F238E27FC236}">
              <a16:creationId xmlns:a16="http://schemas.microsoft.com/office/drawing/2014/main" id="{00000000-0008-0000-0100-000015030000}"/>
            </a:ext>
            <a:ext uri="{147F2762-F138-4A5C-976F-8EAC2B608ADB}">
              <a16:predDERef xmlns:a16="http://schemas.microsoft.com/office/drawing/2014/main" pred="{EA31827D-7676-4ECE-9A0E-3922A3623BD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90" name="Imagen 5" descr="http://40.75.99.166/orfeo3/iconos/flechaasc.gif">
          <a:extLst>
            <a:ext uri="{FF2B5EF4-FFF2-40B4-BE49-F238E27FC236}">
              <a16:creationId xmlns:a16="http://schemas.microsoft.com/office/drawing/2014/main" id="{00000000-0008-0000-0100-000016030000}"/>
            </a:ext>
            <a:ext uri="{147F2762-F138-4A5C-976F-8EAC2B608ADB}">
              <a16:predDERef xmlns:a16="http://schemas.microsoft.com/office/drawing/2014/main" pred="{AF98BFC4-B681-4154-8668-BC8CC5FBCE1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91" name="Imagen 6" descr="http://40.75.99.166/orfeo3/iconos/flechaasc.gif">
          <a:extLst>
            <a:ext uri="{FF2B5EF4-FFF2-40B4-BE49-F238E27FC236}">
              <a16:creationId xmlns:a16="http://schemas.microsoft.com/office/drawing/2014/main" id="{00000000-0008-0000-0100-000017030000}"/>
            </a:ext>
            <a:ext uri="{147F2762-F138-4A5C-976F-8EAC2B608ADB}">
              <a16:predDERef xmlns:a16="http://schemas.microsoft.com/office/drawing/2014/main" pred="{AF2B8CBE-1727-4725-83D7-119C356C60C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92" name="Imagen 2" descr="http://40.75.99.166/orfeo3/iconos/flechaasc.gif">
          <a:extLst>
            <a:ext uri="{FF2B5EF4-FFF2-40B4-BE49-F238E27FC236}">
              <a16:creationId xmlns:a16="http://schemas.microsoft.com/office/drawing/2014/main" id="{00000000-0008-0000-0100-000018030000}"/>
            </a:ext>
            <a:ext uri="{147F2762-F138-4A5C-976F-8EAC2B608ADB}">
              <a16:predDERef xmlns:a16="http://schemas.microsoft.com/office/drawing/2014/main" pred="{680B939C-8F6A-4BE5-8015-CBA5C66495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93" name="Imagen 4" descr="http://40.75.99.166/orfeo3/iconos/flechaasc.gif">
          <a:extLst>
            <a:ext uri="{FF2B5EF4-FFF2-40B4-BE49-F238E27FC236}">
              <a16:creationId xmlns:a16="http://schemas.microsoft.com/office/drawing/2014/main" id="{00000000-0008-0000-0100-000019030000}"/>
            </a:ext>
            <a:ext uri="{147F2762-F138-4A5C-976F-8EAC2B608ADB}">
              <a16:predDERef xmlns:a16="http://schemas.microsoft.com/office/drawing/2014/main" pred="{4771E6D7-F249-4D5C-833B-AAD1192DE29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94" name="Imagen 6" descr="http://40.75.99.166/orfeo3/iconos/flechaasc.gif">
          <a:extLst>
            <a:ext uri="{FF2B5EF4-FFF2-40B4-BE49-F238E27FC236}">
              <a16:creationId xmlns:a16="http://schemas.microsoft.com/office/drawing/2014/main" id="{00000000-0008-0000-0100-00001A030000}"/>
            </a:ext>
            <a:ext uri="{147F2762-F138-4A5C-976F-8EAC2B608ADB}">
              <a16:predDERef xmlns:a16="http://schemas.microsoft.com/office/drawing/2014/main" pred="{986B3D6C-A664-457C-AB89-6A5C805C2C4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95" name="Imagen 8" descr="http://40.75.99.166/orfeo3/iconos/flechaasc.gif">
          <a:extLst>
            <a:ext uri="{FF2B5EF4-FFF2-40B4-BE49-F238E27FC236}">
              <a16:creationId xmlns:a16="http://schemas.microsoft.com/office/drawing/2014/main" id="{00000000-0008-0000-0100-00001B030000}"/>
            </a:ext>
            <a:ext uri="{147F2762-F138-4A5C-976F-8EAC2B608ADB}">
              <a16:predDERef xmlns:a16="http://schemas.microsoft.com/office/drawing/2014/main" pred="{F0EC12EA-FA6D-4449-B92D-F66358C2369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96" name="Imagen 4" descr="http://40.75.99.166/orfeo3/iconos/flechaasc.gif">
          <a:extLst>
            <a:ext uri="{FF2B5EF4-FFF2-40B4-BE49-F238E27FC236}">
              <a16:creationId xmlns:a16="http://schemas.microsoft.com/office/drawing/2014/main" id="{00000000-0008-0000-0100-00001C030000}"/>
            </a:ext>
            <a:ext uri="{147F2762-F138-4A5C-976F-8EAC2B608ADB}">
              <a16:predDERef xmlns:a16="http://schemas.microsoft.com/office/drawing/2014/main" pred="{6D67A187-C92E-404E-B789-578BC39A758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97" name="Imagen 2" descr="http://40.75.99.166/orfeo3/iconos/flechaasc.gif">
          <a:extLst>
            <a:ext uri="{FF2B5EF4-FFF2-40B4-BE49-F238E27FC236}">
              <a16:creationId xmlns:a16="http://schemas.microsoft.com/office/drawing/2014/main" id="{00000000-0008-0000-0100-00001D030000}"/>
            </a:ext>
            <a:ext uri="{147F2762-F138-4A5C-976F-8EAC2B608ADB}">
              <a16:predDERef xmlns:a16="http://schemas.microsoft.com/office/drawing/2014/main" pred="{B51B5D7F-7A85-49AC-9F04-BCBA75002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798" name="Imagen 12" descr="http://40.75.99.166/orfeo3/iconos/flechaasc.gif">
          <a:extLst>
            <a:ext uri="{FF2B5EF4-FFF2-40B4-BE49-F238E27FC236}">
              <a16:creationId xmlns:a16="http://schemas.microsoft.com/office/drawing/2014/main" id="{00000000-0008-0000-0100-00001E030000}"/>
            </a:ext>
            <a:ext uri="{147F2762-F138-4A5C-976F-8EAC2B608ADB}">
              <a16:predDERef xmlns:a16="http://schemas.microsoft.com/office/drawing/2014/main" pred="{18B2AA58-1B38-4D73-BA99-59DDDC8251A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99" name="Imagen 14" descr="http://40.75.99.166/orfeo3/iconos/flechaasc.gif">
          <a:extLst>
            <a:ext uri="{FF2B5EF4-FFF2-40B4-BE49-F238E27FC236}">
              <a16:creationId xmlns:a16="http://schemas.microsoft.com/office/drawing/2014/main" id="{00000000-0008-0000-0100-00001F030000}"/>
            </a:ext>
            <a:ext uri="{147F2762-F138-4A5C-976F-8EAC2B608ADB}">
              <a16:predDERef xmlns:a16="http://schemas.microsoft.com/office/drawing/2014/main" pred="{3F6F56EA-BF52-4A6F-BFE6-1024E1DBE0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0" name="Imagen 15" descr="http://40.75.99.166/orfeo3/iconos/flechaasc.gif">
          <a:extLst>
            <a:ext uri="{FF2B5EF4-FFF2-40B4-BE49-F238E27FC236}">
              <a16:creationId xmlns:a16="http://schemas.microsoft.com/office/drawing/2014/main" id="{00000000-0008-0000-0100-000020030000}"/>
            </a:ext>
            <a:ext uri="{147F2762-F138-4A5C-976F-8EAC2B608ADB}">
              <a16:predDERef xmlns:a16="http://schemas.microsoft.com/office/drawing/2014/main" pred="{DE92A78E-6394-44D3-BB50-74C5F93BB3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1" name="Imagen 16" descr="http://40.75.99.166/orfeo3/iconos/flechaasc.gif">
          <a:extLst>
            <a:ext uri="{FF2B5EF4-FFF2-40B4-BE49-F238E27FC236}">
              <a16:creationId xmlns:a16="http://schemas.microsoft.com/office/drawing/2014/main" id="{00000000-0008-0000-0100-000021030000}"/>
            </a:ext>
            <a:ext uri="{147F2762-F138-4A5C-976F-8EAC2B608ADB}">
              <a16:predDERef xmlns:a16="http://schemas.microsoft.com/office/drawing/2014/main" pred="{7EF5059B-8040-4A5E-ADE7-FC51F1BE3B7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2" name="Imagen 4" descr="http://40.75.99.166/orfeo3/iconos/flechaasc.gif">
          <a:extLst>
            <a:ext uri="{FF2B5EF4-FFF2-40B4-BE49-F238E27FC236}">
              <a16:creationId xmlns:a16="http://schemas.microsoft.com/office/drawing/2014/main" id="{00000000-0008-0000-0100-000022030000}"/>
            </a:ext>
            <a:ext uri="{147F2762-F138-4A5C-976F-8EAC2B608ADB}">
              <a16:predDERef xmlns:a16="http://schemas.microsoft.com/office/drawing/2014/main" pred="{6D08C2ED-81A7-4E8A-9D54-372C7BED70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803" name="Imagen 2" descr="http://40.75.99.166/orfeo3/iconos/flechaasc.gif">
          <a:extLst>
            <a:ext uri="{FF2B5EF4-FFF2-40B4-BE49-F238E27FC236}">
              <a16:creationId xmlns:a16="http://schemas.microsoft.com/office/drawing/2014/main" id="{00000000-0008-0000-0100-000023030000}"/>
            </a:ext>
            <a:ext uri="{147F2762-F138-4A5C-976F-8EAC2B608ADB}">
              <a16:predDERef xmlns:a16="http://schemas.microsoft.com/office/drawing/2014/main" pred="{B8F63963-F56A-4CFF-BE1D-D5AC130BD4A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804" name="Imagen 5" descr="http://40.75.99.166/orfeo3/iconos/flechaasc.gif">
          <a:extLst>
            <a:ext uri="{FF2B5EF4-FFF2-40B4-BE49-F238E27FC236}">
              <a16:creationId xmlns:a16="http://schemas.microsoft.com/office/drawing/2014/main" id="{00000000-0008-0000-0100-000024030000}"/>
            </a:ext>
            <a:ext uri="{147F2762-F138-4A5C-976F-8EAC2B608ADB}">
              <a16:predDERef xmlns:a16="http://schemas.microsoft.com/office/drawing/2014/main" pred="{A4532DF9-8D56-4D21-BDAA-78225D1D968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5" name="Imagen 6" descr="http://40.75.99.166/orfeo3/iconos/flechaasc.gif">
          <a:extLst>
            <a:ext uri="{FF2B5EF4-FFF2-40B4-BE49-F238E27FC236}">
              <a16:creationId xmlns:a16="http://schemas.microsoft.com/office/drawing/2014/main" id="{00000000-0008-0000-0100-000025030000}"/>
            </a:ext>
            <a:ext uri="{147F2762-F138-4A5C-976F-8EAC2B608ADB}">
              <a16:predDERef xmlns:a16="http://schemas.microsoft.com/office/drawing/2014/main" pred="{DC9E5001-67F5-4423-BB5B-DC942AC6218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6" name="Imagen 5" descr="http://40.75.99.166/orfeo3/iconos/flechaasc.gif">
          <a:extLst>
            <a:ext uri="{FF2B5EF4-FFF2-40B4-BE49-F238E27FC236}">
              <a16:creationId xmlns:a16="http://schemas.microsoft.com/office/drawing/2014/main" id="{00000000-0008-0000-0100-000026030000}"/>
            </a:ext>
            <a:ext uri="{147F2762-F138-4A5C-976F-8EAC2B608ADB}">
              <a16:predDERef xmlns:a16="http://schemas.microsoft.com/office/drawing/2014/main" pred="{C8C51248-4313-4BC6-8437-F9932845005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7" name="Imagen 6" descr="http://40.75.99.166/orfeo3/iconos/flechaasc.gif">
          <a:extLst>
            <a:ext uri="{FF2B5EF4-FFF2-40B4-BE49-F238E27FC236}">
              <a16:creationId xmlns:a16="http://schemas.microsoft.com/office/drawing/2014/main" id="{00000000-0008-0000-0100-000027030000}"/>
            </a:ext>
            <a:ext uri="{147F2762-F138-4A5C-976F-8EAC2B608ADB}">
              <a16:predDERef xmlns:a16="http://schemas.microsoft.com/office/drawing/2014/main" pred="{FBBF6466-1B60-4C66-8F15-AD2EBA40FFB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8" name="Imagen 5" descr="http://40.75.99.166/orfeo3/iconos/flechaasc.gif">
          <a:extLst>
            <a:ext uri="{FF2B5EF4-FFF2-40B4-BE49-F238E27FC236}">
              <a16:creationId xmlns:a16="http://schemas.microsoft.com/office/drawing/2014/main" id="{00000000-0008-0000-0100-000028030000}"/>
            </a:ext>
            <a:ext uri="{147F2762-F138-4A5C-976F-8EAC2B608ADB}">
              <a16:predDERef xmlns:a16="http://schemas.microsoft.com/office/drawing/2014/main" pred="{7B956B3E-113C-4661-8A3E-8AF1B53B1AD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9" name="Imagen 6" descr="http://40.75.99.166/orfeo3/iconos/flechaasc.gif">
          <a:extLst>
            <a:ext uri="{FF2B5EF4-FFF2-40B4-BE49-F238E27FC236}">
              <a16:creationId xmlns:a16="http://schemas.microsoft.com/office/drawing/2014/main" id="{00000000-0008-0000-0100-000029030000}"/>
            </a:ext>
            <a:ext uri="{147F2762-F138-4A5C-976F-8EAC2B608ADB}">
              <a16:predDERef xmlns:a16="http://schemas.microsoft.com/office/drawing/2014/main" pred="{81093BED-3E27-4092-8D80-562DFC4E2F8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0" name="Imagen 5" descr="http://40.75.99.166/orfeo3/iconos/flechaasc.gif">
          <a:extLst>
            <a:ext uri="{FF2B5EF4-FFF2-40B4-BE49-F238E27FC236}">
              <a16:creationId xmlns:a16="http://schemas.microsoft.com/office/drawing/2014/main" id="{00000000-0008-0000-0100-00002A030000}"/>
            </a:ext>
            <a:ext uri="{147F2762-F138-4A5C-976F-8EAC2B608ADB}">
              <a16:predDERef xmlns:a16="http://schemas.microsoft.com/office/drawing/2014/main" pred="{A30E1003-87BE-4078-B1AE-57CE2EB22A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1" name="Imagen 6" descr="http://40.75.99.166/orfeo3/iconos/flechaasc.gif">
          <a:extLst>
            <a:ext uri="{FF2B5EF4-FFF2-40B4-BE49-F238E27FC236}">
              <a16:creationId xmlns:a16="http://schemas.microsoft.com/office/drawing/2014/main" id="{00000000-0008-0000-0100-00002B030000}"/>
            </a:ext>
            <a:ext uri="{147F2762-F138-4A5C-976F-8EAC2B608ADB}">
              <a16:predDERef xmlns:a16="http://schemas.microsoft.com/office/drawing/2014/main" pred="{7B30868A-475D-4F2F-B17E-D31F97AA8D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2" name="Imagen 5" descr="http://40.75.99.166/orfeo3/iconos/flechaasc.gif">
          <a:extLst>
            <a:ext uri="{FF2B5EF4-FFF2-40B4-BE49-F238E27FC236}">
              <a16:creationId xmlns:a16="http://schemas.microsoft.com/office/drawing/2014/main" id="{00000000-0008-0000-0100-00002C030000}"/>
            </a:ext>
            <a:ext uri="{147F2762-F138-4A5C-976F-8EAC2B608ADB}">
              <a16:predDERef xmlns:a16="http://schemas.microsoft.com/office/drawing/2014/main" pred="{9ABA6224-54AA-4E31-AC1F-75A8ACF210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3" name="Imagen 6" descr="http://40.75.99.166/orfeo3/iconos/flechaasc.gif">
          <a:extLst>
            <a:ext uri="{FF2B5EF4-FFF2-40B4-BE49-F238E27FC236}">
              <a16:creationId xmlns:a16="http://schemas.microsoft.com/office/drawing/2014/main" id="{00000000-0008-0000-0100-00002D030000}"/>
            </a:ext>
            <a:ext uri="{147F2762-F138-4A5C-976F-8EAC2B608ADB}">
              <a16:predDERef xmlns:a16="http://schemas.microsoft.com/office/drawing/2014/main" pred="{E12CC6BB-2E98-4676-879B-1DA4A2D80E1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4" name="Imagen 5" descr="http://40.75.99.166/orfeo3/iconos/flechaasc.gif">
          <a:extLst>
            <a:ext uri="{FF2B5EF4-FFF2-40B4-BE49-F238E27FC236}">
              <a16:creationId xmlns:a16="http://schemas.microsoft.com/office/drawing/2014/main" id="{00000000-0008-0000-0100-00002E030000}"/>
            </a:ext>
            <a:ext uri="{147F2762-F138-4A5C-976F-8EAC2B608ADB}">
              <a16:predDERef xmlns:a16="http://schemas.microsoft.com/office/drawing/2014/main" pred="{06923C64-B184-439D-9214-517E87D0D62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5" name="Imagen 6" descr="http://40.75.99.166/orfeo3/iconos/flechaasc.gif">
          <a:extLst>
            <a:ext uri="{FF2B5EF4-FFF2-40B4-BE49-F238E27FC236}">
              <a16:creationId xmlns:a16="http://schemas.microsoft.com/office/drawing/2014/main" id="{00000000-0008-0000-0100-00002F030000}"/>
            </a:ext>
            <a:ext uri="{147F2762-F138-4A5C-976F-8EAC2B608ADB}">
              <a16:predDERef xmlns:a16="http://schemas.microsoft.com/office/drawing/2014/main" pred="{B709FA9C-04DC-48CA-9352-7D5C108212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6" name="Imagen 5" descr="http://40.75.99.166/orfeo3/iconos/flechaasc.gif">
          <a:extLst>
            <a:ext uri="{FF2B5EF4-FFF2-40B4-BE49-F238E27FC236}">
              <a16:creationId xmlns:a16="http://schemas.microsoft.com/office/drawing/2014/main" id="{00000000-0008-0000-0100-000030030000}"/>
            </a:ext>
            <a:ext uri="{147F2762-F138-4A5C-976F-8EAC2B608ADB}">
              <a16:predDERef xmlns:a16="http://schemas.microsoft.com/office/drawing/2014/main" pred="{8733E3AE-644C-418E-9510-3A4D811542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7" name="Imagen 6" descr="http://40.75.99.166/orfeo3/iconos/flechaasc.gif">
          <a:extLst>
            <a:ext uri="{FF2B5EF4-FFF2-40B4-BE49-F238E27FC236}">
              <a16:creationId xmlns:a16="http://schemas.microsoft.com/office/drawing/2014/main" id="{00000000-0008-0000-0100-000031030000}"/>
            </a:ext>
            <a:ext uri="{147F2762-F138-4A5C-976F-8EAC2B608ADB}">
              <a16:predDERef xmlns:a16="http://schemas.microsoft.com/office/drawing/2014/main" pred="{9D8F4EA5-627D-4E6E-A1AF-75B30D1E97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8" name="Imagen 5" descr="http://40.75.99.166/orfeo3/iconos/flechaasc.gif">
          <a:extLst>
            <a:ext uri="{FF2B5EF4-FFF2-40B4-BE49-F238E27FC236}">
              <a16:creationId xmlns:a16="http://schemas.microsoft.com/office/drawing/2014/main" id="{00000000-0008-0000-0100-000032030000}"/>
            </a:ext>
            <a:ext uri="{147F2762-F138-4A5C-976F-8EAC2B608ADB}">
              <a16:predDERef xmlns:a16="http://schemas.microsoft.com/office/drawing/2014/main" pred="{ABE5417A-A7BA-4F1D-BD6A-66974A7C740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9" name="Imagen 6" descr="http://40.75.99.166/orfeo3/iconos/flechaasc.gif">
          <a:extLst>
            <a:ext uri="{FF2B5EF4-FFF2-40B4-BE49-F238E27FC236}">
              <a16:creationId xmlns:a16="http://schemas.microsoft.com/office/drawing/2014/main" id="{00000000-0008-0000-0100-000033030000}"/>
            </a:ext>
            <a:ext uri="{147F2762-F138-4A5C-976F-8EAC2B608ADB}">
              <a16:predDERef xmlns:a16="http://schemas.microsoft.com/office/drawing/2014/main" pred="{89C92F1A-2E92-4677-8A53-4741DB52BFA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0" name="Imagen 5" descr="http://40.75.99.166/orfeo3/iconos/flechaasc.gif">
          <a:extLst>
            <a:ext uri="{FF2B5EF4-FFF2-40B4-BE49-F238E27FC236}">
              <a16:creationId xmlns:a16="http://schemas.microsoft.com/office/drawing/2014/main" id="{00000000-0008-0000-0100-000034030000}"/>
            </a:ext>
            <a:ext uri="{147F2762-F138-4A5C-976F-8EAC2B608ADB}">
              <a16:predDERef xmlns:a16="http://schemas.microsoft.com/office/drawing/2014/main" pred="{94F96839-D80C-4C04-A886-755442C3EA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1" name="Imagen 6" descr="http://40.75.99.166/orfeo3/iconos/flechaasc.gif">
          <a:extLst>
            <a:ext uri="{FF2B5EF4-FFF2-40B4-BE49-F238E27FC236}">
              <a16:creationId xmlns:a16="http://schemas.microsoft.com/office/drawing/2014/main" id="{00000000-0008-0000-0100-000035030000}"/>
            </a:ext>
            <a:ext uri="{147F2762-F138-4A5C-976F-8EAC2B608ADB}">
              <a16:predDERef xmlns:a16="http://schemas.microsoft.com/office/drawing/2014/main" pred="{2F7206A5-2708-44FD-BF2E-1FEDE5D92DE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2" name="Imagen 5" descr="http://40.75.99.166/orfeo3/iconos/flechaasc.gif">
          <a:extLst>
            <a:ext uri="{FF2B5EF4-FFF2-40B4-BE49-F238E27FC236}">
              <a16:creationId xmlns:a16="http://schemas.microsoft.com/office/drawing/2014/main" id="{00000000-0008-0000-0100-000036030000}"/>
            </a:ext>
            <a:ext uri="{147F2762-F138-4A5C-976F-8EAC2B608ADB}">
              <a16:predDERef xmlns:a16="http://schemas.microsoft.com/office/drawing/2014/main" pred="{37A7CE50-E221-4D34-91AE-5FCE936BAA2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3" name="Imagen 6" descr="http://40.75.99.166/orfeo3/iconos/flechaasc.gif">
          <a:extLst>
            <a:ext uri="{FF2B5EF4-FFF2-40B4-BE49-F238E27FC236}">
              <a16:creationId xmlns:a16="http://schemas.microsoft.com/office/drawing/2014/main" id="{00000000-0008-0000-0100-000037030000}"/>
            </a:ext>
            <a:ext uri="{147F2762-F138-4A5C-976F-8EAC2B608ADB}">
              <a16:predDERef xmlns:a16="http://schemas.microsoft.com/office/drawing/2014/main" pred="{84CDD8C8-BDFA-43D7-8998-E44CFC01ED4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4" name="Imagen 5" descr="http://40.75.99.166/orfeo3/iconos/flechaasc.gif">
          <a:extLst>
            <a:ext uri="{FF2B5EF4-FFF2-40B4-BE49-F238E27FC236}">
              <a16:creationId xmlns:a16="http://schemas.microsoft.com/office/drawing/2014/main" id="{00000000-0008-0000-0100-000038030000}"/>
            </a:ext>
            <a:ext uri="{147F2762-F138-4A5C-976F-8EAC2B608ADB}">
              <a16:predDERef xmlns:a16="http://schemas.microsoft.com/office/drawing/2014/main" pred="{709EE270-A321-452F-BA1E-1675820368F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5" name="Imagen 6" descr="http://40.75.99.166/orfeo3/iconos/flechaasc.gif">
          <a:extLst>
            <a:ext uri="{FF2B5EF4-FFF2-40B4-BE49-F238E27FC236}">
              <a16:creationId xmlns:a16="http://schemas.microsoft.com/office/drawing/2014/main" id="{00000000-0008-0000-0100-000039030000}"/>
            </a:ext>
            <a:ext uri="{147F2762-F138-4A5C-976F-8EAC2B608ADB}">
              <a16:predDERef xmlns:a16="http://schemas.microsoft.com/office/drawing/2014/main" pred="{03C91440-0A8D-4344-8C1D-C0B02884F9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6" name="Imagen 5" descr="http://40.75.99.166/orfeo3/iconos/flechaasc.gif">
          <a:extLst>
            <a:ext uri="{FF2B5EF4-FFF2-40B4-BE49-F238E27FC236}">
              <a16:creationId xmlns:a16="http://schemas.microsoft.com/office/drawing/2014/main" id="{00000000-0008-0000-0100-00003A030000}"/>
            </a:ext>
            <a:ext uri="{147F2762-F138-4A5C-976F-8EAC2B608ADB}">
              <a16:predDERef xmlns:a16="http://schemas.microsoft.com/office/drawing/2014/main" pred="{E1D549F4-FD21-4C77-94AB-BAFB28D7082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7" name="Imagen 6" descr="http://40.75.99.166/orfeo3/iconos/flechaasc.gif">
          <a:extLst>
            <a:ext uri="{FF2B5EF4-FFF2-40B4-BE49-F238E27FC236}">
              <a16:creationId xmlns:a16="http://schemas.microsoft.com/office/drawing/2014/main" id="{00000000-0008-0000-0100-00003B030000}"/>
            </a:ext>
            <a:ext uri="{147F2762-F138-4A5C-976F-8EAC2B608ADB}">
              <a16:predDERef xmlns:a16="http://schemas.microsoft.com/office/drawing/2014/main" pred="{1F8EAF25-4B76-44CA-B58B-9125B4F3C8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8" name="Imagen 5" descr="http://40.75.99.166/orfeo3/iconos/flechaasc.gif">
          <a:extLst>
            <a:ext uri="{FF2B5EF4-FFF2-40B4-BE49-F238E27FC236}">
              <a16:creationId xmlns:a16="http://schemas.microsoft.com/office/drawing/2014/main" id="{00000000-0008-0000-0100-00003C030000}"/>
            </a:ext>
            <a:ext uri="{147F2762-F138-4A5C-976F-8EAC2B608ADB}">
              <a16:predDERef xmlns:a16="http://schemas.microsoft.com/office/drawing/2014/main" pred="{FF75383C-8298-43A5-9491-8007FE45976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9" name="Imagen 6" descr="http://40.75.99.166/orfeo3/iconos/flechaasc.gif">
          <a:extLst>
            <a:ext uri="{FF2B5EF4-FFF2-40B4-BE49-F238E27FC236}">
              <a16:creationId xmlns:a16="http://schemas.microsoft.com/office/drawing/2014/main" id="{00000000-0008-0000-0100-00003D030000}"/>
            </a:ext>
            <a:ext uri="{147F2762-F138-4A5C-976F-8EAC2B608ADB}">
              <a16:predDERef xmlns:a16="http://schemas.microsoft.com/office/drawing/2014/main" pred="{4FE8ADD8-7805-4AE7-877B-50A494B2CB9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0" name="Imagen 5" descr="http://40.75.99.166/orfeo3/iconos/flechaasc.gif">
          <a:extLst>
            <a:ext uri="{FF2B5EF4-FFF2-40B4-BE49-F238E27FC236}">
              <a16:creationId xmlns:a16="http://schemas.microsoft.com/office/drawing/2014/main" id="{00000000-0008-0000-0100-00003E030000}"/>
            </a:ext>
            <a:ext uri="{147F2762-F138-4A5C-976F-8EAC2B608ADB}">
              <a16:predDERef xmlns:a16="http://schemas.microsoft.com/office/drawing/2014/main" pred="{64976366-6602-450C-9A55-E27B6FA4115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1" name="Imagen 6" descr="http://40.75.99.166/orfeo3/iconos/flechaasc.gif">
          <a:extLst>
            <a:ext uri="{FF2B5EF4-FFF2-40B4-BE49-F238E27FC236}">
              <a16:creationId xmlns:a16="http://schemas.microsoft.com/office/drawing/2014/main" id="{00000000-0008-0000-0100-00003F030000}"/>
            </a:ext>
            <a:ext uri="{147F2762-F138-4A5C-976F-8EAC2B608ADB}">
              <a16:predDERef xmlns:a16="http://schemas.microsoft.com/office/drawing/2014/main" pred="{2707ADF4-85B1-4BEC-86F9-87EB391EED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2" name="Imagen 5" descr="http://40.75.99.166/orfeo3/iconos/flechaasc.gif">
          <a:extLst>
            <a:ext uri="{FF2B5EF4-FFF2-40B4-BE49-F238E27FC236}">
              <a16:creationId xmlns:a16="http://schemas.microsoft.com/office/drawing/2014/main" id="{00000000-0008-0000-0100-000040030000}"/>
            </a:ext>
            <a:ext uri="{147F2762-F138-4A5C-976F-8EAC2B608ADB}">
              <a16:predDERef xmlns:a16="http://schemas.microsoft.com/office/drawing/2014/main" pred="{87BBBEBD-5BF7-4117-9839-524592AF1AD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3" name="Imagen 6" descr="http://40.75.99.166/orfeo3/iconos/flechaasc.gif">
          <a:extLst>
            <a:ext uri="{FF2B5EF4-FFF2-40B4-BE49-F238E27FC236}">
              <a16:creationId xmlns:a16="http://schemas.microsoft.com/office/drawing/2014/main" id="{00000000-0008-0000-0100-000041030000}"/>
            </a:ext>
            <a:ext uri="{147F2762-F138-4A5C-976F-8EAC2B608ADB}">
              <a16:predDERef xmlns:a16="http://schemas.microsoft.com/office/drawing/2014/main" pred="{4BFA2DB8-6470-4DCD-AC45-212A52298A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4" name="Imagen 5" descr="http://40.75.99.166/orfeo3/iconos/flechaasc.gif">
          <a:extLst>
            <a:ext uri="{FF2B5EF4-FFF2-40B4-BE49-F238E27FC236}">
              <a16:creationId xmlns:a16="http://schemas.microsoft.com/office/drawing/2014/main" id="{00000000-0008-0000-0100-000042030000}"/>
            </a:ext>
            <a:ext uri="{147F2762-F138-4A5C-976F-8EAC2B608ADB}">
              <a16:predDERef xmlns:a16="http://schemas.microsoft.com/office/drawing/2014/main" pred="{4439FFA6-8FFA-4F2E-9742-4AEFCF0B707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5" name="Imagen 6" descr="http://40.75.99.166/orfeo3/iconos/flechaasc.gif">
          <a:extLst>
            <a:ext uri="{FF2B5EF4-FFF2-40B4-BE49-F238E27FC236}">
              <a16:creationId xmlns:a16="http://schemas.microsoft.com/office/drawing/2014/main" id="{00000000-0008-0000-0100-000043030000}"/>
            </a:ext>
            <a:ext uri="{147F2762-F138-4A5C-976F-8EAC2B608ADB}">
              <a16:predDERef xmlns:a16="http://schemas.microsoft.com/office/drawing/2014/main" pred="{E5118049-FC01-4F31-BBC8-4494911B6C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6" name="Imagen 5" descr="http://40.75.99.166/orfeo3/iconos/flechaasc.gif">
          <a:extLst>
            <a:ext uri="{FF2B5EF4-FFF2-40B4-BE49-F238E27FC236}">
              <a16:creationId xmlns:a16="http://schemas.microsoft.com/office/drawing/2014/main" id="{00000000-0008-0000-0100-000044030000}"/>
            </a:ext>
            <a:ext uri="{147F2762-F138-4A5C-976F-8EAC2B608ADB}">
              <a16:predDERef xmlns:a16="http://schemas.microsoft.com/office/drawing/2014/main" pred="{815001C8-A98C-4357-8FB4-4F7BD9AD47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7" name="Imagen 6" descr="http://40.75.99.166/orfeo3/iconos/flechaasc.gif">
          <a:extLst>
            <a:ext uri="{FF2B5EF4-FFF2-40B4-BE49-F238E27FC236}">
              <a16:creationId xmlns:a16="http://schemas.microsoft.com/office/drawing/2014/main" id="{00000000-0008-0000-0100-000045030000}"/>
            </a:ext>
            <a:ext uri="{147F2762-F138-4A5C-976F-8EAC2B608ADB}">
              <a16:predDERef xmlns:a16="http://schemas.microsoft.com/office/drawing/2014/main" pred="{00000000-0008-0000-0100-000044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276225</xdr:colOff>
      <xdr:row>0</xdr:row>
      <xdr:rowOff>38101</xdr:rowOff>
    </xdr:from>
    <xdr:to>
      <xdr:col>7</xdr:col>
      <xdr:colOff>590550</xdr:colOff>
      <xdr:row>4</xdr:row>
      <xdr:rowOff>133351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257176</xdr:colOff>
      <xdr:row>5</xdr:row>
      <xdr:rowOff>9524</xdr:rowOff>
    </xdr:from>
    <xdr:to>
      <xdr:col>8</xdr:col>
      <xdr:colOff>114301</xdr:colOff>
      <xdr:row>10</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238125</xdr:colOff>
      <xdr:row>12</xdr:row>
      <xdr:rowOff>28575</xdr:rowOff>
    </xdr:from>
    <xdr:to>
      <xdr:col>8</xdr:col>
      <xdr:colOff>104775</xdr:colOff>
      <xdr:row>19</xdr:row>
      <xdr:rowOff>95250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1714500</xdr:colOff>
      <xdr:row>24</xdr:row>
      <xdr:rowOff>57150</xdr:rowOff>
    </xdr:from>
    <xdr:to>
      <xdr:col>8</xdr:col>
      <xdr:colOff>361950</xdr:colOff>
      <xdr:row>33</xdr:row>
      <xdr:rowOff>133350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209550</xdr:colOff>
      <xdr:row>50</xdr:row>
      <xdr:rowOff>114300</xdr:rowOff>
    </xdr:from>
    <xdr:to>
      <xdr:col>8</xdr:col>
      <xdr:colOff>600075</xdr:colOff>
      <xdr:row>59</xdr:row>
      <xdr:rowOff>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66675</xdr:colOff>
      <xdr:row>68</xdr:row>
      <xdr:rowOff>123825</xdr:rowOff>
    </xdr:from>
    <xdr:to>
      <xdr:col>8</xdr:col>
      <xdr:colOff>457200</xdr:colOff>
      <xdr:row>78</xdr:row>
      <xdr:rowOff>9525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752474</xdr:colOff>
      <xdr:row>99</xdr:row>
      <xdr:rowOff>133350</xdr:rowOff>
    </xdr:from>
    <xdr:to>
      <xdr:col>8</xdr:col>
      <xdr:colOff>400049</xdr:colOff>
      <xdr:row>114</xdr:row>
      <xdr:rowOff>19050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anessa Alvarez" refreshedDate="45537.531553703702" createdVersion="6" refreshedVersion="6" minRefreshableVersion="3" recordCount="273">
  <cacheSource type="worksheet">
    <worksheetSource ref="A1:AA274" sheet="Registro publico Julio"/>
  </cacheSource>
  <cacheFields count="27">
    <cacheField name="Canal Oficial de Entrada" numFmtId="0">
      <sharedItems count="1">
        <s v="Canal Escrito"/>
      </sharedItems>
    </cacheField>
    <cacheField name="Servicio de Entrada" numFmtId="0">
      <sharedItems count="3">
        <s v="Correo electrónico"/>
        <s v="Ventanilla física"/>
        <s v="Correo Físico"/>
      </sharedItems>
    </cacheField>
    <cacheField name="Departamento" numFmtId="0">
      <sharedItems count="33">
        <s v="Cundinamarca"/>
        <s v="Antioquia"/>
        <s v="Magdalena "/>
        <s v="Atlántico"/>
        <s v="Risaralda"/>
        <s v="Bolívar"/>
        <s v="Cesar"/>
        <s v="Sin Información"/>
        <s v="Meta"/>
        <s v="Guaviare"/>
        <s v="Valle del Cauca"/>
        <s v="Santander"/>
        <s v="Caldas"/>
        <s v="Boyacá"/>
        <s v="Casanare"/>
        <s v="Norte de Santander"/>
        <s v="Nariño"/>
        <s v="Cauca"/>
        <s v="Córdoba"/>
        <s v="Huila"/>
        <s v="Putumayo"/>
        <s v="Vichada"/>
        <s v="Arauca"/>
        <s v="Tolima"/>
        <s v="Caquetá"/>
        <s v="Quindío"/>
        <s v="La Guajira"/>
        <s v="Guainia"/>
        <s v="Sucre"/>
        <s v="Quindío " u="1"/>
        <s v="Magdalena" u="1"/>
        <s v="Antioquia " u="1"/>
        <s v="Huila " u="1"/>
      </sharedItems>
    </cacheField>
    <cacheField name="Peticionario" numFmtId="0">
      <sharedItems/>
    </cacheField>
    <cacheField name="Naturaleza jurídica del peticionario" numFmtId="0">
      <sharedItems count="5">
        <s v="Entidad pública"/>
        <s v="Persona natural"/>
        <s v="Entidad bomberil"/>
        <s v="Entidad territorial"/>
        <s v="Persona jurídica"/>
      </sharedItems>
    </cacheField>
    <cacheField name="Tema de Consulta" numFmtId="0">
      <sharedItems count="8">
        <s v="Administrativo"/>
        <s v="Seguimiento a Cuerpos de Bomberos"/>
        <s v="Acompañamiento Jurídico"/>
        <s v="Otro"/>
        <s v="Recursos para Bomberos"/>
        <s v="Legislación Bomberil"/>
        <s v="Educación Bomberil"/>
        <s v="Educación Bomberil " u="1"/>
      </sharedItems>
    </cacheField>
    <cacheField name="Asunto" numFmtId="0">
      <sharedItems/>
    </cacheField>
    <cacheField name="Responsable" numFmtId="0">
      <sharedItems/>
    </cacheField>
    <cacheField name="Area" numFmtId="0">
      <sharedItems count="4">
        <s v="Subdirección Estrategica y de Coordinación Bomberil"/>
        <s v="Subdirección Administrativa y Financiera"/>
        <s v="Dirección General"/>
        <s v="Subdirección Estrategica y de Coordinación Bomberil " u="1"/>
      </sharedItems>
    </cacheField>
    <cacheField name="Dependencia" numFmtId="0">
      <sharedItems/>
    </cacheField>
    <cacheField name="Tipo de Petición TRD orfeo" numFmtId="0">
      <sharedItems/>
    </cacheField>
    <cacheField name="Tipo de Petición " numFmtId="0">
      <sharedItems count="5">
        <s v="Petición de interés general"/>
        <s v="Solicitud de información pública"/>
        <s v="Petición de interés particular"/>
        <s v="Informes"/>
        <s v="Queja"/>
      </sharedItems>
    </cacheField>
    <cacheField name="Tiempo de Respuesta Legal" numFmtId="0">
      <sharedItems containsSemiMixedTypes="0" containsString="0" containsNumber="1" containsInteger="1" minValue="0" maxValue="15"/>
    </cacheField>
    <cacheField name="Radicado" numFmtId="0">
      <sharedItems/>
    </cacheField>
    <cacheField name="Fecha" numFmtId="0">
      <sharedItems containsDate="1" containsMixedTypes="1" minDate="2024-07-24T14:22:56" maxDate="2024-07-31T00:00:00"/>
    </cacheField>
    <cacheField name="Número de Salida" numFmtId="0">
      <sharedItems containsDate="1" containsBlank="1" containsMixedTypes="1" minDate="2024-08-20T00:00:00" maxDate="2024-08-30T00:00:00"/>
    </cacheField>
    <cacheField name="Fecha de Salida y Seguimiento" numFmtId="0">
      <sharedItems containsDate="1" containsString="0" containsBlank="1" containsMixedTypes="1" minDate="1899-12-31T00:00:00" maxDate="2024-09-03T00:00:00"/>
    </cacheField>
    <cacheField name="Días hábiles" numFmtId="0">
      <sharedItems containsSemiMixedTypes="0" containsString="0" containsNumber="1" containsInteger="1" minValue="0" maxValue="41"/>
    </cacheField>
    <cacheField name="Tiempo de Atención" numFmtId="0">
      <sharedItems containsSemiMixedTypes="0" containsString="0" containsNumber="1" containsInteger="1" minValue="0" maxValue="42"/>
    </cacheField>
    <cacheField name="Estado" numFmtId="0">
      <sharedItems count="4">
        <s v="CUMPLIDA"/>
        <s v="VENCIDA"/>
        <s v="EXTEMPORANEA"/>
        <s v="CUMPLIDA POR SER INFORMATIVA "/>
      </sharedItems>
    </cacheField>
    <cacheField name="Observaciones" numFmtId="0">
      <sharedItems containsBlank="1" longText="1"/>
    </cacheField>
    <cacheField name="FECHA DIGITALIZACIÓN DOCUMENTO DE RESPUESTA" numFmtId="0">
      <sharedItems containsDate="1" containsMixedTypes="1" minDate="2024-07-08T00:00:00" maxDate="2024-08-30T00:00:00"/>
    </cacheField>
    <cacheField name="TIPO DE DOCUMENTO SALIDA" numFmtId="0">
      <sharedItems/>
    </cacheField>
    <cacheField name="ENVIAR POR CORREO ELECTRÓNICO" numFmtId="0">
      <sharedItems/>
    </cacheField>
    <cacheField name="ENVIAR POR CORREO TERRESTRE #PLANILLA" numFmtId="0">
      <sharedItems/>
    </cacheField>
    <cacheField name="OBSERVACIONES ATENCIÓN CIUDADANO" numFmtId="0">
      <sharedItems/>
    </cacheField>
    <cacheField name="OBSERVACIONES GESTOR GAU"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3">
  <r>
    <x v="0"/>
    <x v="0"/>
    <x v="0"/>
    <s v="CONTRALORIA GENERAL DE LA REPUBLICA  MARTHA CONDE"/>
    <x v="0"/>
    <x v="0"/>
    <s v="Solicitud Información 01 Denuncia 2023-283165-80054-D"/>
    <s v="Jonathan Prieto"/>
    <x v="0"/>
    <s v="Fortalecimiento Bomberil para la respuesta"/>
    <s v="Petición de Interes General"/>
    <x v="0"/>
    <n v="15"/>
    <s v="2024-114-002014-5"/>
    <d v="2024-07-30T00:00:00"/>
    <s v="2024-213-001434-1"/>
    <d v="2024-08-13T00:00:00"/>
    <n v="10"/>
    <n v="11"/>
    <x v="0"/>
    <s v="Crear Radicado 2024-07-30 11:44:15_x000a_Usuario: Atención de Usuario al Ciudadano_x000a_Dependencia: GESTIÓN ATENCIÓN AL USUARIO_x000a_Observación: Se radicó el documento de forma correcta mediante radicación email con los siguientes datos: Usuarios tramitadores: - Jonathan Prieto, Dependencia/s tramitadora/s: - FORTALECIMIENTO BOMBERIL PARA LA RESPUESTA, Usuario creador: Atención de Usuario al Ciudadano"/>
    <d v="2024-08-13T00:00:00"/>
    <s v="PDF"/>
    <s v="SI"/>
    <s v="N/A"/>
    <s v="SE DA CUMPLIMIENTO A EL RADICADO PRO NO SE ANEXA EVIDENCIA DE ENVIO "/>
    <m/>
  </r>
  <r>
    <x v="0"/>
    <x v="0"/>
    <x v="0"/>
    <s v="FISCALIA GENERAL DE LA NACION  -- --"/>
    <x v="0"/>
    <x v="1"/>
    <s v="RV: Solicitud de Información - OPJ. 10441931 - NUNC: 634706106419202300027"/>
    <s v="Orlando Murillo López"/>
    <x v="0"/>
    <s v="Inspección, Vigilancia y Control"/>
    <s v="solicitud de información pública"/>
    <x v="1"/>
    <n v="10"/>
    <s v="2024-114-002007-5"/>
    <d v="2024-07-29T00:00:00"/>
    <s v="N/A"/>
    <d v="2024-09-02T00:00:00"/>
    <n v="24"/>
    <n v="25"/>
    <x v="1"/>
    <s v="Reasignar Radicado 2024-07-31 13:36:06_x000a_Usuario: Rubén Darío Rincón Sanchez_x000a_Dependencia: INSPECCIÓN, VIGILANCIA Y CONTROL_x000a_Observación: Se reasignó el radicado al usuario: Orlando Murillo Lopez con la siguiente observación: Remito radicado para su conocimiento."/>
    <s v="N/A"/>
    <s v="N/A"/>
    <s v="N/A"/>
    <s v="N/A"/>
    <s v="A LA FECHA DE REVISIÓN AUN ESTÁN A TIEMPO "/>
    <m/>
  </r>
  <r>
    <x v="0"/>
    <x v="0"/>
    <x v="1"/>
    <s v="HERNAN -- CADAVID --"/>
    <x v="1"/>
    <x v="0"/>
    <s v="DP INFORMACIÓN CARGOS FUNCIONARIOS"/>
    <s v="Daniel Ernesto Fonseca Ramirez"/>
    <x v="1"/>
    <s v="Gestión de Talento Humano"/>
    <s v="solicitud de información pública"/>
    <x v="1"/>
    <n v="10"/>
    <s v="2024-114-001998-5"/>
    <d v="2024-07-26T00:00:00"/>
    <s v="N/A"/>
    <d v="2024-08-20T00:00:00"/>
    <n v="16"/>
    <n v="17"/>
    <x v="1"/>
    <s v="Crear Radicado 2024-07-26 12:54:38_x000a_Usuario: Atención de Usuario al Ciudadano_x000a_Dependencia: GESTIÓN ATENCIÓN AL USUARIO_x000a_Observación: Se radicó el documento de forma correcta mediante radicación email con los siguientes datos: Usuarios tramitadores: - Daniel Ernesto Fonseca Ramirez, Dependencia/s tramitadora/s: - GESTIÓN TALENTO HUMANO, Usuario creador: Atención de Usuario al Ciudadano"/>
    <s v="N/A"/>
    <s v="N/A"/>
    <s v="N/A"/>
    <s v="N/A"/>
    <s v="A LA FECHA DE REVISIÓN SE ENCUENTRAN VENCIDAS SIN EL DEBIDO TRAMITE"/>
    <m/>
  </r>
  <r>
    <x v="0"/>
    <x v="0"/>
    <x v="0"/>
    <s v="CONTRALORIA GENERAL DE LA REPUBLICA  mercy.martinez@contraloria.gov.co"/>
    <x v="0"/>
    <x v="0"/>
    <s v="RV: Oficio 2024EE0138359 Comunicación y Solicitud atención visita técnica IP 85112-2023-44766 -DNBC"/>
    <s v="Rainer Narval Naranjo Charrasquiel"/>
    <x v="1"/>
    <s v="Subdirección Administrativa y Financiera"/>
    <s v="solicitud de información pública"/>
    <x v="1"/>
    <n v="10"/>
    <s v="2024-114-001997-5"/>
    <d v="2024-07-26T00:00:00"/>
    <s v="N/A"/>
    <d v="2024-08-20T00:00:00"/>
    <n v="16"/>
    <n v="17"/>
    <x v="1"/>
    <s v="Finalizar radicado 2024-07-31 13:52:15_x000a_Usuario: Rainer Narval Naranjo Charrasquiel_x000a__x000a_Dependencia: SUBDIRECCIÓN ADMINISTRATIVA Y FINANCIERA_x000a__x000a_Observación: Se procede adjuntar soporte de correo de las personas que atendieron la visita de la contraloría."/>
    <s v="N/A"/>
    <s v="N/A"/>
    <s v="N/A"/>
    <s v="N/A"/>
    <s v="Se evidencia correo electrónico informando al personal encargado de atender la visita pero no se evidencia respuesta al ente de control. "/>
    <m/>
  </r>
  <r>
    <x v="0"/>
    <x v="0"/>
    <x v="0"/>
    <s v="Juan Fernando Espinal Ramírez"/>
    <x v="1"/>
    <x v="1"/>
    <s v="Derecho de petición"/>
    <s v="Luis Alberto Valencia Pulido"/>
    <x v="0"/>
    <s v="Coordinación operativa"/>
    <s v="Petición de Interes Particular"/>
    <x v="2"/>
    <n v="15"/>
    <s v="2024-114-001990-5"/>
    <d v="2024-07-25T00:00:00"/>
    <s v="2024-212-001228-1"/>
    <d v="2024-08-01T00:00:00"/>
    <n v="6"/>
    <n v="7"/>
    <x v="0"/>
    <s v="Finalizar radicado 2024-08-01 10:56:44_x000a_Usuario: Luis Alberto Valencia Pulido_x000a__x000a_Dependencia: COORDINACIÓN OPERATIVA_x000a__x000a_Observación: Se da respuesta al peticionario vía correo electrónico"/>
    <d v="2024-08-01T00:00:00"/>
    <s v="PDF"/>
    <s v="SI"/>
    <s v="N/A"/>
    <s v="INCUMPLIMIENTO AL PROCEDIMIENTO INTERNO DE PQRSD POR NO CARGAR DOCUMENTO DE EVIDENCIA ENVIO DE RESPUESTA/ NO ENVIO RESPUESTA POR ORFEO"/>
    <m/>
  </r>
  <r>
    <x v="0"/>
    <x v="0"/>
    <x v="1"/>
    <s v="SENADOR NICOLAS  ECHEVERRY ALVARAN"/>
    <x v="1"/>
    <x v="1"/>
    <s v="Solicitud de Informacion - Sede la Ceja Antioquia"/>
    <s v="Jonathan Prieto"/>
    <x v="0"/>
    <s v="Fortalecimiento Bomberil para la respuesta"/>
    <s v="Petición de Interes Particular"/>
    <x v="2"/>
    <n v="15"/>
    <s v="2024-114-001986-5"/>
    <d v="2024-07-25T00:00:00"/>
    <s v="2024-213-001264-1"/>
    <d v="2024-07-31T00:00:00"/>
    <n v="5"/>
    <n v="6"/>
    <x v="0"/>
    <s v="Finalizar radicado 2024-07-31 12:24:32_x000a_Usuario: Jonathan Prieto_x000a__x000a_Dependencia: FORTALECIMIENTO BOMBERIL PARA LA RESPUESTA_x000a__x000a_Observación: Se finaliza radicado toda vez que se envía respuesta por correo electrónico el día de julio del 2024"/>
    <d v="2024-07-31T00:00:00"/>
    <s v="PDF"/>
    <s v="SI"/>
    <s v="N/A"/>
    <s v="INCUMPLIMIENTO AL PROCEDIMIENTO INTERNO DE PQRSD POR NO CARGAR DOCUMENTO DE EVIDENCIA ENVIO DE RESPUESTA/ NO ENVIO RESPUESTA POR ORFEO"/>
    <m/>
  </r>
  <r>
    <x v="0"/>
    <x v="0"/>
    <x v="0"/>
    <s v="PROCURADURIA DELEGADA PREVENTIVA Y DE CONTROL DE GESTION 2  -- --"/>
    <x v="0"/>
    <x v="0"/>
    <s v="S-2024-032677; S-2024-032678, S-2024-032679, S-2024-032680 traslado Radicado E-2024-338295"/>
    <s v="Orlando Murillo López"/>
    <x v="0"/>
    <s v="Inspección, Vigilancia y Control"/>
    <s v="denuncia"/>
    <x v="2"/>
    <n v="15"/>
    <s v="2024-114-001972-5"/>
    <s v="2024-07-25 10:31:40"/>
    <s v="N/A"/>
    <d v="2024-09-02T00:00:00"/>
    <n v="26"/>
    <n v="27"/>
    <x v="1"/>
    <s v="Reasignar Radicado 2024-07-31 13:39:31_x000a_Usuario: Rubén Darío Rincón Sanchez_x000a__x000a_Dependencia: INSPECCIÓN, VIGILANCIA Y CONTROL_x000a__x000a_Observación: Se reasignó el radicado al usuario: Orlando Murillo Lopez con la siguiente observación: Se remite para su conocimiento"/>
    <s v="N/A"/>
    <s v="N/A"/>
    <s v="N/A"/>
    <s v="N/A"/>
    <s v="A LA FECHA DE REVISIÓN SE ENCUENTRAN A TIEMPO"/>
    <s v="Estado actualizado a vencido"/>
  </r>
  <r>
    <x v="0"/>
    <x v="0"/>
    <x v="0"/>
    <s v="CONTRALORíA DELEGADA PARA LA PARTICIPACIóN CIUDANA  PARA PARTICIPACIóN"/>
    <x v="0"/>
    <x v="0"/>
    <s v="RV: Oficio 2024EE0135288 Solicitud de Información IP 85112-2023-44766 DNBC"/>
    <s v="Maritza Gutiérrez de Piñeres"/>
    <x v="1"/>
    <s v="Gestión Contractual"/>
    <s v="Petición de Interes General"/>
    <x v="0"/>
    <n v="15"/>
    <s v="2024-114-001968-5"/>
    <s v="2024-07-24 16:39:42"/>
    <s v="2024-313-001237-1"/>
    <d v="2024-07-31T00:00:00"/>
    <n v="6"/>
    <n v="7"/>
    <x v="0"/>
    <s v="Finalizar radicado 2024-07-31 12:37:37_x000a_Usuario: Maritza Gutiérrez de Piñeres_x000a__x000a_Dependencia: GESTIÓN CONTRACTUAL_x000a__x000a_Observación: Se dio respuesta con radicado salida 2024-313-001237-1"/>
    <d v="2024-07-31T00:00:00"/>
    <s v="PDF"/>
    <s v="SI"/>
    <s v="N/A"/>
    <s v="INCUMPLIMIENTO AL PROCEDIMIENTO INTERNO DE PQRSD POR NO CARGAR DOCUMENTO DE EVIDENCIA ENVIO DE RESPUESTA/ NO ENVIO RESPUESTA POR ORFEO"/>
    <m/>
  </r>
  <r>
    <x v="0"/>
    <x v="0"/>
    <x v="0"/>
    <s v="PROCURADURIA GENERAL DE LA NACIÓN  --"/>
    <x v="0"/>
    <x v="2"/>
    <s v="PROCURADURíA GENERAL DE LA NACIÓN: Radicado de salida S-2024-032677"/>
    <s v="Nicolas Potes Rengifo"/>
    <x v="0"/>
    <s v="Formulación, Actualización, Acompañamiento Normativo y Operativo "/>
    <s v="petición interés general"/>
    <x v="0"/>
    <n v="15"/>
    <s v="2024-114-001964-5"/>
    <s v="2024-07-24 15:16:01"/>
    <s v="2024-211-001420-1"/>
    <d v="2024-08-28T00:00:00"/>
    <n v="24"/>
    <n v="25"/>
    <x v="2"/>
    <s v="Reasignar Radicado 2024-07-29 17:48:33_x000a_Usuario: Juan Pablo Ardila Figueroa_x000a__x000a_Dependencia: FORMULACIÓN, ACTUALIZACIÓN ,ACOMPAÑAMINETO NORMATIVO Y OPERATIVO_x000a_Observación: Se reasignó el radicado al usuario: Nicolas Potes Rengifo con la siguiente observación: Dr. Nicolas de conformidad con lo establecido en el artículo 10 del Decreto Ley 2893 de 2011, modificado por el artículo 5 del Decreto 1140 de 2018, en concordancia con el artículo 21 de la Ley 1437 de 2011, sustituido por el artículo primero de la Ley1755 de 2015, se debe proyectar traslado del derecho de petición a la CNSC . Gracias"/>
    <s v="N/A"/>
    <s v="N/A"/>
    <s v="N/A"/>
    <s v="N/A"/>
    <s v="EN PROCESO DE FIRMA"/>
    <s v="Extemporanea. Actualizada fecha seguimiento"/>
  </r>
  <r>
    <x v="0"/>
    <x v="0"/>
    <x v="0"/>
    <s v="MARIA  ALVAREZ"/>
    <x v="1"/>
    <x v="0"/>
    <s v="Ejercicio derecho de Petición, art. 23 C.N. Documento de Maria Alvarez"/>
    <s v="Rainer Narval Naranjo Charrasquiel"/>
    <x v="1"/>
    <s v="Subdirección Administrativa y Financiera"/>
    <s v="solicitud de información pública"/>
    <x v="1"/>
    <n v="10"/>
    <s v="2024-114-001939-5"/>
    <s v="2024-07-19 11:08:18"/>
    <s v="2024-300-001551-1"/>
    <d v="2024-08-16T00:00:00"/>
    <n v="20"/>
    <n v="21"/>
    <x v="2"/>
    <s v=" Crear Radicado 2024-07-19 11:08:23_x000a_Usuario: Atención de Usuario al Ciudadano_x000a__x000a_Dependencia: GESTIÓN ATENCIÓN AL USUARIO_x000a__x000a_Observación: Se radicó el documento de forma correcta mediante radicación email con los siguientes datos: Usuarios tramitadores: - Rainer Narval Naranjo Charrasquiel, Dependencia/s tramitadora/s: - SUBDIRECCIÓN ADMINISTRATIVA Y FINANCIERA, Usuario creador: Atención de Usuario al Ciudadano"/>
    <d v="2024-08-16T00:00:00"/>
    <s v="PDF"/>
    <s v="SI"/>
    <s v="N/A"/>
    <s v="SE DA CUMPLIMIENTO A EL RADICADO PRO NO SE ANEXA EVIDENCIA DE ENVIO "/>
    <m/>
  </r>
  <r>
    <x v="0"/>
    <x v="0"/>
    <x v="0"/>
    <s v="Procuraduria Delegada Disciplinaria De Instruccion 6: Primera Para La Contrataci  --"/>
    <x v="0"/>
    <x v="0"/>
    <s v="RV: Requerimiento oficio P1DCE No. 1277, REITERACIÓN"/>
    <s v="Olga Milena Cruz Mora"/>
    <x v="1"/>
    <s v="Gestión Contractual"/>
    <s v="solicitud de información pública"/>
    <x v="1"/>
    <n v="10"/>
    <s v="2024-114-001906-5"/>
    <s v="2024-07-16 10:34:54"/>
    <s v="2024-313-001265-1"/>
    <d v="2024-09-02T00:00:00"/>
    <n v="33"/>
    <n v="34"/>
    <x v="1"/>
    <s v="En proceso de firma física 2024-07-30 17:12:24_x000a_Usuario: Olga Milena Cruz Mora_x000a__x000a_Dependencia: GESTIÓN CONTRACTUAL_x000a__x000a_Observación: El inicia proceso de firma física para el documento ALCANCE A RESPUESTA DNBC NO. 2024- 114-000112-5"/>
    <s v="N/A"/>
    <s v="PDF"/>
    <s v="N/A"/>
    <s v="N/A"/>
    <s v="EN PROCESO DE FIRMA"/>
    <s v="Vencida. Actualizada fecha seguimiento"/>
  </r>
  <r>
    <x v="0"/>
    <x v="0"/>
    <x v="1"/>
    <s v="LUIS BERNARDO  MORALES"/>
    <x v="2"/>
    <x v="3"/>
    <s v="Documento de COMANDANTE LUIS MORALES - Inquietudes sobre situaciones y compromisos con los miembros de la Junta nacional de Bomberos de Colombia."/>
    <s v="Dirección General"/>
    <x v="2"/>
    <s v="Dirección General"/>
    <s v="Cartas"/>
    <x v="3"/>
    <n v="15"/>
    <s v="2024-114-001415-2"/>
    <s v="2024-07-16 09:29:59"/>
    <s v="N/A"/>
    <d v="2024-08-20T00:00:00"/>
    <n v="24"/>
    <n v="25"/>
    <x v="1"/>
    <s v="Crear Radicado 2024-07-16 09:30:01_x000a_Usuario: Atención de Usuario al Ciudadano_x000a__x000a_Dependencia: GESTIÓN ATENCIÓN AL USUARIO_x000a__x000a_Observación: Se radicó el documento de forma correcta mediante radicación email con los siguientes datos: Usuarios tramitadores: - Director General, Dependencia/s tramitadora/s: - DIRECCION GENERAL, Usuario creador: Atención de Usuario al Ciudadano"/>
    <s v="N/A"/>
    <s v="N/A"/>
    <s v="N/A"/>
    <s v="N/A"/>
    <s v="FINALIZADA SIN NINGUN SOPORTE "/>
    <m/>
  </r>
  <r>
    <x v="0"/>
    <x v="0"/>
    <x v="2"/>
    <s v="PROCURADURIA REGIONAL DE INSTRUCCIÓN DEL MAGDALENA  --"/>
    <x v="0"/>
    <x v="3"/>
    <s v="RV: SOLICITUD DE INFORMACION IUS-E-2024-375771"/>
    <s v="Prospero Antonio Carbonell Tangarife"/>
    <x v="2"/>
    <s v="Gestión Jurídica"/>
    <s v="denuncia"/>
    <x v="2"/>
    <n v="15"/>
    <s v="2024-114-001892-5"/>
    <s v="2024-07-10 15:36:20"/>
    <s v="2024-315-001056-1"/>
    <d v="2024-08-20T00:00:00"/>
    <n v="28"/>
    <n v="29"/>
    <x v="1"/>
    <s v="En proceso de firma física 2024-07-11 13:55:19_x000a_Usuario: PROSPERO ANTONIO CARBONELL TANGARIFE_x000a__x000a_Dependencia: GESTIÓN JURÍDICA_x000a__x000a_Observación: El inicia proceso de firma física para el documento 2024-114-001892-5 RESPUESTA SERGIO SOTO"/>
    <s v="N/A"/>
    <s v="PDF"/>
    <s v="N/A"/>
    <s v="N/A"/>
    <s v="EN PROCESO DE FIRMA"/>
    <m/>
  </r>
  <r>
    <x v="0"/>
    <x v="0"/>
    <x v="0"/>
    <s v="PAOLA ANDREA CONTRALORIA SALDARRIAGA"/>
    <x v="0"/>
    <x v="0"/>
    <s v="OFICIO 2024EE0124656 VISITA ESPECIAL CGR 09/07/2024"/>
    <s v="Ivan Jose Constante Guette"/>
    <x v="1"/>
    <s v="Gestión Contractual"/>
    <s v="solicitud de información pública"/>
    <x v="1"/>
    <n v="10"/>
    <s v="2024-114-001873-5"/>
    <s v="2024-07-08 16:49:10"/>
    <s v="N/A"/>
    <d v="2024-08-20T00:00:00"/>
    <n v="30"/>
    <n v="31"/>
    <x v="1"/>
    <s v="Copiar a informado 2024-07-30 12:38:42_x000a_Usuario: Maikol Alfredo Grandett Gastelbondo_x000a__x000a_Dependencia: GESTIÓN CONTRACTUAL_x000a__x000a_Observación: Se informó el radicado al usuario Valentina Alzate Herrera"/>
    <s v="N/A"/>
    <s v="N/A"/>
    <s v="N/A"/>
    <s v="N/A"/>
    <s v="A LA FECHA DE REVISIÓN SE ENCUENTRAN VENCIDAS SIN EL DEBIDO TRAMITE"/>
    <m/>
  </r>
  <r>
    <x v="0"/>
    <x v="0"/>
    <x v="0"/>
    <s v="UNIDAD NACIONAL PARA LA GESTIÓN DEL RIESGO DE DESASTRES  --"/>
    <x v="0"/>
    <x v="3"/>
    <s v="Cierre de la implementación del Plan Nacional de Gestión ante el Fenómeno el Niño (2023-2024) y avances en la formulación del Plan de Acción Específic..."/>
    <s v="Luis Alberto Valencia Pulido"/>
    <x v="0"/>
    <s v="Coordinación operativa"/>
    <s v="planes de contingencia"/>
    <x v="0"/>
    <n v="15"/>
    <s v="2024-114-001258-2"/>
    <s v="2024-07-05 12:50:25"/>
    <s v="N/A"/>
    <d v="2024-08-20T00:00:00"/>
    <n v="31"/>
    <n v="32"/>
    <x v="1"/>
    <s v=" Crear Radicado 2024-07-05 12:50:28_x000a_Usuario: Atención de Usuario al Ciudadano_x000a__x000a_Dependencia: GESTIÓN ATENCIÓN AL USUARIO_x000a__x000a_Observación: Se radicó el documento de forma correcta mediante radicación email con los siguientes datos: Usuarios tramitadores: - Luis Alberto Valencia Pulido, Dependencia/s tramitadora/s: - COORDINACIÓN OPERATIVA, Usuario creador: Atención de Usuario al Ciudadano"/>
    <s v="N/A"/>
    <s v="N/A"/>
    <s v="N/A"/>
    <s v="N/A"/>
    <s v="A LA FECHA DE REVISIÓN SE ENCUENTRAN VENCIDAS SIN EL DEBIDO TRAMITE"/>
    <m/>
  </r>
  <r>
    <x v="0"/>
    <x v="0"/>
    <x v="0"/>
    <s v="CONTRALORIA GENERAL DE LA REPUBLICA  --"/>
    <x v="0"/>
    <x v="0"/>
    <s v="Oficio 2024EE0123618 Solicitud de autorización para notificación electrónica DNBC - Julio 4-2024"/>
    <s v="Valentina Alzate Herrera"/>
    <x v="1"/>
    <s v="Gestión Contractual"/>
    <s v="Cartas"/>
    <x v="3"/>
    <n v="15"/>
    <s v="2024-114-001238-2"/>
    <s v="2024-07-04 15:12:50"/>
    <s v="N/A"/>
    <d v="2024-08-20T00:00:00"/>
    <n v="32"/>
    <n v="33"/>
    <x v="1"/>
    <s v="Reasignar Radicado 2024-07-08 10:49:00_x000a_Usuario: Juan Carlos Fontalvo Vera_x000a__x000a_Dependencia: DIRECCION GENERAL_x000a__x000a_Observación: Se reasignó el radicado al usuario: Valentina Alzate Herrera con la siguiente observación: Por ser de competencia de Gestión Contractual, se asigna para su conocimiento y tramite."/>
    <s v="N/A"/>
    <s v="N/A"/>
    <s v="N/A"/>
    <s v="N/A"/>
    <s v="A LA FECHA DE REVISIÓN SE ENCUENTRAN VENCIDAS SIN EL DEBIDO TRAMITE"/>
    <m/>
  </r>
  <r>
    <x v="0"/>
    <x v="0"/>
    <x v="0"/>
    <s v="PROCURADURíA DELEGADA PARA LA GESTIóN Y LA GOBERNANZA TERRITORIAL  TATIANA MARGARITA"/>
    <x v="0"/>
    <x v="1"/>
    <s v="OFICIO PDGGT No 483 - CONVOCATORIA MESA DE TRABAJO"/>
    <s v="Dirección General"/>
    <x v="2"/>
    <s v="Dirección General"/>
    <s v="invitaciones"/>
    <x v="3"/>
    <n v="15"/>
    <s v="2024-114-001174-2"/>
    <s v="2024-07-02 15:24:36"/>
    <s v="N/A"/>
    <d v="2024-08-20T00:00:00"/>
    <n v="34"/>
    <n v="35"/>
    <x v="1"/>
    <s v="Finalizar radicado 2024-07-10 09:08:17_x000a_Usuario: Director General_x000a__x000a_Dependencia: DIRECCION GENERAL_x000a__x000a_Observación: archivo"/>
    <s v="N/A"/>
    <s v="N/A"/>
    <s v="N/A"/>
    <s v="N/A"/>
    <s v="A LA FECHA DE REVISIÓN SE ENCUENTRAN VENCIDAS SIN EL DEBIDO TRAMITE"/>
    <m/>
  </r>
  <r>
    <x v="0"/>
    <x v="0"/>
    <x v="0"/>
    <s v="COMUNICACIóN PRESIDENCIA DE LA REPúBLICA  -- --"/>
    <x v="0"/>
    <x v="0"/>
    <s v="Traslado OFI24-00126551 / GFPU - EMAIL Derecho de petición Dirección Nacional de Bomberos"/>
    <s v="Juan Carlos Fontalvo"/>
    <x v="2"/>
    <s v="Dirección General"/>
    <s v="solicitud de información pública"/>
    <x v="1"/>
    <n v="10"/>
    <s v="2024-114-001845-5"/>
    <s v="2024-07-02 09:51:52"/>
    <s v="N/A"/>
    <d v="2024-08-20T00:00:00"/>
    <n v="34"/>
    <n v="35"/>
    <x v="1"/>
    <s v="Reasignar Radicado 2024-07-18 08:37:30_x000a_Usuario: Daniel Ernesto Fonseca Ramirez_x000a__x000a_Dependencia: GESTIÓN TALENTO HUMANO_x000a__x000a_Observación: Se reasignó el radicado al usuario: Juan Carlos Fontalvo Vera con la siguiente observación: Se reasigna debido a que la respuesta se esta consolidando desde la Dirección General."/>
    <s v="N/A"/>
    <s v="N/A"/>
    <s v="N/A"/>
    <s v="N/A"/>
    <s v="A LA FECHA DE REVISIÓN SE ENCUENTRAN VENCIDAS SIN EL DEBIDO TRAMITE"/>
    <m/>
  </r>
  <r>
    <x v="0"/>
    <x v="0"/>
    <x v="3"/>
    <s v="BILLY  BOLIVAR"/>
    <x v="1"/>
    <x v="0"/>
    <s v="Buenas tardes derecho de petición"/>
    <s v="Rainer Narval Naranjo Charrasquiel"/>
    <x v="1"/>
    <s v="Subdirección Administrativa y Financiera"/>
    <s v="solicitud de información pública"/>
    <x v="1"/>
    <n v="10"/>
    <s v="2024-114-001843-5"/>
    <s v="2024-07-02 08:45:28"/>
    <m/>
    <d v="2024-07-31T00:00:00"/>
    <n v="22"/>
    <n v="23"/>
    <x v="2"/>
    <s v="Finalizar radicado 2024-07-31 13:35:12_x000a_Usuario: Rainer Narval Naranjo Charrasquiel_x000a__x000a_Dependencia: SUBDIRECCIÓN ADMINISTRATIVA Y FINANCIERA_x000a__x000a_Observación: Se procede hacer oficio de respuesta al derecho de petición enviado por Billy Bolívar, no se orfeo debido a que ese día no teníamos sistema de nube y no podíamos acceder, se procede adjuntar documento firmado y correo de evidencia de la respuesta que se dio el día 23/07/2024."/>
    <d v="2024-07-31T00:00:00"/>
    <s v="PDF"/>
    <s v="SI"/>
    <s v="N/A"/>
    <s v="SE CUMPLE CON LA RESPUESTA DE MANERA EXTEMPORANEA "/>
    <m/>
  </r>
  <r>
    <x v="0"/>
    <x v="0"/>
    <x v="4"/>
    <s v="ALCALDIA MUNICIPAL DE SANTA ROSA DE CABAL  sin información gestionriesgo@santarosadecabal-risaralda.gov.co"/>
    <x v="3"/>
    <x v="0"/>
    <s v="Fwd: Documentación normalización vehículo Bomberos Belén de Umbría - Risaralda"/>
    <s v="Andrés Fernando Muñoz Cabrera"/>
    <x v="0"/>
    <s v="Fortalecimiento Bomberil para la respuesta"/>
    <s v="Petición de Interes General"/>
    <x v="0"/>
    <n v="15"/>
    <s v="2024-114-002028-5"/>
    <s v="2024-07-31 16:57:32"/>
    <s v="N/A"/>
    <d v="2024-09-02T00:00:00"/>
    <n v="22"/>
    <n v="23"/>
    <x v="1"/>
    <s v="Crear Radicado 2024-07-31 16:57:35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s v="N/A"/>
    <s v="N/A"/>
    <s v="N/A"/>
    <s v="N/A"/>
    <s v="A LA FECHA DE REVISIÓN AUN ESTÁN A TIEMPO "/>
    <s v="Estado actualizado a vencido"/>
  </r>
  <r>
    <x v="0"/>
    <x v="0"/>
    <x v="0"/>
    <s v="UNIDAD NACIONAL PARA LA GESTION DEL RIESGO  sin información obdin.choles@gestiondelriesgo.gov.co"/>
    <x v="0"/>
    <x v="4"/>
    <s v="RV: Oficio 2024EE11244 - Traslado por competencia del radicado UNGRD No. 2024ER20464."/>
    <s v="Jorge Enrique Restrepo Sandino"/>
    <x v="0"/>
    <s v="Formulación, Actualización, Acompañamiento Normativo y Operativo "/>
    <s v="Petición de Interes General"/>
    <x v="0"/>
    <n v="15"/>
    <s v="2024-114-002027-5"/>
    <s v="2024-07-31 16:53:58"/>
    <s v="N/A"/>
    <d v="2024-09-02T00:00:00"/>
    <n v="22"/>
    <n v="23"/>
    <x v="1"/>
    <s v="Reasignar Radicado 2024-08-01 14:59:38_x000a_Usuario: Juan Pablo Ardila Figueroa_x000a__x000a_Dependencia: FORMULACIÓN, ACTUALIZACIÓN ,ACOMPAÑAMINETO NORMATIVO Y OPERATIVO_x000a__x000a_Observación: Se reasignó el radicado al usuario: Jorge Enrique Restrepo Sanguino con la siguiente observación: Dr. Jorge, es relevante proyectar la respuesta desde su experiencia y conocimiento normativo de la funcionalidad de la entidad, exhortando de manera urgente al alcalde con los conceptos de la procuraduria Mil gracias"/>
    <s v="N/A"/>
    <s v="N/A"/>
    <s v="N/A"/>
    <s v="N/A"/>
    <s v="A LA FECHA DE REVISIÓN AUN ESTÁN A TIEMPO "/>
    <s v="Estado actualizado a vencido"/>
  </r>
  <r>
    <x v="0"/>
    <x v="0"/>
    <x v="0"/>
    <s v="CUERPO DE BOMBEROS VOLUNTARIOS DE FOMEQUE  -- bomberosvoluntariosfomeque@gmail.com"/>
    <x v="2"/>
    <x v="4"/>
    <s v="Buenas tardes comedidamente me permito enviar oficio o comunicado de baja capacidad operativa por falta de recursos ya que la administración municipal..."/>
    <s v="Andrea Bibiana Castañeda"/>
    <x v="0"/>
    <s v="Formulación, Actualización, Acompañamiento Normativo y Operativo "/>
    <s v="Petición de Interes General"/>
    <x v="0"/>
    <n v="15"/>
    <s v="2024-114-002026-5"/>
    <s v="2024-07-31 16:49:31"/>
    <s v="N/A"/>
    <d v="2024-09-02T00:00:00"/>
    <n v="22"/>
    <n v="23"/>
    <x v="1"/>
    <s v="Reasignar Radicado 2024-08-01 16:36:10_x000a_Usuario: Juan Pablo Ardila Figueroa_x000a__x000a_Dependencia: FORMULACIÓN, ACTUALIZACIÓN ,ACOMPAÑAMINETO NORMATIVO Y OPERATIVO_x000a__x000a_Observación: Se reasignó el radicado al usuario: Andrea Bibiana Castañeda Durán con la siguiente observación: Dra. Andrea, es relevante proyectar la respuesta desde su experiencia y conocimiento de la entidad como lineamiento institucional EXHORTANDO al alcalde . Mil gracias"/>
    <s v="N/A"/>
    <s v="N/A"/>
    <s v="N/A"/>
    <s v="N/A"/>
    <s v="A LA FECHA DE REVISIÓN AUN ESTÁN A TIEMPO "/>
    <s v="Estado actualizado a vencido"/>
  </r>
  <r>
    <x v="0"/>
    <x v="0"/>
    <x v="5"/>
    <s v="ROSELIS  FERNANDEZ LEONES"/>
    <x v="2"/>
    <x v="1"/>
    <s v="Solicitud de inspección, control y vigilancia"/>
    <s v="Rúben Dario Rincón Sanchez"/>
    <x v="0"/>
    <s v="Inspección, Vigilancia y Control"/>
    <s v="Petición de Interes General"/>
    <x v="0"/>
    <n v="15"/>
    <s v="2024-114-002025-5"/>
    <s v="2024-07-31 16:45:58"/>
    <s v="N/A"/>
    <d v="2024-09-02T00:00:00"/>
    <n v="22"/>
    <n v="23"/>
    <x v="1"/>
    <s v="Crear Radicado 2024-07-31 16:46:00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s v="N/A"/>
    <s v="N/A"/>
    <s v="N/A"/>
    <s v="N/A"/>
    <s v="A LA FECHA DE REVISIÓN AUN ESTÁN A TIEMPO "/>
    <s v="Estado actualizado a vencido"/>
  </r>
  <r>
    <x v="0"/>
    <x v="0"/>
    <x v="6"/>
    <s v="CUERPO DE BOMBEROS VOLUNTARIOS DE VALLEDUPAR  ALEXEI PETIT"/>
    <x v="2"/>
    <x v="5"/>
    <s v="Solicitud de concepto jurídico acerca de fuentes de impuestos municipales que se pueden gravar con la sobretasa bomberil"/>
    <s v="Andrea Bibiana Castañeda"/>
    <x v="0"/>
    <s v="Formulación, Actualización, Acompañamiento Normativo y Operativo "/>
    <s v="peticion de interes general"/>
    <x v="0"/>
    <n v="15"/>
    <s v="2024-114-002024-5"/>
    <s v="2024-07-31 16:44:59"/>
    <s v="N/A"/>
    <d v="2024-09-02T00:00:00"/>
    <n v="22"/>
    <n v="23"/>
    <x v="1"/>
    <s v="Reasignar Radicado 2024-08-01 16:40:28_x000a_Usuario: Juan Pablo Ardila Figueroa_x000a__x000a_Dependencia: FORMULACIÓN, ACTUALIZACIÓN ,ACOMPAÑAMINETO NORMATIVO Y OPERATIVO_x000a__x000a_Observación: Se reasignó el radicado al usuario: Andrea Bibiana Castañeda Durán con la siguiente observación: Dra. Andrea, es relevante proyectar la respuesta desde su experiencia y conocimiento de la entidad como lineamiento institucional. Mil gracias"/>
    <s v="N/A"/>
    <s v="N/A"/>
    <s v="N/A"/>
    <s v="N/A"/>
    <s v="A LA FECHA DE REVISIÓN AUN ESTÁN A TIEMPO "/>
    <s v="Estado actualizado a vencido"/>
  </r>
  <r>
    <x v="0"/>
    <x v="0"/>
    <x v="0"/>
    <s v="DIRECCION DE IMPUESTOS Y ADUANAS NACIONALES DIAN  sin información DIAN"/>
    <x v="0"/>
    <x v="0"/>
    <s v="RV: Circularización de Operaciones Reciprocas de Donaciones a Junio de 2024"/>
    <s v="Rainer Narval Naranjo Charrasquiel"/>
    <x v="1"/>
    <s v="Subdirección Administrativa y Financiera"/>
    <s v="solicitud de información pública"/>
    <x v="1"/>
    <n v="10"/>
    <s v="2024-114-002022-5"/>
    <s v="2024-07-31 16:14:23"/>
    <s v="N/A"/>
    <d v="2024-09-02T00:00:00"/>
    <n v="22"/>
    <n v="23"/>
    <x v="1"/>
    <s v=" Crear Radicado 2024-07-31 16:14:26_x000a_Usuario: Atención de Usuario al Ciudadano_x000a__x000a_Dependencia: GESTIÓN ATENCIÓN AL USUARIO_x000a__x000a_Observación: Se radicó el documento de forma correcta mediante radicación email con los siguientes datos: Usuarios tramitadores: - Rainer Narval Naranjo Charrasquiel, Dependencia/s tramitadora/s: - SUBDIRECCIÓN ADMINISTRATIVA Y FINANCIERA, Usuario creador: Atención de Usuario al Ciudadano"/>
    <s v="N/A"/>
    <s v="N/A"/>
    <s v="N/A"/>
    <s v="N/A"/>
    <s v="A LA FECHA DE REVISIÓN AUN ESTÁN A TIEMPO "/>
    <s v="Estado actualizado a vencido"/>
  </r>
  <r>
    <x v="0"/>
    <x v="0"/>
    <x v="0"/>
    <s v="CUERPO DE BOMBEROS VOLUNTARIOS DE SIBATE  CONSEJO OFICIALES"/>
    <x v="2"/>
    <x v="1"/>
    <s v="Rv: escaner PLAN DE MEJORAMIENTO"/>
    <s v="Jose Daniel Bolaño Yepez"/>
    <x v="0"/>
    <s v="Inspección, Vigilancia y Control"/>
    <s v="informe"/>
    <x v="3"/>
    <n v="15"/>
    <s v="2024-114-001641-2"/>
    <s v="2024-07-31 16:01:14"/>
    <s v="N/A"/>
    <d v="2024-09-02T00:00:00"/>
    <n v="22"/>
    <n v="23"/>
    <x v="1"/>
    <s v="Reasignar Radicado 2024-08-05 13:44:59_x000a_Usuario: Rubén Darío Rincón Sanchez_x000a__x000a_Dependencia: INSPECCIÓN, VIGILANCIA Y CONTROL_x000a__x000a_Observación: Se reasignó el radicado al usuario: Jose Daniel Bolaño Yepez con la siguiente observación: Respetado dr Bolaño: De manera atenta remito para revisión Plan de Mejoramiento CBV de Sibaté cUNDINAMARCA"/>
    <s v="N/A"/>
    <s v="N/A"/>
    <s v="N/A"/>
    <s v="N/A"/>
    <s v="A LA FECHA DE REVISIÓN AUN ESTÁN A TIEMPO "/>
    <s v="Estado actualizado a vencido"/>
  </r>
  <r>
    <x v="0"/>
    <x v="0"/>
    <x v="7"/>
    <s v="TALO  LEAL"/>
    <x v="1"/>
    <x v="6"/>
    <s v="PETICION"/>
    <s v="Edgar Alexander Maya"/>
    <x v="0"/>
    <s v="Educación nacional para bomberos"/>
    <s v="peticion de interes particular"/>
    <x v="2"/>
    <n v="15"/>
    <s v="2024-114-002019-5"/>
    <s v="2024-07-31 12:34:36"/>
    <s v="N/A"/>
    <d v="2024-08-02T00:00:00"/>
    <n v="3"/>
    <n v="4"/>
    <x v="0"/>
    <s v=" Finalizar radicado 2024-08-02 10:51:55_x000a_Usuario: Edgar Alexander Maya Lopez_x000a__x000a_Dependencia: EDUCACIÓN NACIONAL PARA BOMBEROS_x000a__x000a_Observación: Se da respuesta por correo electronico se adjunta evidencia en digital"/>
    <d v="2024-08-02T00:00:00"/>
    <s v="N/A"/>
    <s v="SI"/>
    <s v="N/A"/>
    <s v="SE EVIDENCIA RESPUESTA A TRAVÉS DEL CORREO ELECTRÓNICO"/>
    <m/>
  </r>
  <r>
    <x v="0"/>
    <x v="0"/>
    <x v="1"/>
    <s v="GOBERNACION DE ANTIOQUIA  sin información"/>
    <x v="0"/>
    <x v="0"/>
    <s v="RV: SOLICITUD ACTUALIZACIÓN DIRECTORIO PAGINA WED DE  BOMBEROS COLOMBIA"/>
    <s v="Edgardo Mandón Arenas"/>
    <x v="1"/>
    <s v="Tecnólogia e informática"/>
    <s v="circular informativas"/>
    <x v="0"/>
    <n v="15"/>
    <s v="2024-114-001634-2"/>
    <s v="2024-07-31 11:27:35"/>
    <s v="2024-317-001536-1"/>
    <d v="2024-08-14T00:00:00"/>
    <n v="10"/>
    <n v="11"/>
    <x v="0"/>
    <s v="Crear Radicado 2024-07-31 11:27:38_x000a_Usuario: Atención de Usuario al Ciudadano_x000a__x000a_Dependencia: GESTIÓN ATENCIÓN AL USUARIO_x000a__x000a_Observación: Se radicó el documento de forma correcta mediante radicación email con los siguientes datos: Usuarios tramitadores: - Edgardo Mandon Arenas , Dependencia/s tramitadora/s: - GESTIÓN DE TECNOLOGÍA E INFORMÁTICA, Usuario creador: Atención de Usuario al Ciudadano"/>
    <d v="2024-08-14T00:00:00"/>
    <s v="PDF"/>
    <s v="SI"/>
    <s v="N/A"/>
    <s v="SE DA CUMPLIMIENTO A EL RADICADO PRO NO SE ANEXA EVIDENCIA DE ENVIO "/>
    <m/>
  </r>
  <r>
    <x v="0"/>
    <x v="0"/>
    <x v="8"/>
    <s v="CUERPO DE BOMBEROS VOLUNTARIOS DE GRANADA - META   GRANADA - META"/>
    <x v="2"/>
    <x v="0"/>
    <s v="Re: SOLICITUD CARNETIZACION BOMBEROS GRANADA META"/>
    <s v="Edwin Alfonso Zamora Oyola"/>
    <x v="1"/>
    <s v="Tecnólogia e informática"/>
    <s v="informe"/>
    <x v="3"/>
    <n v="15"/>
    <s v="2024-114-001621-2"/>
    <s v="2024-07-30 14:52:19"/>
    <s v="N/A"/>
    <d v="2024-09-02T00:00:00"/>
    <n v="23"/>
    <n v="24"/>
    <x v="1"/>
    <s v="Crear Radicado 2024-07-30 14:52:21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s v="N/A"/>
    <s v="N/A"/>
    <s v="N/A"/>
    <s v="N/A"/>
    <s v="A LA FECHA DE REVISIÓN AUN ESTÁN A TIEMPO "/>
    <s v="Estado actualizado a vencido"/>
  </r>
  <r>
    <x v="0"/>
    <x v="0"/>
    <x v="1"/>
    <s v="CUERPO DE BOMBEROS CONCEPCION  ANTIOQUIA"/>
    <x v="2"/>
    <x v="0"/>
    <s v="Carnetización bomberil, concepción -Antioquia"/>
    <s v="Edwin Alfonso Zamora Oyola"/>
    <x v="1"/>
    <s v="Tecnólogia e informática"/>
    <s v="informe"/>
    <x v="3"/>
    <n v="15"/>
    <s v="2024-114-001620-2"/>
    <s v="2024-07-30 14:51:09"/>
    <s v="N/A"/>
    <d v="2024-09-02T00:00:00"/>
    <n v="23"/>
    <n v="24"/>
    <x v="1"/>
    <s v=" Crear Radicado 2024-07-30 14:51:11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s v="N/A"/>
    <s v="N/A"/>
    <s v="N/A"/>
    <s v="N/A"/>
    <s v="A LA FECHA DE REVISIÓN AUN ESTÁN A TIEMPO "/>
    <s v="Estado actualizado a vencido"/>
  </r>
  <r>
    <x v="0"/>
    <x v="0"/>
    <x v="9"/>
    <s v="CUERPO DE BOMBEROS VOLUNTARIOS DE CALAMAR - GUAVIARE  -- --"/>
    <x v="2"/>
    <x v="1"/>
    <s v="Solicitud de acompañamiento al delegado departamental del guaviare a miraflores- guaviare"/>
    <s v="Rúben Dario Rincón Sanchez"/>
    <x v="0"/>
    <s v="Inspección, Vigilancia y Control"/>
    <s v="Petición de Interes General"/>
    <x v="0"/>
    <n v="15"/>
    <s v="2024-114-002016-5"/>
    <s v="2024-07-30 14:49:16"/>
    <s v="N/A"/>
    <d v="2024-09-02T00:00:00"/>
    <n v="23"/>
    <n v="24"/>
    <x v="1"/>
    <s v="Crear Radicado 2024-07-30 14:49:19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s v="N/A"/>
    <s v="N/A"/>
    <s v="N/A"/>
    <s v="N/A"/>
    <s v="A LA FECHA DE REVISIÓN AUN ESTÁN A TIEMPO "/>
    <s v="Estado actualizado a vencido"/>
  </r>
  <r>
    <x v="0"/>
    <x v="0"/>
    <x v="10"/>
    <s v="LUIS  CARLOS  REINA  BARONA"/>
    <x v="1"/>
    <x v="6"/>
    <s v="Homologación de cursos"/>
    <s v="Andres Felipe Garcia Rico"/>
    <x v="0"/>
    <s v="Educación nacional para bomberos"/>
    <s v="peticion de interes particular"/>
    <x v="2"/>
    <n v="15"/>
    <s v="2024-114-002015-5"/>
    <s v="2024-07-30 14:36:49"/>
    <s v="2024-214-001320-1"/>
    <d v="2024-08-02T00:00:00"/>
    <n v="4"/>
    <n v="5"/>
    <x v="0"/>
    <s v="Finalizar radicado 2024-08-02 13:02:33_x000a_Usuario: Andres Felipe Garcia Rico_x000a__x000a_Dependencia: EDUCACIÓN NACIONAL PARA BOMBEROS_x000a__x000a_Observación: se da respuesta al peticionario mediante radicado de salida DNBC No. 2024-214-001320-1"/>
    <d v="2024-08-02T00:00:00"/>
    <s v="PDF"/>
    <s v="SI"/>
    <s v="N/A"/>
    <s v="SE DA CUMPLIMIENTO A EL RADICADO PRO NO SE ANEXA EVIDENCIA DE ENVIO "/>
    <m/>
  </r>
  <r>
    <x v="0"/>
    <x v="0"/>
    <x v="8"/>
    <s v="CBV PUERTO LLERAS - META   --"/>
    <x v="2"/>
    <x v="6"/>
    <s v="Fwd: Solicitud activacion plataforma"/>
    <s v="Edwin Alfonso Zamora Oyola"/>
    <x v="1"/>
    <s v="Tecnólogia e informática"/>
    <s v="Petición de Interes General"/>
    <x v="0"/>
    <n v="15"/>
    <s v="2024-114-001615-2"/>
    <s v="2024-07-30 12:19:11"/>
    <s v="N/A"/>
    <d v="2024-09-02T00:00:00"/>
    <n v="23"/>
    <n v="24"/>
    <x v="1"/>
    <s v="Reasignar Radicado 2024-08-01 14:16:48_x000a_Usuario: Edgar Alexander Maya Lopez_x000a__x000a_Dependencia: EDUCACIÓN NACIONAL PARA BOMBEROS_x000a__x000a_Observación: Se reasignó el radicado al usuario: Edwin Alfonso Zamora Oyola con la siguiente observación: Para tramite"/>
    <s v="N/A"/>
    <s v="N/A"/>
    <s v="N/A"/>
    <s v="N/A"/>
    <s v="A LA FECHA DE REVISIÓN AUN ESTÁN A TIEMPO "/>
    <s v="Estado actualizado a vencido"/>
  </r>
  <r>
    <x v="0"/>
    <x v="0"/>
    <x v="11"/>
    <s v="ALCALDIA VALLE DE SAN JOSE - SANTANDER   --"/>
    <x v="3"/>
    <x v="4"/>
    <s v="Solicitud Proyecto Construcción Casa Estación de Bomberos para el municipio de Valle de San José , Santander"/>
    <s v="Jonathan Prieto"/>
    <x v="0"/>
    <s v="Fortalecimiento Bomberil para la respuesta"/>
    <s v="proyectos"/>
    <x v="0"/>
    <n v="15"/>
    <s v="2024-114-001609-2"/>
    <s v="2024-07-30 11:50:22"/>
    <s v="N/A"/>
    <d v="2024-09-02T00:00:00"/>
    <n v="23"/>
    <n v="24"/>
    <x v="1"/>
    <s v="Crear Radicado 2024-07-30 11:50:25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AUN ESTÁN A TIEMPO "/>
    <s v="Estado actualizado a vencido"/>
  </r>
  <r>
    <x v="0"/>
    <x v="0"/>
    <x v="12"/>
    <s v="LAURA  MELISSA MARQUEZ  DIAZ"/>
    <x v="1"/>
    <x v="4"/>
    <s v="Cartillas impresas para las infancias bomberiles"/>
    <s v="Edgar Alexander Maya"/>
    <x v="0"/>
    <s v="Educación nacional para bomberos"/>
    <s v="Autorización institucional del desarrollo del curso"/>
    <x v="2"/>
    <n v="15"/>
    <s v="2024-114-001608-2"/>
    <s v="2024-07-30 11:38:22"/>
    <s v="N/A"/>
    <d v="2024-09-02T00:00:00"/>
    <n v="23"/>
    <n v="24"/>
    <x v="1"/>
    <s v="Crear Radicado 2024-07-30 11:38:24_x000a_Usuario: Atención de Usuario al Ciudadano_x000a__x000a_Dependencia: GESTIÓN ATENCIÓN AL USUARIO_x000a__x000a_Observación: Se radicó el documento de forma correcta mediante radicación email con los siguientes datos: Usuarios tramitadores: - Edgar Alexander Maya Lopez, Dependencia/s tramitadora/s: - EDUCACIÓN NACIONAL PARA BOMBEROS , Usuario creador: Atención de Usuario al Ciudadano"/>
    <s v="N/A"/>
    <s v="N/A"/>
    <s v="N/A"/>
    <s v="N/A"/>
    <s v="A LA FECHA DE REVISIÓN AUN ESTÁN A TIEMPO "/>
    <s v="Estado actualizado a vencido"/>
  </r>
  <r>
    <x v="0"/>
    <x v="0"/>
    <x v="13"/>
    <s v="nestor  julian  niño  perilla"/>
    <x v="1"/>
    <x v="5"/>
    <s v="Derecho de Petición"/>
    <s v="Ronny Romero Velandia"/>
    <x v="0"/>
    <s v="Subdirección Estrategica y de Coordinación Bomberil"/>
    <s v="Petición de Interes de Particular"/>
    <x v="2"/>
    <n v="15"/>
    <s v="2024-114-002013-5"/>
    <s v="2024-07-30 11:31:02"/>
    <s v="N/A"/>
    <d v="2024-09-02T00:00:00"/>
    <n v="23"/>
    <n v="24"/>
    <x v="1"/>
    <s v="Crear Radicado 2024-07-30 11:31:05_x000a_Usuario: Atención de Usuario al Ciudadano_x000a__x000a_Dependencia: GESTIÓN ATENCIÓN AL USUARIO_x000a__x000a_Observación: Se radicó el documento de forma correcta mediante radicación email con los siguientes datos: Usuarios tramitadores: - Ronny Estiven Romero Velandia, Dependencia/s tramitadora/s: - SUBDIRECCIÓN ESTRATÉGICA Y DE COORDINACIÓN BOMBERIL, Usuario creador: Atención de Usuario al Ciudadano"/>
    <s v="N/A"/>
    <s v="N/A"/>
    <s v="N/A"/>
    <s v="N/A"/>
    <s v="A LA FECHA DE REVISIÓN AUN ESTÁN A TIEMPO "/>
    <s v="Estado actualizado a vencido"/>
  </r>
  <r>
    <x v="0"/>
    <x v="0"/>
    <x v="1"/>
    <s v="ALCALDÍA SAN PEDRO URABÁ  --"/>
    <x v="3"/>
    <x v="4"/>
    <s v="solicitud de viabilizarían Proyecto Construcción Estación de Bomberos"/>
    <s v="Jonathan Prieto"/>
    <x v="0"/>
    <s v="Fortalecimiento Bomberil para la respuesta"/>
    <s v="proyectos"/>
    <x v="0"/>
    <n v="15"/>
    <s v="2024-114-001605-2"/>
    <s v="2024-07-30 10:07:39"/>
    <s v="N/A"/>
    <d v="2024-09-02T00:00:00"/>
    <n v="23"/>
    <n v="24"/>
    <x v="1"/>
    <s v="Asociar imagen principal 2024-07-30 10:14:17_x000a_Usuario: Atención de Usuario al Ciudadano_x000a__x000a_Dependencia: GESTIÓN ATENCIÓN AL USUARIO_x000a__x000a_Observación: Se realizó la carga del documento principal: 2024-114-001605-2-1.pdf, con el nombre de: 2024-114-001605-2.pdf, y su descripción: 2024-114-001605-2"/>
    <s v="N/A"/>
    <s v="N/A"/>
    <s v="N/A"/>
    <s v="N/A"/>
    <s v="A LA FECHA DE REVISIÓN AUN ESTÁN A TIEMPO "/>
    <s v="Estado actualizado a vencido"/>
  </r>
  <r>
    <x v="0"/>
    <x v="0"/>
    <x v="1"/>
    <s v="ANONIMO_PQRSD -- -- --"/>
    <x v="1"/>
    <x v="1"/>
    <s v="Remisión Denuncia Ticket Nº GSC-2024-123953 - RELACIONAMIENTO CON EL CIUDADANO - UNGRD"/>
    <s v="Rúben Dario Rincón Sanchez"/>
    <x v="0"/>
    <s v="Inspección, Vigilancia y Control"/>
    <s v="denuncia"/>
    <x v="2"/>
    <n v="15"/>
    <s v="2024-114-002011-5"/>
    <s v="2024-07-30 09:43:23"/>
    <s v="N/A"/>
    <d v="2024-09-02T00:00:00"/>
    <n v="23"/>
    <n v="24"/>
    <x v="1"/>
    <s v="Crear Radicado 2024-07-30 09:43:26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s v="N/A"/>
    <s v="N/A"/>
    <s v="N/A"/>
    <s v="N/A"/>
    <s v="A LA FECHA DE REVISIÓN AUN ESTÁN A TIEMPO "/>
    <s v="Estado actualizado a vencido"/>
  </r>
  <r>
    <x v="0"/>
    <x v="0"/>
    <x v="0"/>
    <s v="UNIDAD PARA LA GESTION  DEL RIESGO"/>
    <x v="0"/>
    <x v="4"/>
    <s v="Oficio 2024EE11107 - Traslado por competencia. “Solicitud apoyo fortalecimiento para la capacidad de respuesta del cuerpo de respuesta del cuerpo de B..."/>
    <s v="Andrés Fernando Muñoz Cabrera"/>
    <x v="0"/>
    <s v="Fortalecimiento Bomberil para la respuesta"/>
    <s v="informe"/>
    <x v="3"/>
    <n v="15"/>
    <s v="2024-114-001601-2"/>
    <s v="2024-07-29 16:42:42"/>
    <s v="N/A"/>
    <d v="2024-08-20T00:00:00"/>
    <n v="15"/>
    <n v="16"/>
    <x v="1"/>
    <s v="Crear Radicado 2024-07-29 16:42:45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s v="N/A"/>
    <s v="N/A"/>
    <s v="N/A"/>
    <s v="N/A"/>
    <s v="A LA FECHA DE REVISIÓN SE ENCUENTRAN VENCIDAS SIN EL DEBIDO TRAMITE"/>
    <m/>
  </r>
  <r>
    <x v="0"/>
    <x v="0"/>
    <x v="5"/>
    <s v="CUERPO DE BOMBEROS VOLUNTARIOS DE SANTA ROSA DEL SUR - BOLIVAR  sin información"/>
    <x v="2"/>
    <x v="3"/>
    <s v="Solicitud de acompañamiento"/>
    <s v="Dirección General"/>
    <x v="2"/>
    <s v="Dirección General"/>
    <s v="invitaciones"/>
    <x v="3"/>
    <n v="15"/>
    <s v="2024-114-001599-2"/>
    <s v="2024-07-29 16:32:15"/>
    <s v="N/A"/>
    <d v="2024-08-20T00:00:00"/>
    <n v="15"/>
    <n v="16"/>
    <x v="1"/>
    <s v="Crear Radicado 2024-07-29 16:32:17_x000a_Usuario: Atención de Usuario al Ciudadano_x000a__x000a_Dependencia: GESTIÓN ATENCIÓN AL USUARIO_x000a__x000a_Observación: Se radicó el documento de forma correcta mediante radicación email con los siguientes datos: Usuarios tramitadores: - Director General, Dependencia/s tramitadora/s: - DIRECCION GENERAL, Usuario creador: Atención de Usuario al Ciudadano"/>
    <s v="N/A"/>
    <s v="N/A"/>
    <s v="N/A"/>
    <s v="N/A"/>
    <s v="A LA FECHA DE REVISIÓN SE ENCUENTRAN VENCIDAS SIN EL DEBIDO TRAMITE"/>
    <m/>
  </r>
  <r>
    <x v="0"/>
    <x v="0"/>
    <x v="14"/>
    <s v="ALCALDÍA TAMARA   --"/>
    <x v="3"/>
    <x v="4"/>
    <s v="RADICACIÓN PROYECTO ESTACIÓN DE BOMBEROS MUNICIPIO DE TÁMARA CASANARE"/>
    <s v="Jonathan Prieto"/>
    <x v="0"/>
    <s v="Fortalecimiento Bomberil para la respuesta"/>
    <s v="proyectos"/>
    <x v="0"/>
    <n v="15"/>
    <s v="2024-114-001598-2"/>
    <s v="2024-07-29 16:30:31"/>
    <s v="N/A"/>
    <d v="2024-08-20T00:00:00"/>
    <n v="15"/>
    <n v="16"/>
    <x v="1"/>
    <s v="Crear Radicado 2024-07-29 16:30:33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15"/>
    <s v="ALCALDÍA MUNICIPAL DE ABREGO  OFICINA DE RIESGOS"/>
    <x v="3"/>
    <x v="0"/>
    <s v="Solicitud de copia de los requerimientos hechos por la Dirección Nacional De Bomberos a la Alcaldía municipal de Abrego para el cumplimiento de las ob..."/>
    <s v="Jonathan Prieto"/>
    <x v="0"/>
    <s v="Fortalecimiento Bomberil para la respuesta"/>
    <s v="proyectos"/>
    <x v="0"/>
    <n v="15"/>
    <s v="2024-114-001597-2"/>
    <s v="2024-07-29 16:27:59"/>
    <s v="N/A"/>
    <d v="2024-08-20T00:00:00"/>
    <n v="15"/>
    <n v="16"/>
    <x v="1"/>
    <s v="Crear Radicado 2024-07-29 16:28:02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16"/>
    <s v="ALCALDÍA OSPINA - NARIÑO   --"/>
    <x v="3"/>
    <x v="4"/>
    <s v="Manifestación de interés para postulación del municipio de Ospina- Nariño para la realización de un proyecto de infraestructura denominado (Construcci..."/>
    <s v="Jonathan Prieto"/>
    <x v="0"/>
    <s v="Fortalecimiento Bomberil para la respuesta"/>
    <s v="proyectos"/>
    <x v="0"/>
    <n v="15"/>
    <s v="2024-114-001596-2"/>
    <s v="2024-07-29 16:22:19"/>
    <s v="2024-213-001475-1"/>
    <d v="2024-09-02T00:00:00"/>
    <n v="24"/>
    <n v="25"/>
    <x v="1"/>
    <s v="Crear Radicado 2024-07-29 16:22:21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EN PROCESO DE FIRMA"/>
    <s v="Vencida. Actualizada fecha seguimiento"/>
  </r>
  <r>
    <x v="0"/>
    <x v="0"/>
    <x v="17"/>
    <s v="CBV PURACE  --"/>
    <x v="2"/>
    <x v="6"/>
    <s v="SOLICITUD PRORROGA Y CIL SCI PARA EL MUNICIPIO DE PURACÉ"/>
    <s v="Edgar Alexander Maya"/>
    <x v="0"/>
    <s v="Educación nacional para bomberos"/>
    <s v="Autorización institucional del desarrollo del curso"/>
    <x v="2"/>
    <n v="15"/>
    <s v="2024-114-001595-2"/>
    <s v="2024-07-29 16:19:13"/>
    <s v="N/A"/>
    <d v="2024-08-20T00:00:00"/>
    <n v="15"/>
    <n v="16"/>
    <x v="1"/>
    <s v="Finalizar radicado 2024-08-05 14:31:02_x000a_Usuario: Edgar Alexander Maya Lopez_x000a__x000a_Dependencia: EDUCACIÓN NACIONAL PARA BOMBEROS_x000a__x000a_Observación: Se realiza apertura de plataforma"/>
    <s v="N/A"/>
    <s v="N/A"/>
    <s v="N/A"/>
    <s v="N/A"/>
    <s v="INFORMA QUE SE REALIZA APERTURA DE LA PLATAFORMA PERO AL PARECER REQUIERE RESPUESTA"/>
    <m/>
  </r>
  <r>
    <x v="0"/>
    <x v="0"/>
    <x v="11"/>
    <s v="CUERPO DE BOMBEROS VOLUNTARIOS FLORIDABLANCA  FORMACIóN INTERNA"/>
    <x v="2"/>
    <x v="6"/>
    <s v="Solicitud respetuosa"/>
    <s v="Edgar Alexander Maya"/>
    <x v="0"/>
    <s v="Educación nacional para bomberos"/>
    <s v="peticion de interes general"/>
    <x v="0"/>
    <n v="15"/>
    <s v="2024-114-002009-5"/>
    <s v="2024-07-29 15:32:35"/>
    <s v="N/A"/>
    <d v="2024-08-20T00:00:00"/>
    <n v="15"/>
    <n v="16"/>
    <x v="1"/>
    <s v="Crear Radicado 2024-07-29 15:32:38_x000a_Usuario: Atención de Usuario al Ciudadano_x000a__x000a_Dependencia: GESTIÓN ATENCIÓN AL USUARIO_x000a__x000a_Observación: Se radicó el documento de forma correcta mediante radicación email con los siguientes datos: Usuarios tramitadores: - Edgar Alexander Maya Lopez, Dependencia/s tramitadora/s: - EDUCACIÓN NACIONAL PARA BOMBEROS , Usuario creador: Atención de Usuario al Ciudadano"/>
    <s v="N/A"/>
    <s v="N/A"/>
    <s v="N/A"/>
    <s v="N/A"/>
    <s v="A LA FECHA DE REVISIÓN SE ENCUENTRAN VENCIDAS SIN EL DEBIDO TRAMITE"/>
    <m/>
  </r>
  <r>
    <x v="0"/>
    <x v="0"/>
    <x v="1"/>
    <s v="ALCALDIA MUNICIPAL DE MONTEBELLO   --"/>
    <x v="3"/>
    <x v="1"/>
    <s v="Solicitud de autorización"/>
    <s v="Orlando Murillo López"/>
    <x v="0"/>
    <s v="Inspección, Vigilancia y Control"/>
    <s v="solicitud de información pública"/>
    <x v="1"/>
    <n v="10"/>
    <s v="2024-114-002008-5"/>
    <d v="2024-07-29T00:00:00"/>
    <s v="N/A"/>
    <d v="2024-08-20T00:00:00"/>
    <n v="15"/>
    <n v="16"/>
    <x v="1"/>
    <s v="Reasignar Radicado 2024-07-29 17:51:24_x000a_Usuario: Juan Pablo Ardila Figueroa_x000a__x000a_Dependencia: FORMULACIÓN, ACTUALIZACIÓN ,ACOMPAÑAMINETO NORMATIVO Y OPERATIVO_x000a__x000a_Observación: Se reasignó el radicado al usuario: Orlando Murillo Lopez con la siguiente observación: Capitán Orlando Murillo, respetuosamente requerimos de sus servicios profesionales para proyectar la respuesta desde su experiencia y conocimiento normativo de la funcionalidad de la entidad. Mil gracias."/>
    <s v="N/A"/>
    <s v="N/A"/>
    <s v="N/A"/>
    <s v="N/A"/>
    <s v="A LA FECHA DE REVISIÓN SE ENCUENTRAN VENCIDAS SIN EL DEBIDO TRAMITE"/>
    <m/>
  </r>
  <r>
    <x v="0"/>
    <x v="0"/>
    <x v="6"/>
    <s v="GESTION DEL RIESGO DE DESASTRES Y CAMBIO CLIMáTICO  -- --"/>
    <x v="0"/>
    <x v="3"/>
    <s v="Solicitud agendamiento de cita para reunión"/>
    <s v="Dirección General"/>
    <x v="2"/>
    <s v="Dirección General"/>
    <s v="Petición de Interes General"/>
    <x v="0"/>
    <n v="15"/>
    <s v="2024-114-001593-2"/>
    <d v="2024-07-29T00:00:00"/>
    <d v="2024-08-20T00:00:00"/>
    <d v="2024-08-20T00:00:00"/>
    <n v="15"/>
    <n v="16"/>
    <x v="1"/>
    <s v="Crear Radicado 2024-07-29 15:15:54_x000a_Usuario: Atención de Usuario al Ciudadano_x000a__x000a_Dependencia: GESTIÓN ATENCIÓN AL USUARIO_x000a__x000a_Observación: Se radicó el documento de forma correcta mediante radicación email con los siguientes datos: Usuarios tramitadores: - Director General, Dependencia/s tramitadora/s: - DIRECCION GENERAL, Usuario creador: Atención de Usuario al Ciudadano"/>
    <s v="N/A"/>
    <s v="N/A"/>
    <s v="N/A"/>
    <s v="N/A"/>
    <s v="A LA FECHA DE REVISIÓN SE ENCUENTRAN VENCIDAS SIN EL DEBIDO TRAMITE"/>
    <m/>
  </r>
  <r>
    <x v="0"/>
    <x v="0"/>
    <x v="0"/>
    <s v="ANDRES  FERNANDO  CABRERA  OCHOA"/>
    <x v="1"/>
    <x v="0"/>
    <s v="Solicitud de certificado de ingresos y retenciones"/>
    <s v="Marisol Mora"/>
    <x v="1"/>
    <s v="Gestión Financiera"/>
    <s v="Petición de Interes Particular"/>
    <x v="2"/>
    <n v="15"/>
    <s v="2024-114-002006-5"/>
    <s v="2024-07-29 15:00:11"/>
    <s v="2024-311-001499-1"/>
    <d v="2024-08-12T00:00:00"/>
    <n v="10"/>
    <n v="11"/>
    <x v="0"/>
    <s v="Crear Radicado 2024-07-29 15:00:15_x000a_Usuario: Atención de Usuario al Ciudadano_x000a__x000a_Dependencia: GESTIÓN ATENCIÓN AL USUARIO_x000a__x000a_Observación: Se radicó el documento de forma correcta mediante radicación email con los siguientes datos: Usuarios tramitadores: - Marisol Mora Bustos, Dependencia/s tramitadora/s: - GESTIÓN FINANCIERA, Usuario creador: Atención de Usuario al Ciudadano"/>
    <d v="2024-08-12T00:00:00"/>
    <s v="PDF"/>
    <s v="SI"/>
    <s v="N/A"/>
    <s v="CUMPLIDA"/>
    <m/>
  </r>
  <r>
    <x v="0"/>
    <x v="0"/>
    <x v="13"/>
    <s v="CUERPO DE BOMBEROS VOLUNTARIOS DE OTANCHE - BOYACA  sin información"/>
    <x v="2"/>
    <x v="1"/>
    <s v="RV: Nota de interes para nuestra entidad"/>
    <s v="Andrea Bibiana Castañeda"/>
    <x v="0"/>
    <s v="Formulación, Actualización, Acompañamiento Normativo y Operativo "/>
    <s v="solicitud de información pública"/>
    <x v="1"/>
    <n v="10"/>
    <s v="2024-114-002005-5"/>
    <s v="2024-07-29 11:38:47"/>
    <s v="N/A"/>
    <d v="2024-08-20T00:00:00"/>
    <n v="15"/>
    <n v="16"/>
    <x v="1"/>
    <s v="Reasignar Radicado 2024-07-29 17:54:28_x000a_Usuario: Juan Pablo Ardila Figueroa_x000a__x000a_Dependencia: FORMULACIÓN, ACTUALIZACIÓN ,ACOMPAÑAMINETO NORMATIVO Y OPERATIVO_x000a__x000a_Observación: Se reasignó el radicado al usuario: Andrea Bibiana Castañeda Durán con la siguiente observación: Dra. Andrea, no amerita respuesta informativa archivar, Gracias"/>
    <s v="N/A"/>
    <s v="N/A"/>
    <s v="N/A"/>
    <s v="N/A"/>
    <s v="A LA FECHA DE REVISIÓN SE ENCUENTRAN VENCIDAS SIN EL DEBIDO TRAMITE"/>
    <m/>
  </r>
  <r>
    <x v="0"/>
    <x v="0"/>
    <x v="8"/>
    <s v="ALCALDÍA CUBARRAL META   --"/>
    <x v="3"/>
    <x v="4"/>
    <s v="(Cubarral - Meta) Remisión de proyecto de construcción de estación de Bomberos (2024-114-000046-2 y 2024-14-000704-2)"/>
    <s v="Jonathan Prieto"/>
    <x v="0"/>
    <s v="Fortalecimiento Bomberil para la respuesta"/>
    <s v="proyectos"/>
    <x v="0"/>
    <n v="15"/>
    <s v="2024-114-001583-2"/>
    <s v="2024-07-29 10:30:49"/>
    <s v="N/A"/>
    <d v="2024-08-20T00:00:00"/>
    <n v="15"/>
    <n v="16"/>
    <x v="1"/>
    <s v=" Crear Radicado 2024-07-29 10:30:51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11"/>
    <s v="VEEDURIA VIGILANCIA CIUDADANA  sin información"/>
    <x v="4"/>
    <x v="4"/>
    <s v="DERECHO DE PETICIÓN."/>
    <s v="Jonathan Prieto"/>
    <x v="0"/>
    <s v="Fortalecimiento Bomberil para la respuesta"/>
    <s v="peticion de interes general"/>
    <x v="0"/>
    <n v="15"/>
    <s v="2024-114-002003-5"/>
    <s v="2024-07-26 16:35:33"/>
    <s v="N/A"/>
    <d v="2024-08-20T00:00:00"/>
    <n v="16"/>
    <n v="17"/>
    <x v="1"/>
    <s v="Crear Radicado 2024-07-26 16:35:37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14"/>
    <s v="ALCALDIA MUNICIPAL DE PAZ DE ARIPORO  --"/>
    <x v="3"/>
    <x v="4"/>
    <s v="Presentación Proyecto Estación Sede de bomberos Municipio de Paz de Ariporo."/>
    <s v="Jonathan Prieto"/>
    <x v="0"/>
    <s v="Fortalecimiento Bomberil para la respuesta"/>
    <s v="proyectos"/>
    <x v="0"/>
    <n v="15"/>
    <s v="2024-114-001581-2"/>
    <s v="2024-07-26 15:59:38"/>
    <s v="_x000a_2024-213-001483-1"/>
    <d v="2024-08-14T00:00:00"/>
    <n v="13"/>
    <n v="14"/>
    <x v="0"/>
    <s v="Crear Radicado 2024-07-26 15:59:41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d v="2024-08-14T00:00:00"/>
    <s v="PDF"/>
    <s v="SI"/>
    <s v="N/A"/>
    <s v="SE DA CUMPLIMIENTO A EL RADICADO PRO NO SE ANEXA EVIDENCIA DE ENVIO "/>
    <m/>
  </r>
  <r>
    <x v="0"/>
    <x v="0"/>
    <x v="11"/>
    <s v="Jorge -- Ardila Pallares"/>
    <x v="1"/>
    <x v="5"/>
    <s v="Derecho de petición"/>
    <s v="Andrea Bibiana Castañeda"/>
    <x v="0"/>
    <s v="Formulación, Actualización, Acompañamiento Normativo y Operativo "/>
    <s v="peticion de interes general"/>
    <x v="0"/>
    <n v="15"/>
    <s v="2024-114-002002-5"/>
    <s v="2024-07-26 15:52:50"/>
    <s v="N/A"/>
    <d v="2024-08-20T00:00:00"/>
    <n v="16"/>
    <n v="17"/>
    <x v="1"/>
    <s v="Reasignar Radicado 2024-07-29 18:03:01_x000a_Usuario: Juan Pablo Ardila Figueroa_x000a__x000a_Dependencia: FORMULACIÓN, ACTUALIZACIÓN ,ACOMPAÑAMINETO NORMATIVO Y OPERATIVO_x000a__x000a_Observación: Se reasignó el radicado al usuario: Andrea Bibiana Castañeda Durán con la siguiente observación: - Dra. Andrea, proyectar respuesta y/o anexar la respuesta emitida por la entidad ante la petición reiterativa del ciudadano."/>
    <s v="N/A"/>
    <s v="N/A"/>
    <s v="N/A"/>
    <s v="N/A"/>
    <s v="A LA FECHA DE REVISIÓN SE ENCUENTRAN VENCIDAS SIN EL DEBIDO TRAMITE"/>
    <m/>
  </r>
  <r>
    <x v="0"/>
    <x v="0"/>
    <x v="13"/>
    <s v="ALCALDIA MUNICIPAL DE PUENTE NACIONAL  --"/>
    <x v="3"/>
    <x v="4"/>
    <s v="Manifestación de interés para la construcción de Estación de Bomberos."/>
    <s v="Jonathan Prieto"/>
    <x v="0"/>
    <s v="Fortalecimiento Bomberil para la respuesta"/>
    <s v="peticion de interes general"/>
    <x v="0"/>
    <n v="15"/>
    <s v="2024-114-002001-5"/>
    <s v="2024-07-26 15:48:40"/>
    <s v="2024-213-001474-1"/>
    <d v="2024-09-02T00:00:00"/>
    <n v="25"/>
    <n v="26"/>
    <x v="1"/>
    <s v="Crear Radicado 2024-07-26 15:48:44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EN PROCESO DE FIRMA"/>
    <s v="Vencida. Actualizada fecha seguimiento"/>
  </r>
  <r>
    <x v="0"/>
    <x v="0"/>
    <x v="0"/>
    <s v="ALCALDIA MUNICIPAL DE MEDINA  LEOPOLDO CUNDINAMARCA"/>
    <x v="3"/>
    <x v="4"/>
    <s v="Solicitud Proyecto Construcción Casa estación de bomberos para el municipio de Medina Cundinamarca."/>
    <s v="Jonathan Prieto"/>
    <x v="0"/>
    <s v="Fortalecimiento Bomberil para la respuesta"/>
    <s v="peticion de interes general"/>
    <x v="0"/>
    <n v="15"/>
    <s v="2024-114-002000-5"/>
    <s v="2024-07-26 15:44:49"/>
    <s v="N/A"/>
    <d v="2024-08-20T00:00:00"/>
    <n v="16"/>
    <n v="17"/>
    <x v="1"/>
    <s v="Crear Radicado 2024-07-26 15:44:56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0"/>
    <s v="FABIO ALEXANDER -- --"/>
    <x v="1"/>
    <x v="0"/>
    <s v="Solicitud Certificado de Ingreso y Retenciones y el Certificado Laboral CPS 192-2023 DNBC"/>
    <s v="Miguel Angel Franco"/>
    <x v="1"/>
    <s v="Gestión Financiera"/>
    <s v="peticion de interes particular"/>
    <x v="2"/>
    <n v="15"/>
    <s v="2024-114-001999-5"/>
    <s v="2024-07-26 12:55:47"/>
    <m/>
    <d v="2024-08-12T00:00:00"/>
    <n v="11"/>
    <n v="12"/>
    <x v="0"/>
    <s v="Copiar a informado 2024-07-30 12:42:25_x000a_Usuario: Maikol Alfredo Grandett Gastelbondo_x000a__x000a_Dependencia: GESTIÓN CONTRACTUAL_x000a__x000a_Observación: Se informó el radicado al usuario Helena Carolina Ibañez Vargas"/>
    <s v="N/A"/>
    <s v="N/A"/>
    <s v="SI"/>
    <s v="N/A"/>
    <s v="Envio realizado por correo electronico"/>
    <s v="Envio realizado por correo. Se ajusta casilla envio por correo electronico. "/>
  </r>
  <r>
    <x v="0"/>
    <x v="0"/>
    <x v="18"/>
    <s v="ALCALDIA MUNICIPAL DE SAN JOSÉ DE URÉ  --"/>
    <x v="3"/>
    <x v="4"/>
    <s v="ADQUISICIÓN MÁQUINA CISTERNA PARA FORTALECER EL CUERPO DE BOMBEROS DEL MUNICIPIO DE SAN JOSÉ DE URÉ - CÓRDOBA"/>
    <s v="Andrés Fernando Muñoz Cabrera"/>
    <x v="0"/>
    <s v="Fortalecimiento Bomberil para la respuesta"/>
    <s v="estudios previos"/>
    <x v="0"/>
    <n v="15"/>
    <s v="2024-114-001567-2"/>
    <s v="2024-07-26 10:32:43"/>
    <s v="2024-213-001334-1"/>
    <d v="2024-08-05T00:00:00"/>
    <n v="7"/>
    <n v="8"/>
    <x v="0"/>
    <s v="Finalizar radicado 2024-08-05 15:22:10_x000a_Usuario: Andrés Fernando Muñoz Cabrera_x000a__x000a_Dependencia: FORTALECIMIENTO BOMBERIL PARA LA RESPUESTA_x000a__x000a_Observación: Respuesta enviada el día 05/08/2024 a través de la plataforma"/>
    <d v="2024-08-05T00:00:00"/>
    <s v="PDF"/>
    <s v="SI"/>
    <s v="N/A"/>
    <s v="SE DA CUMPLIMIENTO A EL RADICADO PRO NO SE ANEXA EVIDENCIA DE ENVIO "/>
    <m/>
  </r>
  <r>
    <x v="0"/>
    <x v="0"/>
    <x v="2"/>
    <s v="ALCALDIA MUNICIPAL -- --"/>
    <x v="3"/>
    <x v="4"/>
    <s v="Requisitos Para Confinancion para La construcción de Estación De Bomberos En El Municipio De Nueva Granada Mag"/>
    <s v="Jonathan Prieto"/>
    <x v="0"/>
    <s v="Fortalecimiento Bomberil para la respuesta"/>
    <s v="peticion de interes general"/>
    <x v="0"/>
    <n v="15"/>
    <s v="2024-114-001996-5"/>
    <s v="2024-07-26 09:21:50"/>
    <s v="2024-213-001473-1"/>
    <d v="2024-09-02T00:00:00"/>
    <n v="25"/>
    <n v="26"/>
    <x v="1"/>
    <s v="Crear Radicado 2024-07-26 09:21:52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EN PROCESO DE FIRMA"/>
    <m/>
  </r>
  <r>
    <x v="0"/>
    <x v="0"/>
    <x v="15"/>
    <s v="CUERPO DE BOMBEROS VOLUNTARIOS DE ABREGO - NORTE DE SANTANDER  sin información"/>
    <x v="2"/>
    <x v="4"/>
    <s v="Respuesta radicado 2266 del 19 de julio del 2024-intencion celebración del convenio, propuesta del cuerpo de bomberos voluntarios abrego"/>
    <s v="Briyith Margareth Moncada Sanchez"/>
    <x v="0"/>
    <s v="Formulación, Actualización, Acompañamiento Normativo y Operativo "/>
    <s v="Actas"/>
    <x v="3"/>
    <n v="15"/>
    <s v="2024-114-001562-2"/>
    <s v="2024-07-26 09:20:45"/>
    <s v="N/A"/>
    <d v="2024-08-20T00:00:00"/>
    <n v="16"/>
    <n v="17"/>
    <x v="1"/>
    <s v="Reasignar Radicado 2024-07-29 18:05:26_x000a_Usuario: Juan Pablo Ardila Figueroa_x000a__x000a_Dependencia: FORMULACIÓN, ACTUALIZACIÓN ,ACOMPAÑAMINETO NORMATIVO Y OPERATIVO_x000a__x000a_Observación: Se reasignó el radicado al usuario: Briyith Margareth Moncada Sanchez con la siguiente observación: Respuesta a Radicado de salida 2024-211-000403-1, No amerita respuesta, hacer el registro dentro de los cuerpos de bomberos que cuentan con convenio. Gracia"/>
    <s v="N/A"/>
    <s v="N/A"/>
    <s v="N/A"/>
    <s v="N/A"/>
    <s v="A LA FECHA DE REVISIÓN SE ENCUENTRAN VENCIDAS SIN EL DEBIDO TRAMITE"/>
    <m/>
  </r>
  <r>
    <x v="0"/>
    <x v="0"/>
    <x v="19"/>
    <s v="ALCALDIA MUNICIPAL DE PALESTINA  --"/>
    <x v="3"/>
    <x v="1"/>
    <s v="SOLICITUD DE INTERVENCIÓN"/>
    <s v="Rúben Dario Rincón Sanchez"/>
    <x v="0"/>
    <s v="Inspección, Vigilancia y Control"/>
    <s v="Petición interes particular"/>
    <x v="2"/>
    <n v="15"/>
    <s v="2024-114-001992-5"/>
    <s v="2024-07-25 16:32:50"/>
    <s v="N/A"/>
    <d v="2024-08-20T00:00:00"/>
    <n v="17"/>
    <n v="18"/>
    <x v="1"/>
    <s v="Crear Radicado 2024-07-25 16:32:52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s v="N/A"/>
    <s v="N/A"/>
    <s v="N/A"/>
    <s v="N/A"/>
    <s v="A LA FECHA DE REVISIÓN SE ENCUENTRAN VENCIDAS SIN EL DEBIDO TRAMITE"/>
    <m/>
  </r>
  <r>
    <x v="0"/>
    <x v="0"/>
    <x v="19"/>
    <s v="JAVIER HERNAN -- --"/>
    <x v="1"/>
    <x v="4"/>
    <s v="Re: SOLICITUD INFORMACION AVANCE OBRAS"/>
    <s v="Edna Geraldine Rodriguez Cardenas"/>
    <x v="0"/>
    <s v="Fortalecimiento Bomberil para la respuesta"/>
    <s v="proyectos"/>
    <x v="0"/>
    <n v="15"/>
    <s v="2024-114-001547-2"/>
    <s v="2024-07-25 15:20:30"/>
    <s v="N/A"/>
    <d v="2024-08-20T00:00:00"/>
    <n v="17"/>
    <n v="18"/>
    <x v="1"/>
    <s v="Crear Radicado 2024-07-25 15:20:33_x000a_Usuario: Atención de Usuario al Ciudadano_x000a__x000a_Dependencia: GESTIÓN ATENCIÓN AL USUARIO_x000a__x000a_Observación: Se radicó el documento de forma correcta mediante radicación email con los siguientes datos: Usuarios tramitadores: - Edna Geraldine Rodriguez Cardenas, Dependencia/s tramitadora/s: - FORTALECIMIENTO BOMBERIL PARA LA RESPUESTA, Usuario creador: Atención de Usuario al Ciudadano"/>
    <s v="N/A"/>
    <s v="N/A"/>
    <s v="N/A"/>
    <s v="N/A"/>
    <s v="A LA FECHA DE REVISIÓN SE ENCUENTRAN VENCIDAS SIN EL DEBIDO TRAMITE"/>
    <m/>
  </r>
  <r>
    <x v="0"/>
    <x v="0"/>
    <x v="11"/>
    <s v="GOBERNACIÓN DE SANTANDER  sin información DEL"/>
    <x v="0"/>
    <x v="5"/>
    <s v="SOLICITUD DE ARTICULAION INTERISTITUCIONAL"/>
    <s v="Jorge Enrique Restrepo Sandino"/>
    <x v="0"/>
    <s v="Formulación, Actualización, Acompañamiento Normativo y Operativo "/>
    <s v="informe"/>
    <x v="0"/>
    <n v="15"/>
    <s v="2024-114-001546-2"/>
    <s v="2024-07-25 15:19:32"/>
    <s v="2024-211-001314-1"/>
    <d v="2024-08-12T00:00:00"/>
    <n v="12"/>
    <n v="13"/>
    <x v="0"/>
    <s v="En proceso de firma física 2024-08-01 13:41:14_x000a_Usuario: Jorge Enrique Restrepo Sanguino_x000a__x000a_Dependencia: FORMULACIÓN, ACTUALIZACIÓN ,ACOMPAÑAMINETO NORMATIVO Y OPERATIVO_x000a__x000a_Observación: El inicia proceso de firma física para el documento JR 2024-114-001546-2 GOBERNANCION DE SANTANDER FERIA DE SERVICIOS"/>
    <d v="2024-08-12T00:00:00"/>
    <s v="PDF"/>
    <s v="SI"/>
    <s v="N/A"/>
    <s v="SE DA CUMPLIMIENTO A EL RADICADO PRO NO SE ANEXA EVIDENCIA DE ENVIO"/>
    <m/>
  </r>
  <r>
    <x v="0"/>
    <x v="0"/>
    <x v="10"/>
    <s v="CUERPO DE BOMBEROS VOLUNTARIOS DE LA UNION  VALLE  HERRERA HERRERA"/>
    <x v="2"/>
    <x v="1"/>
    <s v="RENUNCIA AL CARGO DE COMANDANCIA BOMBEROS LA UNION VALLE"/>
    <s v="Rúben Dario Rincón Sanchez"/>
    <x v="0"/>
    <s v="Inspección, Vigilancia y Control"/>
    <s v="Petición interes particular"/>
    <x v="2"/>
    <n v="15"/>
    <s v="2024-114-001989-5"/>
    <s v="2024-07-25 15:03:37"/>
    <s v="N/A"/>
    <d v="2024-08-20T00:00:00"/>
    <n v="17"/>
    <n v="18"/>
    <x v="1"/>
    <s v="Crear Radicado 2024-07-25 15:03:40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s v="N/A"/>
    <s v="N/A"/>
    <s v="N/A"/>
    <s v="N/A"/>
    <s v="A LA FECHA DE REVISIÓN SE ENCUENTRAN VENCIDAS SIN EL DEBIDO TRAMITE"/>
    <m/>
  </r>
  <r>
    <x v="0"/>
    <x v="0"/>
    <x v="10"/>
    <s v="JUAN  SEBASTIAN  ALVAREZ  GOMEZ"/>
    <x v="1"/>
    <x v="0"/>
    <s v="SOLICITUD DE CERTIFICADO LABORARL"/>
    <s v="Lina Inés Ricardo Marriaga"/>
    <x v="1"/>
    <s v="Gestión Contractual"/>
    <s v="certificaciones laborales"/>
    <x v="2"/>
    <n v="15"/>
    <s v="2024-114-001543-2"/>
    <s v="2024-07-25 14:45:34"/>
    <s v="N/A"/>
    <d v="2024-08-15T00:00:00"/>
    <n v="15"/>
    <n v="16"/>
    <x v="1"/>
    <s v="Reasignar Radicado 2024-07-26 12:47:36_x000a_Usuario: Maikol Alfredo Grandett Gastelbondo_x000a__x000a_Dependencia: GESTIÓN CONTRACTUAL_x000a__x000a_Observación: Se reasignó el radicado al usuario: Lina Ines Ricardo Marriaga con la siguiente observación: certificaciones"/>
    <d v="2024-08-15T00:00:00"/>
    <s v="PDF"/>
    <s v="SI"/>
    <s v="N/A"/>
    <s v="SE DA CUMPLIMIENTO A LA PETECION "/>
    <m/>
  </r>
  <r>
    <x v="0"/>
    <x v="0"/>
    <x v="0"/>
    <s v="COMISIÓN NACIONAL DEL SERVICIO CIVIL  -- --"/>
    <x v="0"/>
    <x v="0"/>
    <s v="Asunto: Comunicación de Acto Administrativo Resolución Nro. 13609 de 2024, proferido por la"/>
    <s v="Lina María Marín Rodríguez"/>
    <x v="1"/>
    <s v="Gestión Talento Humano"/>
    <s v="peticion de interes particular"/>
    <x v="2"/>
    <n v="15"/>
    <s v="2024-114-001988-5"/>
    <s v="2024-07-25 14:35:42"/>
    <s v="N/A"/>
    <d v="2024-08-20T00:00:00"/>
    <n v="0"/>
    <n v="0"/>
    <x v="3"/>
    <s v="Incluir en expediente 2024-07-29 09:48:16_x000a_Usuario: Lina Maria Marin Rodriguez_x000a__x000a_Dependencia: GESTIÓN TALENTO HUMANO_x000a__x000a_Observación: Se incluyó el radicado en el expediente: CNSC CONCURSO DE MERITOS"/>
    <s v="N/A"/>
    <s v="N/A"/>
    <s v="N/A"/>
    <s v="N/A"/>
    <s v="CUMPLIDA POR SER INFORMATIVA NO REQUIERE RESPUESTA "/>
    <s v="CUMPLIDA POR SER INFORMATIVA NO REQUIERE RESPUESTA "/>
  </r>
  <r>
    <x v="0"/>
    <x v="0"/>
    <x v="0"/>
    <s v="COMISIÓN NACIONAL DEL SERVICIO CIVIL  -- --"/>
    <x v="0"/>
    <x v="0"/>
    <s v="RV: Asunto: Comunicación de Acto Administrativo Resolución Nro. 13608 de 2024, proferido por la"/>
    <s v="Lina María Marín Rodríguez"/>
    <x v="1"/>
    <s v="Gestión Talento Humano"/>
    <s v="peticion de interes particular"/>
    <x v="2"/>
    <n v="15"/>
    <s v="2024-114-001987-5"/>
    <s v="2024-07-25 14:15:04"/>
    <s v="N/A"/>
    <d v="2024-08-20T00:00:00"/>
    <n v="0"/>
    <n v="0"/>
    <x v="3"/>
    <s v="ncluir en expediente 2024-07-29 09:50:02_x000a_Usuario: Lina Maria Marin Rodriguez_x000a__x000a_Dependencia: GESTIÓN TALENTO HUMANO_x000a__x000a_Observación: Se incluyó el radicado en el expediente: CNSC CONCURSO DE MERITOS"/>
    <s v="N/A"/>
    <s v="N/A"/>
    <s v="N/A"/>
    <s v="N/A"/>
    <s v="CUMPLIDA POR SER INFORMATIVA NO REQUIERE RESPUESTA "/>
    <s v="CUMPLIDA POR SER INFORMATIVA NO REQUIERE RESPUESTA "/>
  </r>
  <r>
    <x v="0"/>
    <x v="0"/>
    <x v="0"/>
    <s v="COMISIÓN NACIONAL DEL SERVICIO CIVIL  -- --"/>
    <x v="0"/>
    <x v="0"/>
    <s v="Asunto: Comunicación de Acto Administrativo Resolución Nro. 13609 de 2024, proferido por la"/>
    <s v="Lina María Marín Rodríguez"/>
    <x v="1"/>
    <s v="Gestión Talento Humano"/>
    <s v="peticion de interes particular"/>
    <x v="2"/>
    <n v="15"/>
    <s v="2024-114-001985-5"/>
    <s v="2024-07-25 12:20:55"/>
    <s v="N/A"/>
    <d v="2024-08-20T00:00:00"/>
    <n v="0"/>
    <n v="0"/>
    <x v="3"/>
    <s v="ncluir en expediente 2024-07-29 09:50:02_x000a_Usuario: Lina Maria Marin Rodriguez_x000a__x000a_Dependencia: GESTIÓN TALENTO HUMANO_x000a__x000a_Observación: Se incluyó el radicado en el expediente: CNSC CONCURSO DE MERITOS"/>
    <s v="N/A"/>
    <s v="N/A"/>
    <s v="N/A"/>
    <s v="N/A"/>
    <s v="CUMPLIDA POR SER INFORMATIVA NO REQUIERE RESPUESTA "/>
    <m/>
  </r>
  <r>
    <x v="0"/>
    <x v="0"/>
    <x v="0"/>
    <s v="JORGE  ANTONIO  ALARCON  BOLAÑOS"/>
    <x v="1"/>
    <x v="0"/>
    <s v="Petición Certificación Laboral Jorge Antonio Alarcón Bolaños CC 80.031.688 (Contrato No 106-2023 y Contrato No. 201-2023)"/>
    <s v="Helena Carolina Ibañez Vargas"/>
    <x v="1"/>
    <s v="Gestión Contractual"/>
    <s v="certificaciones laborales"/>
    <x v="2"/>
    <n v="15"/>
    <s v="2024-114-001539-2"/>
    <s v="2024-07-25 12:17:03"/>
    <s v="N/A"/>
    <d v="2024-08-20T00:00:00"/>
    <n v="17"/>
    <n v="18"/>
    <x v="1"/>
    <s v="Copiar a informado 2024-07-26 10:24:55_x000a_Usuario: Maikol Alfredo Grandett Gastelbondo_x000a__x000a_Dependencia: GESTIÓN CONTRACTUAL_x000a__x000a_Observación: Se informó el radicado al usuario Valentina Alzate Herrera"/>
    <s v="N/A"/>
    <s v="N/A"/>
    <s v="N/A"/>
    <s v="N/A"/>
    <s v="A LA FECHA DE REVISIÓN SE ENCUENTRAN VENCIDAS SIN EL DEBIDO TRAMITE"/>
    <m/>
  </r>
  <r>
    <x v="0"/>
    <x v="0"/>
    <x v="15"/>
    <s v="SECRETRARÍA DE HABITAD VILLA DEL ROSARIO - NORTE DE SANTANDER   --"/>
    <x v="3"/>
    <x v="4"/>
    <s v="se anexan correcciones de planta arquitectonica estacion de bomberos villa del rosario"/>
    <s v="Jonathan Prieto "/>
    <x v="0"/>
    <s v="Fortalecimiento Bomberil para la respuesta"/>
    <s v="proyectos"/>
    <x v="0"/>
    <n v="15"/>
    <s v="2024-114-001535-2"/>
    <s v="2024-07-25 11:59:12"/>
    <s v="2024-213-001591-1"/>
    <d v="2024-09-02T00:00:00"/>
    <n v="26"/>
    <n v="27"/>
    <x v="1"/>
    <m/>
    <s v="N/A"/>
    <s v="N/A"/>
    <s v="N/A"/>
    <s v="N/A"/>
    <s v="EN PROCESO DE FIRMA"/>
    <s v="Vencida. Actualizada fecha seguimiento"/>
  </r>
  <r>
    <x v="0"/>
    <x v="0"/>
    <x v="0"/>
    <s v="Dirección unidad habitad   --"/>
    <x v="0"/>
    <x v="3"/>
    <s v="Solicitud de respuesta del e-mail enviado"/>
    <s v="Luis Alberto Valencia Pulido"/>
    <x v="0"/>
    <s v="Coordinación operativa"/>
    <s v="peticion de interes particular"/>
    <x v="2"/>
    <n v="15"/>
    <s v="2024-114-001984-5"/>
    <s v="2024-07-25 11:55:33"/>
    <s v="N/A"/>
    <d v="2024-08-29T00:00:00"/>
    <n v="24"/>
    <n v="25"/>
    <x v="1"/>
    <m/>
    <s v="N/A"/>
    <s v="N/A"/>
    <s v="N/A"/>
    <s v="N/A"/>
    <s v="A LA FECHA DE REVISIÓN SE ENCUENTRAN VENCIDAS SIN EL DEBIDO TRAMITE"/>
    <m/>
  </r>
  <r>
    <x v="0"/>
    <x v="0"/>
    <x v="1"/>
    <s v="ALCALDÍA AMALFI-ANTIOQUIA   --"/>
    <x v="3"/>
    <x v="4"/>
    <s v="Manifestación de interés para postulación del municipio de Amalfi, Antioquia para la realización de un proyecto de infraestructura (Construcción de Es..."/>
    <s v="Jonathan Prieto "/>
    <x v="0"/>
    <s v="Fortalecimiento Bomberil para la respuesta"/>
    <s v="proyectos"/>
    <x v="0"/>
    <n v="15"/>
    <s v="2024-114-001532-2"/>
    <s v="2024-07-25 11:40:49"/>
    <s v="2024-213-001472-1"/>
    <d v="2024-09-02T00:00:00"/>
    <n v="26"/>
    <n v="27"/>
    <x v="1"/>
    <m/>
    <s v="N/A"/>
    <s v="N/A"/>
    <s v="N/A"/>
    <s v="N/A"/>
    <s v="EN PROCESO DE FIRMA"/>
    <s v="Vencida. Actualizada fecha seguimiento"/>
  </r>
  <r>
    <x v="0"/>
    <x v="0"/>
    <x v="0"/>
    <s v="Dirección unidad habitad   --"/>
    <x v="0"/>
    <x v="4"/>
    <s v="Presentación Formal"/>
    <s v="Luis Alberto Valencia Pulido"/>
    <x v="0"/>
    <s v="Coordinación operativa"/>
    <s v="circular informativas"/>
    <x v="3"/>
    <n v="15"/>
    <s v="2024-114-001531-2"/>
    <s v="2024-07-25 11:34:59"/>
    <s v="N/A"/>
    <d v="2024-08-29T00:00:00"/>
    <n v="24"/>
    <n v="25"/>
    <x v="1"/>
    <m/>
    <s v="N/A"/>
    <s v="N/A"/>
    <s v="N/A"/>
    <s v="N/A"/>
    <s v="A LA FECHA DE REVISIÓN SE ENCUENTRAN VENCIDAS SIN EL DEBIDO TRAMITE"/>
    <m/>
  </r>
  <r>
    <x v="0"/>
    <x v="0"/>
    <x v="20"/>
    <s v="ALCALDÍA PUERTO LEGUIZAMO - PUTUMAYO  --"/>
    <x v="3"/>
    <x v="4"/>
    <s v="MANIFESTACION DE INTERES PARA POSTULACION DEL MUNICIPIO DE PUERTO LEGUIZAMO PARA LA REALIZACION DE UN PROYECTO DE INFRAESTRUCTURA (CONSTRUCCION DE EST..."/>
    <s v="Jonathan Prieto "/>
    <x v="0"/>
    <s v="Fortalecimiento Bomberil para la respuesta"/>
    <s v="ficha resumen para la presentación de proyectos firmada"/>
    <x v="2"/>
    <n v="15"/>
    <s v="2024-114-001529-2"/>
    <s v="2024-07-25 11:30:36"/>
    <s v="2024-213-001470-1"/>
    <d v="2024-09-02T00:00:00"/>
    <n v="26"/>
    <n v="27"/>
    <x v="1"/>
    <m/>
    <s v="N/A"/>
    <s v="N/A"/>
    <s v="N/A"/>
    <s v="N/A"/>
    <s v="EN PROCESO DE FIRMA"/>
    <s v="Vencida. Actualizada fecha seguimiento"/>
  </r>
  <r>
    <x v="0"/>
    <x v="0"/>
    <x v="0"/>
    <s v="SEBASTIAN -- CASTAÑEDA --"/>
    <x v="1"/>
    <x v="0"/>
    <s v="Re: Solicitud Informacion"/>
    <s v="Luis Alberto Valencia Pulido"/>
    <x v="0"/>
    <s v="Coordinación operativa"/>
    <s v="peticion de interes particular"/>
    <x v="2"/>
    <n v="15"/>
    <s v="2024-114-001983-5"/>
    <s v="2024-07-25 11:25:11"/>
    <s v="N/A"/>
    <d v="2024-08-29T00:00:00"/>
    <n v="24"/>
    <n v="25"/>
    <x v="1"/>
    <m/>
    <s v="N/A"/>
    <s v="N/A"/>
    <s v="N/A"/>
    <s v="N/A"/>
    <s v="A LA FECHA DE REVISIÓN SE ENCUENTRAN VENCIDAS SIN EL DEBIDO TRAMITE"/>
    <m/>
  </r>
  <r>
    <x v="0"/>
    <x v="0"/>
    <x v="3"/>
    <s v="JURIDICA GALAPA -- --"/>
    <x v="3"/>
    <x v="5"/>
    <s v="OAJ- 488-2024- DERECHO DE PETICIÓN- ARTÍCULO 23 DE LA CONSTITUCIÓN POLÍTICA DE COLOMBIA."/>
    <s v="Nicolas Potes Rengifo"/>
    <x v="0"/>
    <s v="Formulación, Actualización, Acompañamiento Normativo y Operativo"/>
    <s v="solicitud de información pública"/>
    <x v="1"/>
    <n v="10"/>
    <s v="2024-114-001981-5"/>
    <s v="2024-07-25 11:12:04"/>
    <s v="2024-211-001427-1"/>
    <d v="2024-08-28T00:00:00"/>
    <n v="23"/>
    <n v="24"/>
    <x v="2"/>
    <s v="Finalizar radicado 2024-08-28 16:55:01_x000a_Usuario: Nicolas Potes Rengifo_x000a__x000a_Dependencia: FORMULACIÓN, ACTUALIZACIÓN ,ACOMPAÑAMINETO NORMATIVO Y OPERATIVO_x000a__x000a_Observación: se les dio el tramite correspondiente"/>
    <s v="280/08/2024"/>
    <s v="PDF"/>
    <s v="N/A"/>
    <s v="N/A"/>
    <s v="SE DA CUMPLIMIENTO AL RADICADO DE MANERA EXTEMPORANEA SIN EVIDENCIA DE ENVIO"/>
    <m/>
  </r>
  <r>
    <x v="0"/>
    <x v="0"/>
    <x v="0"/>
    <s v="COMISIÓN NACIONAL DEL SERVICIO CIVIL  -- --"/>
    <x v="0"/>
    <x v="0"/>
    <s v="Asunto: Comunicación de Acto Administrativo Resolución Nro. 13619 de 2024, proferido por la"/>
    <s v="Lina María Marín Rodríguez"/>
    <x v="1"/>
    <s v="Gestión Talento Humano"/>
    <s v="peticion de interes particular"/>
    <x v="2"/>
    <n v="15"/>
    <s v="2024-114-001980-5"/>
    <s v="2024-07-25 11:08:18"/>
    <s v="N/A"/>
    <d v="2024-08-29T00:00:00"/>
    <n v="0"/>
    <n v="0"/>
    <x v="3"/>
    <s v="Incluir en expediente 2024-07-25 11:26:10_x000a_Usuario: Lina Maria Marin Rodriguez_x000a__x000a_Dependencia: GESTIÓN TALENTO HUMANO_x000a__x000a_Observación: Se incluyó el radicado en el expediente: CNSC CONCURSO DE MERITOS"/>
    <s v="N/A"/>
    <s v="N/A"/>
    <s v="N/A"/>
    <s v="N/A"/>
    <s v="CUMPLIDA POR SER INFORMATIVA NO REQUIERE RESPUESTA "/>
    <m/>
  </r>
  <r>
    <x v="0"/>
    <x v="0"/>
    <x v="0"/>
    <s v="COMISIÓN NACIONAL DEL SERVICIO CIVIL  -- --"/>
    <x v="0"/>
    <x v="0"/>
    <s v="Asunto: Comunicación de Acto Administrativo Resolución Nro. 13618 de 2024, proferido por la"/>
    <s v="Lina María Marín Rodríguez"/>
    <x v="1"/>
    <s v="Gestión Talento Humano"/>
    <s v="peticion de interes particular"/>
    <x v="2"/>
    <n v="15"/>
    <s v="2024-114-001978-5"/>
    <s v="2024-07-25 11:02:08"/>
    <s v="N/A"/>
    <d v="2024-08-29T00:00:00"/>
    <n v="0"/>
    <n v="0"/>
    <x v="3"/>
    <s v=" Finalizar radicado 2024-07-25 11:26:18_x000a_Usuario: Lina Maria Marin Rodriguez_x000a__x000a_Dependencia: GESTIÓN TALENTO HUMANO_x000a__x000a_Observación: No requiere respusta"/>
    <s v="N/A"/>
    <s v="N/A"/>
    <s v="N/A"/>
    <s v="N/A"/>
    <s v="CUMPLIDA POR SER INFORMATIVA NO REQUIERE RESPUESTA "/>
    <m/>
  </r>
  <r>
    <x v="0"/>
    <x v="0"/>
    <x v="11"/>
    <s v="GOBERNACIÓN DE SANTANDER  sin información DEL"/>
    <x v="3"/>
    <x v="6"/>
    <s v="Solicitud Concepto- Cuerpo Bomberos Guapota"/>
    <s v="Andres Felipe Garcia Rico"/>
    <x v="0"/>
    <s v="Educación nacional para bomberos"/>
    <s v="solicitud de información pública"/>
    <x v="1"/>
    <n v="10"/>
    <s v="2024-114-001977-5"/>
    <s v="2024-07-25 11:00:55"/>
    <s v="N/A"/>
    <d v="2024-08-29T00:00:00"/>
    <n v="24"/>
    <n v="25"/>
    <x v="1"/>
    <s v="Reasignar Radicado 2024-08-01 14:28:01_x000a_Usuario: Edgar Alexander Maya Lopez_x000a__x000a_Dependencia: EDUCACIÓN NACIONAL PARA BOMBEROS_x000a__x000a_Observación: Se reasignó el radicado al usuario: Andres Felipe Garcia Rico con la siguiente observación: Para tram"/>
    <s v="N/A"/>
    <s v="N/A"/>
    <s v="N/A"/>
    <s v="N/A"/>
    <s v="A LA FECHA DE REVISIÓN SE ENCUENTRAN VENCIDAS SIN EL DEBIDO TRAMITE"/>
    <m/>
  </r>
  <r>
    <x v="0"/>
    <x v="0"/>
    <x v="0"/>
    <s v="COMISIÓN NACIONAL DEL SERVICIO CIVIL  -- --"/>
    <x v="0"/>
    <x v="0"/>
    <s v="Asunto: Comunicación de Acto Administrativo Resolución Nro. 13617 de 2024, proferido por la"/>
    <s v="Lina María Marín Rodríguez"/>
    <x v="1"/>
    <s v="Gestión Talento Humano"/>
    <s v="peticion de interes particular"/>
    <x v="2"/>
    <n v="15"/>
    <s v="2024-114-001976-5"/>
    <s v="2024-07-25 10:58:21"/>
    <s v="N/A"/>
    <d v="2024-08-29T00:00:00"/>
    <n v="0"/>
    <n v="0"/>
    <x v="3"/>
    <s v="Finalizar radicado 2024-07-25 11:26:59_x000a_Usuario: Lina Maria Marin Rodriguez_x000a__x000a_Dependencia: GESTIÓN TALENTO HUMANO_x000a__x000a_Observación: No requiere respust"/>
    <s v="N/A"/>
    <s v="N/A"/>
    <s v="N/A"/>
    <s v="N/A"/>
    <s v="CUMPLIDA POR SER INFORMATIVA NO REQUIERE RESPUESTA "/>
    <m/>
  </r>
  <r>
    <x v="0"/>
    <x v="0"/>
    <x v="0"/>
    <s v="COMISIÓN NACIONAL DEL SERVICIO CIVIL  -- --"/>
    <x v="0"/>
    <x v="0"/>
    <s v="Asunto: Comunicación de Acto Administrativo Resolución Nro. 13607 de 2024, proferido por la"/>
    <s v="Lina María Marín Rodríguez"/>
    <x v="1"/>
    <s v="Gestión Talento Humano"/>
    <s v="peticion de interes particular"/>
    <x v="2"/>
    <n v="15"/>
    <s v="2024-114-001975-5"/>
    <s v="2024-07-25 10:52:27"/>
    <s v="N/A"/>
    <d v="2024-08-29T00:00:00"/>
    <n v="0"/>
    <n v="0"/>
    <x v="3"/>
    <s v="Finalizar radicado 2024-07-25 11:27:31_x000a_Usuario: Lina Maria Marin Rodriguez_x000a__x000a_Dependencia: GESTIÓN TALENTO HUMANO_x000a__x000a_Observación: No requiere respusta"/>
    <s v="N/A"/>
    <s v="N/A"/>
    <s v="N/A"/>
    <s v="N/A"/>
    <s v="CUMPLIDA POR SER INFORMATIVA NO REQUIERE RESPUESTA "/>
    <m/>
  </r>
  <r>
    <x v="0"/>
    <x v="0"/>
    <x v="17"/>
    <s v="CUERPO DE BOMBEROS VOLUNTARIOS DE POPAYÁN  popayan"/>
    <x v="2"/>
    <x v="0"/>
    <s v="Solicitud Carnés de identificación"/>
    <s v="Edwin Alfonso Zamora Oyola"/>
    <x v="1"/>
    <s v="Tecnólogia e informática"/>
    <s v="informe"/>
    <x v="3"/>
    <n v="15"/>
    <s v="2024-114-001527-2"/>
    <s v="2024-07-25 10:47:28"/>
    <s v="N/A"/>
    <d v="2024-08-29T00:00:00"/>
    <n v="24"/>
    <n v="25"/>
    <x v="1"/>
    <s v="Crear Radicado 2024-07-25 10:47:30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s v="N/A"/>
    <s v="N/A"/>
    <s v="N/A"/>
    <s v="N/A"/>
    <s v="A LA FECHA DE REVISIÓN SE ENCUENTRAN VENCIDAS SIN EL DEBIDO TRAMITE"/>
    <m/>
  </r>
  <r>
    <x v="0"/>
    <x v="0"/>
    <x v="8"/>
    <s v="Alcaldia de Puerto LLeras Meta   --"/>
    <x v="3"/>
    <x v="4"/>
    <s v="Respuesta a solicitud de información con Radicado DNBC No. 2024-313-001022-1"/>
    <s v="Jonathan Prieto "/>
    <x v="0"/>
    <s v="Fortalecimiento Bomberil para la respuesta"/>
    <s v="proyectos"/>
    <x v="0"/>
    <n v="15"/>
    <s v="2024-114-001526-2"/>
    <s v="2024-07-25 10:45:31"/>
    <s v="N/A"/>
    <d v="2024-08-29T00:00:00"/>
    <n v="24"/>
    <n v="25"/>
    <x v="1"/>
    <s v="Crear Radicado 2024-07-25 10:45:33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1"/>
    <s v="SECRETARIA DE GOBIERNO DE RIONEGRO  --"/>
    <x v="3"/>
    <x v="1"/>
    <s v="RV: Solicitud de investigación"/>
    <s v="Rúben Dario Rincón Sanchez"/>
    <x v="0"/>
    <s v="Inspección, Vigilancia y Control"/>
    <s v="Petición interes particular"/>
    <x v="2"/>
    <n v="15"/>
    <s v="2024-114-001974-5"/>
    <s v="2024-07-25 10:39:38"/>
    <s v="N/A"/>
    <d v="2024-08-29T00:00:00"/>
    <n v="24"/>
    <n v="25"/>
    <x v="1"/>
    <s v="Reasignar Radicado 2024-08-29 09:53:37_x000a_Usuario: Rubén Darío Rincón Sanchez_x000a__x000a_Dependencia: INSPECCIÓN, VIGILANCIA Y CONTROL_x000a__x000a_Observación: Se reasignó el radicado al usuario: Orlando Murillo Lopez con la siguiente observación: Se reasigna para su atención y respuesta"/>
    <s v="N/A"/>
    <s v="N/A"/>
    <s v="N/A"/>
    <s v="N/A"/>
    <s v="A LA FECHA DE REVISIÓN SE ENCUENTRAN VENCIDAS SIN EL DEBIDO TRAMITE"/>
    <m/>
  </r>
  <r>
    <x v="0"/>
    <x v="0"/>
    <x v="0"/>
    <s v="TRANSPAX   --"/>
    <x v="4"/>
    <x v="4"/>
    <s v="RV: Proyecto donación aviones bomberos/Suiza"/>
    <s v="Andrés Fernando Muñoz Cabrera"/>
    <x v="0"/>
    <s v="Fortalecimiento Bomberil para la respuesta"/>
    <s v="ficha resumen para la presentación de proyectos firmada"/>
    <x v="2"/>
    <n v="15"/>
    <s v="2024-114-001524-2"/>
    <s v="2024-07-25 10:38:05"/>
    <s v="N/A"/>
    <d v="2024-08-29T00:00:00"/>
    <n v="24"/>
    <n v="25"/>
    <x v="1"/>
    <s v="Reasignar Radicado 2024-08-22 12:11:46_x000a_Usuario: Andrés Fernando Muñoz Cabrera_x000a__x000a_Dependencia: FORTALECIMIENTO BOMBERIL PARA LA RESPUESTA_x000a__x000a_Observación: Se reasignó el radicado al usuario: Jessica Uribe Rodriguez con la siguiente observación: Se reasiga a Cooperación Internacional por competencia 22/08/2024"/>
    <s v="N/A"/>
    <s v="N/A"/>
    <s v="N/A"/>
    <s v="N/A"/>
    <s v="A LA FECHA DE REVISIÓN SE ENCUENTRAN VENCIDAS SIN EL DEBIDO TRAMITE"/>
    <m/>
  </r>
  <r>
    <x v="0"/>
    <x v="0"/>
    <x v="0"/>
    <s v="SECRETARIA DE GOBIERNO DE RIONEGRO  --"/>
    <x v="3"/>
    <x v="1"/>
    <s v="RV: Posibles irregularidades con la administración de los recursos y operatividad del cuerpo de bomberos de Quebradanegra"/>
    <s v="Rúben Dario Rincón Sanchez"/>
    <x v="0"/>
    <s v="Inspección, Vigilancia y Control"/>
    <s v="Petición interes particular"/>
    <x v="2"/>
    <n v="15"/>
    <s v="2024-114-001973-5"/>
    <s v="2024-07-25 10:33:05"/>
    <s v="N/A"/>
    <d v="2024-08-29T00:00:00"/>
    <n v="24"/>
    <n v="25"/>
    <x v="1"/>
    <s v=" Reasignar Radicado 2024-08-29 09:53:37_x000a_Usuario: Rubén Darío Rincón Sanchez_x000a__x000a_Dependencia: INSPECCIÓN, VIGILANCIA Y CONTROL_x000a__x000a_Observación: Se reasignó el radicado al usuario: Orlando Murillo Lopez con la siguiente observación: Se reasigna para su atención y respuesta"/>
    <s v="N/A"/>
    <s v="N/A"/>
    <s v="N/A"/>
    <s v="N/A"/>
    <s v="A LA FECHA DE REVISIÓN SE ENCUENTRAN VENCIDAS SIN EL DEBIDO TRAMITE"/>
    <m/>
  </r>
  <r>
    <x v="0"/>
    <x v="0"/>
    <x v="0"/>
    <s v="ALEJANDRO   --MANJARRES"/>
    <x v="1"/>
    <x v="5"/>
    <s v="Consulta técnica y jurídica"/>
    <s v="Jorge Enrique Restrepo Sandino"/>
    <x v="0"/>
    <s v="Formulación, Actualización, Acompañamiento Normativo y Operativo"/>
    <s v="peticion de interes particular"/>
    <x v="2"/>
    <n v="15"/>
    <s v="2024-114-001971-5"/>
    <s v="2024-07-25 10:30:15"/>
    <s v="_x0009_2024-211-001509-1"/>
    <d v="2024-08-27T00:00:00"/>
    <n v="22"/>
    <n v="23"/>
    <x v="2"/>
    <s v="e Finalizar radicado 2024-08-27 11:42:07_x000a_Usuario: Jorge Enrique Restrepo Sanguino_x000a__x000a_Dependencia: FORMULACIÓN, ACTUALIZACIÓN ,ACOMPAÑAMINETO NORMATIVO Y OPERATIVO_x000a__x000a_Observación: SE DIO RESPUESTA"/>
    <d v="2024-08-27T00:00:00"/>
    <s v="PDF"/>
    <s v="SI"/>
    <s v="N/A"/>
    <s v="SE DA CUMPLIMIENTO AL RADICADO DE MANERA EXTEMPORANEA SIN EVIDENCIA DE ENVIO"/>
    <m/>
  </r>
  <r>
    <x v="0"/>
    <x v="0"/>
    <x v="18"/>
    <s v="MINISTERIO DE INTERIOR PQRSD  -- gloria.franco@mininterior.gov.co"/>
    <x v="0"/>
    <x v="4"/>
    <s v="ControlDoc-Correspondencia: Se le ha asignado un(a) nuevo(a) Documento: 372566 (2024-2-004044-035480)"/>
    <s v="Andrés Fernando Muñoz Cabrera"/>
    <x v="0"/>
    <s v="Fortalecimiento Bomberil para la respuesta"/>
    <s v="ficha resumen para la presentación de proyectos firmada"/>
    <x v="2"/>
    <n v="15"/>
    <s v="2024-114-001523-2"/>
    <s v="2024-07-25 10:28:09"/>
    <s v="N/A"/>
    <d v="2024-08-29T00:00:00"/>
    <n v="24"/>
    <n v="25"/>
    <x v="1"/>
    <s v=" Reasignar Radicado 2024-08-26 16:35:58_x000a_Usuario: Juan Pablo Ardila Figueroa_x000a__x000a_Dependencia: FORMULACIÓN, ACTUALIZACIÓN ,ACOMPAÑAMINETO NORMATIVO Y OPERATIVO_x000a__x000a_Observación: Se reasignó el radicado al usuario: Andrea Bibiana Castañeda Durán con la siguiente observación: Dra. Andrea, no amerita respuesta informativa archivar, Gracias"/>
    <s v="N/A"/>
    <s v="N/A"/>
    <s v="N/A"/>
    <s v="N/A"/>
    <s v="A LA FECHA DE REVISIÓN SE ENCUENTRAN VENCIDAS SIN EL DEBIDO TRAMITE"/>
    <m/>
  </r>
  <r>
    <x v="0"/>
    <x v="0"/>
    <x v="19"/>
    <s v="CUERPO DE BOMBEROS VOLUNTARIOS DE TESALIA - HUILA  sin información"/>
    <x v="2"/>
    <x v="6"/>
    <s v="RV: Solicitud de curso introductorio en línea del  SCI"/>
    <s v="Edwin Alfonso Zamora Oyola"/>
    <x v="1"/>
    <s v="Tecnólogia e informática"/>
    <s v="Autorización institucional del desarrollo del curso"/>
    <x v="2"/>
    <n v="15"/>
    <s v="2024-114-001522-2"/>
    <s v="2024-07-25 10:26:25"/>
    <s v="N/A"/>
    <d v="2024-08-29T00:00:00"/>
    <n v="24"/>
    <n v="25"/>
    <x v="1"/>
    <s v="Reasignar Radicado 2024-07-25 16:24:41_x000a_Usuario: Edgar Alexander Maya Lopez_x000a__x000a_Dependencia: EDUCACIÓN NACIONAL PARA BOMBEROS_x000a__x000a_Observación: Se reasignó el radicado al usuario: Edwin Alfonso Zamora Oyola con la siguiente observación: Para tramit"/>
    <s v="N/A"/>
    <s v="N/A"/>
    <s v="N/A"/>
    <s v="N/A"/>
    <s v="A LA FECHA DE REVISIÓN SE ENCUENTRAN VENCIDAS SIN EL DEBIDO TRAMITE"/>
    <m/>
  </r>
  <r>
    <x v="0"/>
    <x v="0"/>
    <x v="0"/>
    <s v="ARBEY   NAVARRO ARIZA"/>
    <x v="1"/>
    <x v="5"/>
    <s v="Consulta técnica sobre resolución 256 de 2014"/>
    <s v="Jorge Enrique Restrepo Sandino"/>
    <x v="0"/>
    <s v="Formulación, Actualización, Acompañamiento Normativo y Operativo"/>
    <s v="peticion de interes particular"/>
    <x v="2"/>
    <n v="15"/>
    <s v="2024-114-001970-5"/>
    <s v="2024-07-25 10:24:47"/>
    <s v="N/A"/>
    <d v="2024-08-29T00:00:00"/>
    <n v="24"/>
    <n v="25"/>
    <x v="1"/>
    <s v=" Reasignar Radicado 2024-07-29 18:43:56_x000a_Usuario: Juan Pablo Ardila Figueroa_x000a__x000a_Dependencia: FORMULACIÓN, ACTUALIZACIÓN ,ACOMPAÑAMINETO NORMATIVO Y OPERATIVO_x000a__x000a_Observación: Se reasignó el radicado al usuario: Jorge Enrique Restrepo Sanguino con la siguiente observación: Dr. Jorge, es relevante proyectar la respuesta desde su experiencia y conocimiento normativo de la funcionalidad de la entidad. Mil gracias"/>
    <s v="N/A"/>
    <s v="N/A"/>
    <s v="N/A"/>
    <s v="N/A"/>
    <s v="A LA FECHA DE REVISIÓN SE ENCUENTRAN VENCIDAS SIN EL DEBIDO TRAMITE"/>
    <m/>
  </r>
  <r>
    <x v="0"/>
    <x v="0"/>
    <x v="11"/>
    <s v="CUERPO DE BOMBEROS VOLUNTARIOS DE CHARALA  --"/>
    <x v="2"/>
    <x v="2"/>
    <s v="Solicitud de Visita y Asesoría Jurídica Urgente al Cuerpo de Bomberos Voluntarios de Charalá"/>
    <s v="Nicolas Potes Rengifo"/>
    <x v="0"/>
    <s v="Formulación, Actualización, Acompañamiento Normativo y Operativo"/>
    <s v="peticion de interes general"/>
    <x v="0"/>
    <n v="15"/>
    <s v="2024-114-001969-5"/>
    <s v="2024-07-25 10:16:00"/>
    <s v="2024-211-001330-1"/>
    <d v="2024-08-29T00:00:00"/>
    <n v="24"/>
    <n v="25"/>
    <x v="1"/>
    <s v="inalizar radicado 2024-08-29 10:11:33_x000a_Usuario: Nicolas Potes Rengifo_x000a__x000a_Dependencia: FORMULACIÓN, ACTUALIZACIÓN ,ACOMPAÑAMINETO NORMATIVO Y OPERATIVO_x000a__x000a_Observación: se le dio tramite mediante oficio 2024-211-001330-1"/>
    <d v="2024-08-29T00:00:00"/>
    <s v="PDF"/>
    <s v="N/A"/>
    <s v="N/A"/>
    <s v="NO SE ADJUNTA SOPORTE DE ENVIO NI DOCUMENTO FIRMADO POR LA DIRECTORA "/>
    <m/>
  </r>
  <r>
    <x v="0"/>
    <x v="0"/>
    <x v="21"/>
    <s v="ALCALDÍA DE PUERTO CARREÑO  -- --"/>
    <x v="3"/>
    <x v="4"/>
    <s v="Manifestación de interés para postulación del municipio de Puerto Carreño para la realización de un proyecto de infraestructura (Construcción de Estac..."/>
    <s v="Jonathan Prieto"/>
    <x v="0"/>
    <s v="Fortalecimiento Bomberil para la respuesta"/>
    <s v="proyectos"/>
    <x v="0"/>
    <n v="15"/>
    <s v="2024-114-001517-2"/>
    <s v="2024-07-24 16:41:45"/>
    <s v="2024-213-001469-1"/>
    <d v="2024-09-02T00:00:00"/>
    <n v="27"/>
    <n v="28"/>
    <x v="1"/>
    <s v=" En proceso de firma física 2024-08-12 12:10:50_x000a_Usuario: Jonathan Prieto_x000a__x000a_Dependencia: FORTALECIMIENTO BOMBERIL PARA LA RESPUESTA_x000a__x000a_Observación: El inicia proceso de firma física para el documento SOLICITUD DE APOYO EN LA GESTIóN PARA LA CONSTRUCCIóN DE UNA ESTACIóN DE BOMBERO"/>
    <s v="N/A"/>
    <s v="N/A"/>
    <s v="N/A"/>
    <s v="N/A"/>
    <s v="EN PROCESO DE FIRMA"/>
    <s v="Vencida. Actualizada fecha seguimiento"/>
  </r>
  <r>
    <x v="0"/>
    <x v="0"/>
    <x v="0"/>
    <s v="CNSC - COMISION NACIONAL DEL SERVICIO CIVIL  sin información"/>
    <x v="0"/>
    <x v="0"/>
    <s v="**2024RS107295** Comunicación acto administrativo No. radicado 2024RS107295"/>
    <s v="Lina María Marín Rodríguez"/>
    <x v="1"/>
    <s v="Gestión de Talento Humano"/>
    <s v="peticion de interes general"/>
    <x v="0"/>
    <n v="15"/>
    <s v="2024-114-001967-5"/>
    <s v="2024-07-24 16:36:42"/>
    <s v="N/A"/>
    <d v="2024-07-25T00:00:00"/>
    <n v="0"/>
    <n v="0"/>
    <x v="3"/>
    <s v="Finalizar radicado 2024-07-25 11:27:41_x000a_Usuario: Lina Maria Marin Rodriguez_x000a__x000a_Dependencia: GESTIÓN TALENTO HUMANO_x000a__x000a_Observación: No requiere respusta"/>
    <s v="N/A"/>
    <s v="N/A"/>
    <s v="N/A"/>
    <s v="N/A"/>
    <s v="INFORMATIVA NO AMERITA RESPUESTA"/>
    <m/>
  </r>
  <r>
    <x v="0"/>
    <x v="0"/>
    <x v="0"/>
    <s v="CNSC - COMISION NACIONAL DEL SERVICIO CIVIL  sin información"/>
    <x v="0"/>
    <x v="0"/>
    <s v="**2024RS107294** Comunicación acto administrativo No. radicado 2024RS107294"/>
    <s v="Lina María Marín Rodríguez"/>
    <x v="1"/>
    <s v="Gestión de Talento Humano"/>
    <s v="peticion de interes particular"/>
    <x v="2"/>
    <n v="15"/>
    <s v="2024-114-001966-5"/>
    <s v="2024-07-24 16:34:34"/>
    <s v="N/A"/>
    <d v="2024-08-30T00:00:00"/>
    <n v="0"/>
    <n v="0"/>
    <x v="3"/>
    <s v="Finalizar radicado 2024-07-25 11:27:57_x000a_Usuario: Lina Maria Marin Rodriguez_x000a__x000a_Dependencia: GESTIÓN TALENTO HUMANO_x000a__x000a_Observación: No requiere respusta"/>
    <s v="N/A"/>
    <s v="N/A"/>
    <s v="N/A"/>
    <s v="N/A"/>
    <s v="INFORMATIVA NO AMERITA RESPUESTA"/>
    <m/>
  </r>
  <r>
    <x v="0"/>
    <x v="0"/>
    <x v="0"/>
    <s v="CNSC - COMISION NACIONAL DEL SERVICIO CIVIL  sin información"/>
    <x v="0"/>
    <x v="0"/>
    <s v="**2024RS107285** Comunicación acto administrativo No. radicado 2024RS107285"/>
    <s v="Lina María Marín Rodríguez"/>
    <x v="1"/>
    <s v="Gestión de Talento Humano"/>
    <s v="peticion de interes particular"/>
    <x v="2"/>
    <n v="15"/>
    <s v="2024-114-001965-5"/>
    <s v="2024-07-24 16:33:17"/>
    <s v="N/A"/>
    <d v="2024-08-30T00:00:00"/>
    <n v="0"/>
    <n v="0"/>
    <x v="3"/>
    <s v="Finalizar radicado 2024-07-25 11:28:10_x000a_Usuario: Lina Maria Marin Rodriguez_x000a__x000a_Dependencia: GESTIÓN TALENTO HUMANO_x000a__x000a_Observación: No requiere respusta"/>
    <s v="N/A"/>
    <s v="N/A"/>
    <s v="N/A"/>
    <s v="N/A"/>
    <s v="INFORMATIVA NO AMERITA RESPUESTA"/>
    <m/>
  </r>
  <r>
    <x v="0"/>
    <x v="0"/>
    <x v="19"/>
    <s v="GOBERNACION DE HUILA  --"/>
    <x v="0"/>
    <x v="4"/>
    <s v="RV: Solicitud de Apoyo en la Revisión de Especificaciones Técnicas de un vehículo tipo cisterna con destinación a Bomberos"/>
    <s v="Andrés Fernando Muñoz Cabrera"/>
    <x v="0"/>
    <s v="Fortalecimiento Bomberil para la respuesta"/>
    <s v="ficha resumen para la presentación de proyectos firmada"/>
    <x v="2"/>
    <n v="15"/>
    <s v="2024-114-001516-2"/>
    <s v="2024-07-24 16:25:26"/>
    <s v="N/A"/>
    <d v="2024-08-30T00:00:00"/>
    <n v="26"/>
    <n v="27"/>
    <x v="1"/>
    <s v=" Crear Radicado 2024-07-24 16:25:29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s v="N/A"/>
    <s v="N/A"/>
    <s v="N/A"/>
    <s v="N/A"/>
    <s v="A LA FECHA DE REVISIÓN SE ENCUENTRAN VENCIDAS SIN EL DEBIDO TRAMITE"/>
    <m/>
  </r>
  <r>
    <x v="0"/>
    <x v="0"/>
    <x v="0"/>
    <s v="LA CASTILLA   --"/>
    <x v="1"/>
    <x v="3"/>
    <s v="Socialización Proyecto Alertas Incendios Rurales"/>
    <s v="Faubricio Sanchez Cortes"/>
    <x v="1"/>
    <s v="Gestion de atencion al ciudadano "/>
    <s v="circulares"/>
    <x v="3"/>
    <n v="15"/>
    <s v="2024-114-001515-2"/>
    <s v="2024-07-24 16:20:07"/>
    <s v="N/A"/>
    <d v="2024-08-30T00:00:00"/>
    <n v="26"/>
    <n v="27"/>
    <x v="1"/>
    <s v="Reasignar Radicado 2024-08-30 11:24:29_x000a_Usuario: Johana Vanessa Alvarez Rodriguez_x000a__x000a_Dependencia: GESTIÓN ATENCIÓN AL USUARIO_x000a__x000a_Observación: Se reasignó el radicado al usuario: Faubricio Sanchez Cortes con la siguiente observación: Se reasigna por competencia. Gracias."/>
    <s v="N/A"/>
    <s v="N/A"/>
    <s v="N/A"/>
    <s v="N/A"/>
    <s v="A LA FECHA DE REVISIÓN SE ENCUENTRAN VENCIDAS SIN EL DEBIDO TRAMITE"/>
    <s v="Actualizado profesional para atender pqrsd. "/>
  </r>
  <r>
    <x v="0"/>
    <x v="0"/>
    <x v="12"/>
    <s v="ALCALDÍA MANZANARES-CALDAS   --"/>
    <x v="3"/>
    <x v="4"/>
    <s v="PROYECTO INFRAESTRUCTURA ESTACION DE BOMBEROS MANZANARES CALDAS"/>
    <s v="Jonathan Prieto"/>
    <x v="0"/>
    <s v="Fortalecimiento Bomberil para la respuesta"/>
    <s v="proyectos"/>
    <x v="0"/>
    <n v="15"/>
    <s v="2024-114-001511-2"/>
    <s v="2024-07-24 15:34:35"/>
    <s v="N/A"/>
    <d v="2024-08-30T00:00:00"/>
    <n v="26"/>
    <n v="27"/>
    <x v="1"/>
    <s v="Usuario: Johana Vanessa Alvarez Rodriguez"/>
    <s v="N/A"/>
    <s v="N/A"/>
    <s v="N/A"/>
    <s v="N/A"/>
    <s v="A LA FECHA DE REVISIÓN SE ENCUENTRAN VENCIDAS SIN EL DEBIDO TRAMITE"/>
    <m/>
  </r>
  <r>
    <x v="0"/>
    <x v="0"/>
    <x v="18"/>
    <s v="DELEGACIÓN DEPARTAMENTAL DE BOMBEROS DE CORDOBA  sin información delegadocbcordoba@gmail.com"/>
    <x v="2"/>
    <x v="4"/>
    <s v="INFORMACIÓN ATENCIÓN DE BOMBEROS"/>
    <s v="Jonathan Prieto"/>
    <x v="0"/>
    <s v="Fortalecimiento Bomberil para la respuesta"/>
    <s v="solicitud de información pública"/>
    <x v="1"/>
    <n v="10"/>
    <s v="2024-114-001963-5"/>
    <s v="2024-07-24 14:57:21"/>
    <m/>
    <d v="2024-08-12T00:00:00"/>
    <n v="13"/>
    <n v="14"/>
    <x v="2"/>
    <m/>
    <d v="2024-08-12T00:00:00"/>
    <s v="CORREO"/>
    <s v="SI"/>
    <s v="N/A"/>
    <s v="No cuenta con oficio pero se di cumplimiento por correo "/>
    <s v="Se cambia el temrino de las pqrsd de solicitud de informacion la cual tienen 10 dias"/>
  </r>
  <r>
    <x v="0"/>
    <x v="0"/>
    <x v="22"/>
    <s v="CUERPO DE BOMBEROS VOLUNTARIOS DE PALESTINA - CALDAS  CORREGIMIENTO ARAUCA"/>
    <x v="2"/>
    <x v="6"/>
    <s v="Solicitud de Información"/>
    <s v=" Ximena Pelaez Escudero"/>
    <x v="0"/>
    <s v="Educación nacional para bomberos"/>
    <s v="peticion de interes particular"/>
    <x v="2"/>
    <n v="15"/>
    <s v="2024-114-001962-5"/>
    <s v="2024-07-24 14:54:19"/>
    <s v="2024-214-001206-1"/>
    <d v="2024-08-01T00:00:00"/>
    <n v="7"/>
    <n v="8"/>
    <x v="0"/>
    <s v="Dependencia: GESTIÓN ATENCIÓN AL USUARIO"/>
    <d v="2024-08-01T00:00:00"/>
    <s v="PDF"/>
    <s v="SI"/>
    <s v="N/A"/>
    <s v="SE dio cumplimiento a la solicitud pero con salida independiente "/>
    <m/>
  </r>
  <r>
    <x v="0"/>
    <x v="0"/>
    <x v="13"/>
    <s v="HERNANDO -- WALTEROS"/>
    <x v="1"/>
    <x v="5"/>
    <s v="SOLICITUD COMUNICADO O CIRCULAR INSPECCIONES DE SEGURIDAD HUMANA"/>
    <s v="Andrea Bibiana Castañeda"/>
    <x v="0"/>
    <s v="Formulación, Actualización, Acompañamiento Normativo y Operativo"/>
    <s v="informe"/>
    <x v="3"/>
    <n v="15"/>
    <s v="2024-114-001507-2"/>
    <s v="2024-07-24 14:38:19"/>
    <s v="N/A"/>
    <d v="2024-08-30T00:00:00"/>
    <n v="26"/>
    <n v="27"/>
    <x v="1"/>
    <m/>
    <s v="N/A"/>
    <s v="N/A"/>
    <s v="N/A"/>
    <s v="N/A"/>
    <s v="A LA FECHA DE REVISIÓN SE ENCUENTRAN VENCIDAS SIN EL DEBIDO TRAMITE"/>
    <m/>
  </r>
  <r>
    <x v="0"/>
    <x v="0"/>
    <x v="13"/>
    <s v="DELEGACION DEPARTAMENTAL BOMBEROS DE BOYACA  -- --"/>
    <x v="2"/>
    <x v="5"/>
    <s v="solicitud revisión Delegación de Boyaca"/>
    <s v="Ronny Romero Velandia"/>
    <x v="0"/>
    <s v="Subdirección Estrategica y de Coordinación Bomberil"/>
    <s v="solicitud de información pública"/>
    <x v="1"/>
    <n v="10"/>
    <s v="2024-114-001961-5"/>
    <d v="2024-07-24T14:27:47"/>
    <s v="2024-200-001478-1"/>
    <d v="2024-09-02T00:00:00"/>
    <n v="27"/>
    <n v="28"/>
    <x v="1"/>
    <s v="Observación: Se reasignó el radicado al usuario: Faubricio Sanchez Cortes con la siguiente observación: Se reasigna por competencia. Gracias."/>
    <s v="N/A"/>
    <s v="N/A"/>
    <s v="N/A"/>
    <s v="N/A"/>
    <s v="EN PROCESO DE FIRMA"/>
    <s v="Vencida. Actualizada fecha seguimiento"/>
  </r>
  <r>
    <x v="0"/>
    <x v="0"/>
    <x v="19"/>
    <s v="SALA DE CRISIS DEPARTAMENTO HUILA  --"/>
    <x v="3"/>
    <x v="3"/>
    <s v="Solicitud Informe De Siniestralidad, totalidad de incendios registrados para el Departamento del Huila 2024"/>
    <s v="Luis Alberto Valencia Pulido"/>
    <x v="0"/>
    <s v="Coordinación operativa"/>
    <s v="peticion de interes general"/>
    <x v="0"/>
    <n v="15"/>
    <s v="2024-114-001960-5"/>
    <s v="2024-07-24 14:24:27"/>
    <s v="N/A"/>
    <d v="2024-08-30T00:00:00"/>
    <n v="26"/>
    <n v="27"/>
    <x v="1"/>
    <s v=" Combinar correspondencia 2024-08-12 11:58:34_x000a_Usuario: Luis Alberto Valencia Pulido_x000a__x000a_Dependencia: COORDINACIÓN OPERATIVA_x000a__x000a_Observación: Se realizó la combinación de correspondencia al documento RESPUESTA SALA DE CRISIS con id 32406, al radicado principal 2024-114-001960-5 y al consecutivo temporal asociado TMP-2024-000001707"/>
    <s v="N/A"/>
    <s v="N/A"/>
    <s v="N/A"/>
    <s v="N/A"/>
    <s v="A LA FECHA DE REVISIÓN SE ENCUENTRAN VENCIDAS SIN EL DEBIDO TRAMITE"/>
    <m/>
  </r>
  <r>
    <x v="0"/>
    <x v="0"/>
    <x v="1"/>
    <s v="CUERPO DE BOMBEROS VOLUNTARIOS DE ANORI  ANORI"/>
    <x v="2"/>
    <x v="0"/>
    <s v="SOLICITUD DE CARNETIZACION."/>
    <s v="Edwin Alfonso Zamora Oyola"/>
    <x v="1"/>
    <s v="Tecnólogia e informática"/>
    <s v="informe"/>
    <x v="3"/>
    <n v="15"/>
    <s v="2024-114-001505-2"/>
    <d v="2024-07-24T14:22:56"/>
    <s v="N/A"/>
    <d v="2024-08-30T00:00:00"/>
    <n v="26"/>
    <n v="27"/>
    <x v="1"/>
    <s v="Crear Radicado 2024-07-24 14:22:59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s v="N/A"/>
    <s v="N/A"/>
    <s v="N/A"/>
    <s v="N/A"/>
    <s v="A LA FECHA DE REVISIÓN SE ENCUENTRAN VENCIDAS SIN EL DEBIDO TRAMITE"/>
    <m/>
  </r>
  <r>
    <x v="0"/>
    <x v="0"/>
    <x v="1"/>
    <s v="DUPLA LEGAL DERECHO URBANISTICO  --"/>
    <x v="4"/>
    <x v="3"/>
    <s v="RADICACIÓN DERECHO DE PETICIÓN: SOLICITUD DE DOCUMENTOS: PROYECTO VILLAS DE ENSUEÑO ETAPA II"/>
    <s v="Nicolas Potes Rengifo"/>
    <x v="0"/>
    <s v="Formulación, Actualización, Acompañamiento Normativo y Operativo"/>
    <s v="peticion de interes particular"/>
    <x v="2"/>
    <n v="15"/>
    <s v="2024-114-001959-5"/>
    <s v="2024-07-24 14:01:09"/>
    <s v="2024-211-001416-1"/>
    <d v="2024-09-02T00:00:00"/>
    <n v="27"/>
    <n v="28"/>
    <x v="1"/>
    <s v="En proceso de firma física 2024-08-09 14:29:33_x000a_Usuario: Nicolas Potes Rengifo_x000a__x000a_Dependencia: FORMULACIÓN, ACTUALIZACIÓN ,ACOMPAÑAMINETO NORMATIVO Y OPERATIVO_x000a__x000a_Observación: El inicia proceso de firma física para el documento NP 2024-114-001959-5 C.B.V LA ESTRELLA TRASLADO"/>
    <s v="N/A"/>
    <s v="N/A"/>
    <s v="N/A"/>
    <s v="N/A"/>
    <s v="EN PROCESO DE FIRMA"/>
    <s v="Vencida. Actualizada fecha seguimiento"/>
  </r>
  <r>
    <x v="0"/>
    <x v="0"/>
    <x v="10"/>
    <s v="SECRETARA DE CONVIVENCIA Y SEGURIDAD CIUDADANA DEL VALLE DEL CAUCA  sin información"/>
    <x v="3"/>
    <x v="1"/>
    <s v="Solicitud de Intervención - Cuerpo de Bomberos Voluntarios de Buenaventura"/>
    <s v="Rúben Dario Rincón Sanchez"/>
    <x v="0"/>
    <s v="Inpección, Vigilancia y Control"/>
    <s v="solicitud de información pública"/>
    <x v="1"/>
    <n v="10"/>
    <s v="2024-114-001958-5"/>
    <s v="2024-07-24 12:03:07"/>
    <s v="_x000a_2024-215-001732-1"/>
    <d v="2024-09-02T00:00:00"/>
    <n v="27"/>
    <n v="28"/>
    <x v="1"/>
    <s v="En proceso de firma física 2024-08-30 08:54:19_x000a_Usuario: Orlando Murillo Lopez_x000a__x000a_Dependencia: INSPECCIÓN, VIGILANCIA Y CONTROL_x000a__x000a_Observación: El inicia proceso de firma física para el documento RESPUESTA GOBERNACION DEL VALLE DEL CAUCA - CBV DE BUENAVENTURA"/>
    <s v="N/A"/>
    <s v="N/A"/>
    <s v="N/A"/>
    <s v="N/A"/>
    <s v="EN PROCESO DE FIRMA"/>
    <s v="Vencida. Actualizada fecha seguimiento"/>
  </r>
  <r>
    <x v="0"/>
    <x v="0"/>
    <x v="6"/>
    <s v="veeduría AMA  --"/>
    <x v="4"/>
    <x v="4"/>
    <s v="Comparto para solicitarles la oportunidad de qué los bomberos Valledupar se le den trajes para incendios estructurales y forestales porque los qué est..."/>
    <s v="Andrés Fernando Muñoz Cabrera"/>
    <x v="0"/>
    <s v="Fortalecimiento Bomberil para la respuesta"/>
    <s v="estudio previo"/>
    <x v="0"/>
    <n v="15"/>
    <s v="2024-114-001500-2"/>
    <s v="2024-07-24 11:52:01"/>
    <s v="N/A"/>
    <d v="2024-08-30T00:00:00"/>
    <n v="26"/>
    <n v="27"/>
    <x v="1"/>
    <s v="Crear Radicado 2024-07-24 11:52:04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s v="N/A"/>
    <s v="N/A"/>
    <s v="N/A"/>
    <s v="N/A"/>
    <s v="A LA FECHA DE REVISIÓN SE ENCUENTRAN VENCIDAS SIN EL DEBIDO TRAMITE"/>
    <m/>
  </r>
  <r>
    <x v="0"/>
    <x v="0"/>
    <x v="0"/>
    <s v="MINISTERIO DE INTERIOR PQRSD  -- gloria.franco@mininterior.gov.co"/>
    <x v="0"/>
    <x v="0"/>
    <s v="ControlDoc-Correspondencia: Se le ha asignado un(a) nuevo(a) Documento: 371852 (2024-2-004035-035176)"/>
    <s v="Juan Carlos Fontalvo"/>
    <x v="2"/>
    <s v="Dirección General"/>
    <s v="peticion de interes particular"/>
    <x v="2"/>
    <n v="15"/>
    <s v="2024-114-001957-5"/>
    <s v="2024-07-24 11:42:38"/>
    <s v="N/A"/>
    <d v="2024-08-30T00:00:00"/>
    <n v="26"/>
    <n v="27"/>
    <x v="1"/>
    <s v=" Reasignar Radicado 2024-07-25 16:30:21_x000a_Usuario: Director General_x000a__x000a_Dependencia: DIRECCION GENERAL_x000a__x000a_Observación: Se reasignó el radicado al usuario: Juan Carlos Fontalvo Vera con la siguiente observación: PARA TRAMITE DE RESPUESTA"/>
    <s v="N/A"/>
    <s v="N/A"/>
    <s v="N/A"/>
    <s v="N/A"/>
    <s v="A LA FECHA DE REVISIÓN SE ENCUENTRAN VENCIDAS SIN EL DEBIDO TRAMITE"/>
    <m/>
  </r>
  <r>
    <x v="0"/>
    <x v="0"/>
    <x v="0"/>
    <s v="CONTRALORíA DELEGADA PARA LA PARTICIPACIóN CIUDANA  PARA PARTICIPACIóN"/>
    <x v="0"/>
    <x v="0"/>
    <s v="Rv:  2024EE0134758 - PRIMER REQUERIMIENTO – Solicitud de información a sujetos de control fiscal sobre inversiones en el extranjero y particularidades..."/>
    <s v="Rainer Narval Naranjo Charrasquiel"/>
    <x v="1"/>
    <s v="Subdirector Administrativo y Financiero"/>
    <s v="solicitud de información pública"/>
    <x v="1"/>
    <n v="10"/>
    <s v="2024-114-001956-5"/>
    <s v="2024-07-24 11:17:50"/>
    <s v="N/A"/>
    <d v="2024-08-30T00:00:00"/>
    <n v="0"/>
    <n v="0"/>
    <x v="3"/>
    <s v="Finalizar radicado 2024-08-05 15:53:31_x000a_Usuario: Rainer Narval Naranjo Charrasquiel_x000a__x000a_Dependencia: SUBDIRECCIÓN ADMINISTRATIVA Y FINANCIERA_x000a__x000a_Observación: Se archiva por cuanto en el cuerpo del asunto se adjunta una resolución que define las nuevas delegadas de la CGR que ejercerán el control fiscal en diferentes entidades, quedando la DNBC bajo el control fiscal de la contraloría delegada para el sector Infraestructura."/>
    <s v="N/A"/>
    <s v="N/A"/>
    <s v="N/A"/>
    <s v="N/A"/>
    <s v="ES DE CARARTER INFORMATIVO Y NO AMAERITA RESPUESTA "/>
    <m/>
  </r>
  <r>
    <x v="0"/>
    <x v="0"/>
    <x v="13"/>
    <s v="HUMBERTO  GUILLERMO RENDON PINILLA"/>
    <x v="1"/>
    <x v="1"/>
    <s v="DERECHO DE PETICION HUMBERTO GUILLERMO RENDON PINILLA"/>
    <s v="Rúben Dario Rincón Sanchez"/>
    <x v="0"/>
    <s v="Inpección, Vigilancia y Control"/>
    <s v="peticion de interes general"/>
    <x v="0"/>
    <n v="15"/>
    <s v="2024-114-001955-5"/>
    <s v="2024-07-24 10:56:45"/>
    <s v="_x0009_2024-215-001731-1"/>
    <d v="2024-09-02T00:00:00"/>
    <n v="27"/>
    <n v="28"/>
    <x v="1"/>
    <s v="En proceso de firma física 2024-08-30 08:50:41_x000a_Usuario: Orlando Murillo Lopez_x000a__x000a_Dependencia: INSPECCIÓN, VIGILANCIA Y CONTROL_x000a__x000a_Observación: El inicia proceso de firma física para el documento RESPUESTA SUBCOMANDANTE CBV DE PAUNA - BOYACá"/>
    <s v="N/A"/>
    <s v="N/A"/>
    <s v="N/A"/>
    <s v="N/A"/>
    <s v="EN PROCESO DE FIRMA"/>
    <s v="Vencida. Actualizada fecha seguimiento"/>
  </r>
  <r>
    <x v="0"/>
    <x v="0"/>
    <x v="23"/>
    <s v="CUERPO DE BOMBEROS VOLUNTARIOS DE IBAGUE  --"/>
    <x v="2"/>
    <x v="6"/>
    <s v="Solicitud Información Instructores CBVI."/>
    <s v=" Valentina Franco Correa"/>
    <x v="0"/>
    <s v="Educación nacional para bomberos"/>
    <s v="peticion de interes general"/>
    <x v="0"/>
    <n v="15"/>
    <s v="2024-114-001954-5"/>
    <s v="2024-07-24 10:51:20"/>
    <s v="_x0009_2024-214-001233-1"/>
    <d v="2024-07-29T00:00:00"/>
    <n v="4"/>
    <n v="5"/>
    <x v="0"/>
    <s v=" Finalizar radicado 2024-07-29 15:16:21_x000a_Usuario: Valentina Franco Correa_x000a__x000a_Dependencia: EDUCACIÓN NACIONAL PARA BOMBEROS_x000a__x000a_Observación: se dio radicado de salida No. 2024-214-001233-1"/>
    <d v="2024-07-29T00:00:00"/>
    <s v="PDF"/>
    <s v="SI"/>
    <s v="N/A"/>
    <s v="SE DIO CUMPLIMIENTO NO SE ANEXA SOPORTE DE ENVIO"/>
    <m/>
  </r>
  <r>
    <x v="0"/>
    <x v="0"/>
    <x v="4"/>
    <s v="CUERPO DE BOMBEROS OFICIALES DE DOSQUEBRADAS  sin información"/>
    <x v="2"/>
    <x v="4"/>
    <s v="Fwd: Solicitud requisitos e información tipo para construcción de estación de bomberos Dosquebradas Risaralda"/>
    <s v="Jonathan Prieto"/>
    <x v="0"/>
    <s v="Fortalecimiento Bomberil para la respuesta"/>
    <s v="peticion de interes general"/>
    <x v="0"/>
    <n v="15"/>
    <s v="2024-114-001952-5"/>
    <s v="2024-07-24 10:36:26"/>
    <s v="2024-213-001467-1"/>
    <d v="2024-09-02T00:00:00"/>
    <n v="27"/>
    <n v="28"/>
    <x v="1"/>
    <s v=" En proceso de firma física 2024-08-12 12:06:14_x000a_Usuario: Jonathan Prieto_x000a__x000a_Dependencia: FORTALECIMIENTO BOMBERIL PARA LA RESPUESTA_x000a__x000a_Observación: El inicia proceso de firma física para el documento SOLICITUD DE APOYO EN LA GESTIóN PARA LA CONSTRUCCIóN DE UNA ESTACIóN DE BOMBERO"/>
    <s v="N/A"/>
    <s v="N/A"/>
    <s v="N/A"/>
    <s v="N/A"/>
    <s v="EN PROCESO DE FIRMA"/>
    <s v="Vencida. Actualizada fecha seguimiento"/>
  </r>
  <r>
    <x v="0"/>
    <x v="0"/>
    <x v="10"/>
    <s v="CUERPO DE BOMBEROS VOLUNTARIOS DE PRADERA  ---"/>
    <x v="2"/>
    <x v="6"/>
    <s v="RV: SOLICITUD RECONOCIMIENTO CENTRO DE ENTRENAMIENTO BRIGADAS CONTRAINCENDIOS BASICO Y PROGRAMACION DE VISITA"/>
    <s v="Edgar Alexander Maya"/>
    <x v="0"/>
    <s v="Educación nacional para bomberos"/>
    <s v="peticion de interes general"/>
    <x v="0"/>
    <n v="15"/>
    <s v="2024-114-001951-5"/>
    <s v="2024-07-24 09:28:14"/>
    <s v="N/A"/>
    <d v="2024-08-30T00:00:00"/>
    <n v="26"/>
    <n v="27"/>
    <x v="1"/>
    <s v="Crear Radicado 2024-07-24 09:28:18_x000a_Usuario: Atención de Usuario al Ciudadano_x000a__x000a_Dependencia: GESTIÓN ATENCIÓN AL USUARIO_x000a__x000a_Observación: Se radicó el documento de forma correcta mediante radicación email con los siguientes datos: Usuarios tramitadores: - Edgar Alexander Maya Lopez, Dependencia/s tramitadora/s: - EDUCACIÓN NACIONAL PARA BOMBEROS , Usuario creador: Atención de Usuario al Ciudadano"/>
    <s v="N/A"/>
    <s v="N/A"/>
    <s v="N/A"/>
    <s v="N/A"/>
    <s v="A LA FECHA DE REVISIÓN SE ENCUENTRAN VENCIDAS SIN EL DEBIDO TRAMITE"/>
    <m/>
  </r>
  <r>
    <x v="0"/>
    <x v="0"/>
    <x v="13"/>
    <s v="ALCALDIA MUNICIPAL DE CHIVATA  --"/>
    <x v="3"/>
    <x v="4"/>
    <s v="SOLICITUD DE DOCUMENTOS PARA ESTRUCTURACION DE PROYECTO - MUNICIPIO DE CHIVATA"/>
    <s v="Jonathan Prieto"/>
    <x v="0"/>
    <s v="Fortalecimiento Bomberil para la respuesta"/>
    <s v="proyectos"/>
    <x v="0"/>
    <n v="15"/>
    <s v="2024-114-001495-2"/>
    <s v="2024-07-24 09:23:09"/>
    <s v="2024-213-001466-1"/>
    <d v="2024-08-30T00:00:00"/>
    <n v="26"/>
    <n v="27"/>
    <x v="1"/>
    <s v=" En proceso de firma física 2024-08-12 11:58:19_x000a_Usuario: Jonathan Prieto_x000a__x000a_Dependencia: FORTALECIMIENTO BOMBERIL PARA LA RESPUESTA_x000a__x000a_Observación: El inicia proceso de firma física para el documento SOLICITUD DE APOYO EN LA GESTIóN PARA LA CONSTRUCCIóN DE UNA ESTACIóN DE BOMBERO"/>
    <s v="N/A"/>
    <s v="N/A"/>
    <s v="N/A"/>
    <s v="N/A"/>
    <s v="A LA FECHA DE REVISIÓN SE ENCUENTRAN VENCIDAS SIN EL DEBIDO TRAMITE"/>
    <m/>
  </r>
  <r>
    <x v="0"/>
    <x v="0"/>
    <x v="0"/>
    <s v="CNSC - COMISION NACIONAL DEL SERVICIO CIVIL  sin información"/>
    <x v="0"/>
    <x v="0"/>
    <s v="RV: **2024RS105286** Comunicación acto administrativo No. radicado 2024RS105286"/>
    <s v="Daniel Ernesto Fonseca Ramirez"/>
    <x v="1"/>
    <s v="Gestión de Talento Humano"/>
    <s v="peticion de interes particular"/>
    <x v="2"/>
    <n v="15"/>
    <s v="2024-114-001948-5"/>
    <s v="2024-07-24 09:15:34"/>
    <s v="N/A"/>
    <d v="2024-08-30T00:00:00"/>
    <n v="26"/>
    <n v="27"/>
    <x v="1"/>
    <s v=" Finalizar radicado 2024-08-21 16:37:53_x000a_Usuario: Daniel Ernesto Fonseca Ramirez_x000a__x000a_Dependencia: GESTIÓN TALENTO HUMANO_x000a__x000a_Observación: Documento impreso y reposa en el expediente"/>
    <s v="N/A"/>
    <s v="N/A"/>
    <s v="N/A"/>
    <s v="N/A"/>
    <s v="A LA FECHA DE REVISIÓN SE ENCUENTRAN VENCIDAS SIN EL DEBIDO TRAMITE"/>
    <m/>
  </r>
  <r>
    <x v="0"/>
    <x v="0"/>
    <x v="20"/>
    <s v="CUERPO DE BOMBEROS VOLUNTARIOS DE LA DORADA , SAN MIGUEL - PUTUMAYO  sin información"/>
    <x v="2"/>
    <x v="0"/>
    <s v="Solcitud de actualizacion y mejora de modulo inventario de capacidades RUE"/>
    <s v="Edgardo Mandón Arenas"/>
    <x v="1"/>
    <s v="Tecnólogia e informática"/>
    <s v="peticion de interes general"/>
    <x v="0"/>
    <n v="15"/>
    <s v="2024-114-001947-5"/>
    <s v="2024-07-24 09:12:23"/>
    <s v="2024-317-001648-1"/>
    <d v="2024-08-21T00:00:00"/>
    <n v="19"/>
    <n v="20"/>
    <x v="2"/>
    <s v="Enviar respuesta por correo 2024-08-21 10:44:05_x000a_Usuario: Edgardo Mandon Arenas_x000a__x000a_Dependencia: GESTIÓN DE TECNOLOGÍA E INFORMÁTICA_x000a__x000a_Observación: Se envió el radicado al(los) cliente(s) con el correo registrado edgardo.mandon@dnbc.gov.co, bomberossanmiguel@yahoo.es"/>
    <d v="2024-08-21T00:00:00"/>
    <s v="PDF"/>
    <s v="SI"/>
    <s v="N/A"/>
    <s v="SE DA CUMPLIMIETO DE MANERA EXTEMPORANEA "/>
    <m/>
  </r>
  <r>
    <x v="0"/>
    <x v="0"/>
    <x v="11"/>
    <s v="CUERPO DE BOMBEROS VOLUNTARIOS FLORIDABLANCA  FORMACIóN INTERNA"/>
    <x v="2"/>
    <x v="0"/>
    <s v="Solicitud de carnet"/>
    <s v="Edwin Alfonso Zamora Oyola"/>
    <x v="1"/>
    <s v="Tecnólogia e informática"/>
    <s v="peticion de interes particular"/>
    <x v="2"/>
    <n v="15"/>
    <s v="2024-114-001945-5"/>
    <s v="2024-07-19 16:13:51"/>
    <s v="N/A"/>
    <d v="2024-08-30T00:00:00"/>
    <n v="29"/>
    <n v="30"/>
    <x v="1"/>
    <s v=" Crear Radicado 2024-07-19 16:13:54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s v="N/A"/>
    <s v="N/A"/>
    <s v="N/A"/>
    <s v="N/A"/>
    <s v="A LA FECHA DE REVISIÓN SE ENCUENTRAN VENCIDAS SIN EL DEBIDO TRAMITE"/>
    <m/>
  </r>
  <r>
    <x v="0"/>
    <x v="1"/>
    <x v="0"/>
    <s v="PROCURADURIA GENERAL DE LA NACION  sin información"/>
    <x v="0"/>
    <x v="0"/>
    <s v="REQUERIMIENTO EXPEDIENTE IUS-E-2023-209692 IUC-D-2023-3002746"/>
    <s v="Olga Milena Cruz Mora"/>
    <x v="1"/>
    <s v="Gestión Contractual"/>
    <s v="solicitud de información pública"/>
    <x v="1"/>
    <n v="10"/>
    <s v="2024-114-001944-5"/>
    <s v="2024-07-19 16:03:21"/>
    <s v="N/A"/>
    <d v="2024-08-30T00:00:00"/>
    <n v="29"/>
    <n v="30"/>
    <x v="1"/>
    <s v="Reasignar Radicado 2024-08-20 17:19:01_x000a_Usuario: Olga Milena Cruz Mora_x000a__x000a_Dependencia: GESTIÓN CONTRACTUAL_x000a__x000a_Observación: Se reasignó el radicado al usuario: Maikol Alfredo Grandett Gastelbondo con la siguiente observación: Se reasignan según correo enviado el día 20 de agosto de 2024, para su conocimiento y tramite correspondiente."/>
    <s v="N/A"/>
    <s v="N/A"/>
    <s v="N/A"/>
    <s v="N/A"/>
    <s v="A LA FECHA DE REVISIÓN SE ENCUENTRAN VENCIDAS SIN EL DEBIDO TRAMITE"/>
    <m/>
  </r>
  <r>
    <x v="0"/>
    <x v="0"/>
    <x v="0"/>
    <s v="CONTRALORIA GENERAL DE LA REPUBLICA  --"/>
    <x v="0"/>
    <x v="0"/>
    <s v="2024EE0134758 - PRIMER REQUERIMIENTO – Solicitud de información a sujetos de control fiscal sobre inversiones en el extranjero y particularidades sec..."/>
    <s v="Rainer Narval Naranjo Charrasquiel"/>
    <x v="1"/>
    <s v="Subdirector Administrativo y Financiero"/>
    <s v="solicitud de información pública"/>
    <x v="1"/>
    <n v="10"/>
    <s v="2024-114-001483-2"/>
    <s v="2024-07-19 15:31:37"/>
    <m/>
    <d v="2024-08-30T00:00:00"/>
    <n v="0"/>
    <n v="0"/>
    <x v="3"/>
    <s v=" Finalizar radicado 2024-08-05 15:51:20_x000a_Usuario: Rainer Narval Naranjo Charrasquiel_x000a__x000a_Dependencia: SUBDIRECCIÓN ADMINISTRATIVA Y FINANCIERA_x000a__x000a_Observación: Se archiva por cuanto en el cuerpo del asunto se adjunta una resolución que define las nuevas delegadas de la CGR que ejercerán el control fiscal en diferentes entidades, quedando la DNBC bajo el control fiscal de la contraloría delegada para el sector Infraestructura."/>
    <s v="N/A"/>
    <s v="N/A"/>
    <s v="N/A"/>
    <s v="N/A"/>
    <s v="INFORMATIVA NO AMERITA RESPUESTA "/>
    <m/>
  </r>
  <r>
    <x v="0"/>
    <x v="0"/>
    <x v="10"/>
    <s v="LUIS FERNANDO MONTOYA GARCIA"/>
    <x v="1"/>
    <x v="5"/>
    <s v="SOLICITUD DE INFORMACIÓN PARA VINCULACIÓN CUERPO DE BOMBEROS VOLUNTARIOS"/>
    <s v="Andres Felipe Garcia Rico"/>
    <x v="0"/>
    <s v="Educación nacional para bomberos"/>
    <s v="peticion de interes general"/>
    <x v="0"/>
    <n v="15"/>
    <s v="2024-114-001942-5"/>
    <s v="2024-07-19 11:42:53"/>
    <s v="_x0009_2024-214-001558-1"/>
    <d v="2024-08-26T00:00:00"/>
    <n v="25"/>
    <n v="26"/>
    <x v="2"/>
    <s v=" Finalizar radicado 2024-08-26 19:22:05_x000a_Usuario: Andres Felipe Garcia Rico_x000a__x000a_Dependencia: EDUCACIÓN NACIONAL PARA BOMBEROS_x000a__x000a_Observación: SE DIO RESPUESTA AL PETICIONARIO POR CORREO ELECTRONICO, SE ANEXA SOPORTE AL EXPEDIENTE"/>
    <d v="2024-08-26T00:00:00"/>
    <s v="PDF"/>
    <s v="SI"/>
    <s v="N/A"/>
    <s v="SE DA CUMPLIMIENTO DE MANERA EXTEMPORANEA SIN SOPORTE DE ENVIO "/>
    <m/>
  </r>
  <r>
    <x v="0"/>
    <x v="0"/>
    <x v="5"/>
    <s v="ALCALDIA  ARROYOHONDO"/>
    <x v="3"/>
    <x v="4"/>
    <s v="Envio Manifestación de Interés para Postulación del municipio de Arroyohondo, Bolívar_Proyecto de Infraestructura (Construcción de Estación de Bombero..."/>
    <s v="Jonathan Prieto"/>
    <x v="0"/>
    <s v="Fortalecimiento Bomberil para la respuesta"/>
    <s v="proyectos"/>
    <x v="0"/>
    <n v="15"/>
    <s v="2024-114-001481-2"/>
    <s v="2024-07-19 11:40:39"/>
    <s v="_x0009_2024-213-001465-1"/>
    <d v="2024-08-30T00:00:00"/>
    <n v="29"/>
    <n v="30"/>
    <x v="1"/>
    <s v=" En proceso de firma física 2024-08-12 11:51:26_x000a_Usuario: Jonathan Prieto_x000a__x000a_Dependencia: FORTALECIMIENTO BOMBERIL PARA LA RESPUESTA_x000a__x000a_Observación: El inicia proceso de firma física para el documento SOLICITUD DE APOYO EN LA GESTIóN PARA LA CONSTRUCCIóN DE UNA ESTACIóN DE BOMBERO"/>
    <s v="N/A"/>
    <s v="PDF"/>
    <s v="N/A"/>
    <s v="N/A"/>
    <s v="SE EVIDENCIA RESPUESTA SIN FIRMA"/>
    <m/>
  </r>
  <r>
    <x v="0"/>
    <x v="0"/>
    <x v="0"/>
    <s v="Jorge -- Ardila Pallares"/>
    <x v="1"/>
    <x v="5"/>
    <s v="Derecho de petición - REITERADO con respuesta DNBC No. 2024-211-001025-1"/>
    <s v="Andrea Bibiana Castañeda"/>
    <x v="0"/>
    <s v="Formulación, Actualización, Acompañamiento Normativo y Operativo"/>
    <s v="peticion de interes general"/>
    <x v="0"/>
    <n v="15"/>
    <s v="2024-114-001940-5"/>
    <s v="2024-07-19 11:20:48"/>
    <s v="N/A"/>
    <d v="2024-08-30T00:00:00"/>
    <n v="29"/>
    <n v="30"/>
    <x v="1"/>
    <s v="Reasignar Radicado 2024-08-26 19:00:37_x000a_Usuario: Andrea Bibiana Castañeda Durán_x000a__x000a_Dependencia: FORMULACIÓN, ACTUALIZACIÓN ,ACOMPAÑAMINETO NORMATIVO Y OPERATIVO_x000a__x000a_Observación: Se reasignó el radicado al usuario: Andrés Fernando Muñoz Cabrera con la siguiente observación: Se reasigna por ser tema de su competencia y hacer alusión aun radicado que fue asignado a su dependencia"/>
    <s v="N/A"/>
    <s v="N/A"/>
    <s v="N/A"/>
    <s v="N/A"/>
    <s v="A LA FECHA DE REVISIÓN SE ENCUENTRAN VENCIDAS SIN EL DEBIDO TRAMITE"/>
    <m/>
  </r>
  <r>
    <x v="0"/>
    <x v="0"/>
    <x v="0"/>
    <s v="DEPARTAMENTO NACIONAL DE PLANEACIÓN  sin información"/>
    <x v="0"/>
    <x v="3"/>
    <s v="RV:  &lt;DNP&gt; Comité Nacional Conjunto Ampliado para el Conocimiento del Riesgo, la Reducción del Riesgo y el Manejo de Desastres"/>
    <s v="Luis Alberto Valencia Pulido"/>
    <x v="0"/>
    <s v="Coordinación operativa"/>
    <s v="resoluciones"/>
    <x v="3"/>
    <n v="15"/>
    <s v="2024-114-001480-2"/>
    <s v="2024-07-19 11:14:11"/>
    <s v="N/A"/>
    <d v="2024-08-30T00:00:00"/>
    <n v="29"/>
    <n v="30"/>
    <x v="1"/>
    <s v=" Reasignar Radicado 2024-08-05 15:04:02_x000a_Usuario: Director General_x000a__x000a_Dependencia: DIRECCION GENERAL_x000a__x000a_Observación: Se reasignó el radicado al usuario: Luis Alberto Valencia Pulido con la siguiente observación: psi"/>
    <s v="N/A"/>
    <s v="N/A"/>
    <s v="N/A"/>
    <s v="N/A"/>
    <s v="A LA FECHA DE REVISIÓN SE ENCUENTRAN VENCIDAS SIN EL DEBIDO TRAMITE"/>
    <m/>
  </r>
  <r>
    <x v="0"/>
    <x v="0"/>
    <x v="11"/>
    <s v="SERGIO  AUGUSTO  PEREZ"/>
    <x v="1"/>
    <x v="2"/>
    <s v="Fwd: SOLICITUD"/>
    <s v="Jorge Enrique Restrepo Sandino"/>
    <x v="0"/>
    <s v="Formulación, Actualización, Acompañamiento Normativo y Operativo"/>
    <s v="peticion de interes general"/>
    <x v="0"/>
    <n v="15"/>
    <s v="2024-114-001938-5"/>
    <s v="2024-07-19 09:59:54"/>
    <s v="N"/>
    <d v="2024-08-30T00:00:00"/>
    <n v="0"/>
    <n v="0"/>
    <x v="3"/>
    <s v="Finalizar radicado 2024-07-31 14:50:49_x000a_Usuario: Jorge Enrique Restrepo Sanguino_x000a__x000a_Dependencia: FORMULACIÓN, ACTUALIZACIÓN ,ACOMPAÑAMINETO NORMATIVO Y OPERATIVO_x000a__x000a_Observación: NO REQUIERE RESPUESTA"/>
    <s v="N/A"/>
    <s v="N/A"/>
    <s v="N/A"/>
    <s v="N/A"/>
    <s v="CUMPLIDA POR SER INFORMATIVA"/>
    <m/>
  </r>
  <r>
    <x v="0"/>
    <x v="0"/>
    <x v="0"/>
    <s v="Juan David Morales Pérez  David  Morales   Pérez"/>
    <x v="1"/>
    <x v="0"/>
    <s v="Solicitud de información de avances con lista de elegibles - Resolución 8170 del 15 de marzo de 2024"/>
    <s v="Daniel Ernesto Fonseca Ramirez"/>
    <x v="1"/>
    <s v="Gestión de Talento Humano"/>
    <s v="peticion de interes particular"/>
    <x v="2"/>
    <n v="15"/>
    <s v="2024-114-001937-5"/>
    <s v="2024-07-19 09:43:00"/>
    <s v="N/A"/>
    <d v="2024-08-30T00:00:00"/>
    <n v="29"/>
    <n v="30"/>
    <x v="1"/>
    <s v=" Crear Radicado 2024-07-19 09:43:04_x000a_Usuario: Atención de Usuario al Ciudadano_x000a__x000a_Dependencia: GESTIÓN ATENCIÓN AL USUARIO_x000a__x000a_Observación: Se radicó el documento de forma correcta mediante radicación email con los siguientes datos: Usuarios tramitadores: - Daniel Ernesto Fonseca Ramirez, Dependencia/s tramitadora/s: - GESTIÓN TALENTO HUMANO, Usuario creador: Atención de Usuario al Ciudadano"/>
    <s v="N/A"/>
    <s v="N/A"/>
    <s v="N/A"/>
    <s v="N/A"/>
    <s v="A LA FECHA DE REVISIÓN SE ENCUENTRAN VENCIDAS SIN EL DEBIDO TRAMITE"/>
    <m/>
  </r>
  <r>
    <x v="0"/>
    <x v="1"/>
    <x v="20"/>
    <s v="ALCALDIA MUNICIPAL DE ORITO  --"/>
    <x v="3"/>
    <x v="4"/>
    <s v="PROYECTO CONTRUCCIÓN DE LA NUEVA ESTACIÓN DE BOMBEROS DE ORITO PUTUMAYO"/>
    <s v="Jonathan Prieto"/>
    <x v="0"/>
    <s v="Fortalecimiento Bomberil para la respuesta"/>
    <s v="proyectos"/>
    <x v="0"/>
    <n v="15"/>
    <s v="2024-114-001474-2"/>
    <s v="2024-07-18 15:54:39"/>
    <s v="N/A"/>
    <d v="2024-08-30T00:00:00"/>
    <n v="30"/>
    <n v="31"/>
    <x v="1"/>
    <s v="Crear Radicado 2024-07-18 15:54:39_x000a_Usuario: Atención de Usuario al Ciudadano_x000a__x000a_Dependencia: GESTIÓN ATENCIÓN AL USUARIO_x000a__x000a_Observación: Se radicó el documento de forma correcta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0"/>
    <s v="LUISA MARIA MENDOZA MANRIQUE"/>
    <x v="1"/>
    <x v="0"/>
    <s v="Solicitud certificación laboral"/>
    <s v="Lina Inés Ricardo Marriaga"/>
    <x v="1"/>
    <s v="Gestión Contractual"/>
    <s v="certificaciones laborales"/>
    <x v="2"/>
    <n v="15"/>
    <s v="2024-114-001472-2"/>
    <s v="2024-07-18 15:31:48"/>
    <s v="N/A"/>
    <d v="2024-08-30T00:00:00"/>
    <n v="30"/>
    <n v="31"/>
    <x v="2"/>
    <s v=" Adjuntar anexo al radicado 2024-07-24 21:39:18_x000a_Usuario: Lina Ines Ricardo Marriaga_x000a__x000a_Dependencia: GESTIÓN CONTRACTUAL_x000a__x000a_Observación: Se realizó la carga del siguiente documento: 2024-114-001472-2-5.pdf, con el nombre de: Correo_ 053-2022 y 064-2021.pdf, y su descripción: Se cargan soportes de envió al peticionario por correo electrónico según Rad . 2024-313-000237-1"/>
    <s v="N/A"/>
    <s v="N/A"/>
    <s v="SI"/>
    <s v="N/A"/>
    <s v="SE EVIDENCIA ENVIO DE RESPUESTA POR CORREO SIN OFICIO DE ORFEO"/>
    <m/>
  </r>
  <r>
    <x v="0"/>
    <x v="1"/>
    <x v="0"/>
    <s v="PROSPERO ANTONIO CARBONELL TANGARIFE"/>
    <x v="1"/>
    <x v="0"/>
    <s v="RESPUESTA A MEMORANDO DE JULIO DE 12 DE 2024"/>
    <s v="Dirección General "/>
    <x v="2"/>
    <s v="Dirección General"/>
    <s v="informes"/>
    <x v="3"/>
    <n v="0"/>
    <s v="2024-114-001470-2"/>
    <s v="2024-07-18 14:09:19"/>
    <s v="N/A"/>
    <n v="0"/>
    <n v="0"/>
    <n v="1"/>
    <x v="3"/>
    <s v="Crear Radicado 2024-07-18 14:09:19_x000a_Usuario: Atención de Usuario al Ciudadano_x000a__x000a_Dependencia: GESTIÓN ATENCIÓN AL USUARIO_x000a__x000a_Observación: Se radicó el documento de forma correcta con los siguientes datos: Usuarios tramitadores: - Director General, Dependencia/s tramitadora/s: - DIRECCION GENERAL, Usuario creador: Atención de Usuario al Ciudadano"/>
    <s v="N/A"/>
    <s v="N/A"/>
    <s v="N/A"/>
    <s v="N/A"/>
    <s v="CUMPLIDA POR SER INFORMATIVA"/>
    <m/>
  </r>
  <r>
    <x v="0"/>
    <x v="0"/>
    <x v="13"/>
    <s v="ALCALDIA DE MONIQUIRA - BOYACA  sin información"/>
    <x v="3"/>
    <x v="4"/>
    <s v="SOLICITUD DE INFORMACIÓN PROYECTOS TIPO CONSTRUCCIÓN ESTACIÓN DE BOMBEROS - MUNICIPIO DE MONIQUIRÁ, BOYACÁ"/>
    <s v="Jonathan Prieto"/>
    <x v="0"/>
    <s v="Fortalecimiento Bomberil para la respuesta"/>
    <s v="proyectos"/>
    <x v="0"/>
    <n v="15"/>
    <s v="2024-114-001469-2"/>
    <s v="2024-07-18 12:24:46"/>
    <s v="_x0009_2024-213-001464-1"/>
    <d v="2024-08-30T00:00:00"/>
    <n v="30"/>
    <n v="31"/>
    <x v="1"/>
    <s v="En proceso de firma física 2024-08-12 11:47:16_x000a_Usuario: Jonathan Prieto_x000a__x000a_Dependencia: FORTALECIMIENTO BOMBERIL PARA LA RESPUESTA_x000a__x000a_Observación: El inicia proceso de firma física para el documento SOLICITUD DE APOYO EN LA GESTIóN PARA LA CONSTRUCCIóN DE UNA ESTACIóN DE BOMBERO"/>
    <s v="N/A"/>
    <s v="PDF"/>
    <s v="N/A"/>
    <s v="N/A"/>
    <s v="SE EVIDENCIA RESPUESTA SIN FIRMA"/>
    <m/>
  </r>
  <r>
    <x v="0"/>
    <x v="0"/>
    <x v="24"/>
    <s v="Alcaldia Municipal Cartagena de Chaira  --"/>
    <x v="3"/>
    <x v="4"/>
    <s v="informes del convenio interadministrativo No. 188-2021"/>
    <s v=" Edna Geraldine Rodriguez Cardenas"/>
    <x v="0"/>
    <s v="Fortalecimiento Bomberil para la respuesta"/>
    <s v="proyectos"/>
    <x v="3"/>
    <n v="0"/>
    <s v="2024-114-001468-2"/>
    <s v="2024-07-18 12:23:25"/>
    <s v="N/A"/>
    <d v="2024-08-30T00:00:00"/>
    <n v="0"/>
    <n v="0"/>
    <x v="3"/>
    <s v="Finalizar radicado 2024-08-13 16:15:33_x000a_Usuario: Edna Geraldine Rodriguez Cardenas_x000a__x000a_Dependencia: FORTALECIMIENTO BOMBERIL PARA LA RESPUESTA_x000a__x000a_Observación: Se finaliza radicado ya que es información de requerimientos e informe del avance de obra del municipio, por lo cual, no necesita respuesta"/>
    <s v="N/A"/>
    <s v="N/A"/>
    <s v="N/A"/>
    <s v="N/A"/>
    <s v="CUMPLIDA POR SER INFORMATIVA"/>
    <m/>
  </r>
  <r>
    <x v="0"/>
    <x v="0"/>
    <x v="20"/>
    <s v="CUERPO DE BOMBEROS VOLUNTARIOS DE LA DORADA , SAN MIGUEL - PUTUMAYO  sin información"/>
    <x v="2"/>
    <x v="6"/>
    <s v="Solicitud de requisitos para reconocimiento de Centro de Formación de Brigadas"/>
    <s v="Valentina Franco Correa"/>
    <x v="0"/>
    <s v="Educación nacional para bomberos"/>
    <s v="proyecto educativo institucional"/>
    <x v="0"/>
    <n v="15"/>
    <s v="2024-114-001465-2"/>
    <s v="2024-07-18 11:37:13"/>
    <s v="2024-214-001234-1"/>
    <d v="2024-07-29T00:00:00"/>
    <n v="8"/>
    <n v="9"/>
    <x v="0"/>
    <s v=" Finalizar radicado 2024-07-29 15:37:05_x000a_Usuario: Valentina Franco Correa_x000a__x000a_Dependencia: EDUCACIÓN NACIONAL PARA BOMBEROS_x000a__x000a_Observación: SE DIO RAD DE SALIDA NO. 2024-214-001234-1"/>
    <d v="2024-08-29T00:00:00"/>
    <s v="PDF"/>
    <s v="SI"/>
    <s v="N/A"/>
    <s v="NO SE EVIDENCIA ENVIO"/>
    <m/>
  </r>
  <r>
    <x v="0"/>
    <x v="0"/>
    <x v="20"/>
    <s v="CUERPO DE BOMBEROS VOLUNTARIOS DE LA DORADA , SAN MIGUEL - PUTUMAYO  sin información"/>
    <x v="2"/>
    <x v="6"/>
    <s v="Solicitud de aclaración legal"/>
    <s v="Andres Felipe Garcia Rico"/>
    <x v="0"/>
    <s v="Educación nacional para bomberos"/>
    <s v="solicitud de información pública"/>
    <x v="1"/>
    <n v="10"/>
    <s v="2024-114-001933-5"/>
    <s v="2024-07-18 11:12:33"/>
    <s v="_x0009_2024-214-001565-1"/>
    <d v="2024-08-26T00:00:00"/>
    <n v="26"/>
    <n v="27"/>
    <x v="2"/>
    <s v="Finalizar radicado 2024-08-26 12:07:28_x000a_Usuario: Andres Felipe Garcia Rico_x000a__x000a_Dependencia: EDUCACIÓN NACIONAL PARA BOMBEROS_x000a__x000a_Observación: se da respuesta al peticionario mediante radicado de salida DNBC No. 2024-214-001565-1"/>
    <d v="2024-08-26T00:00:00"/>
    <s v="PDF"/>
    <s v="SI"/>
    <s v="N/A"/>
    <s v="CUMPLIDA DE MANERA EXTEMPORANEA Y SIN EVIDENCIA DE ENVIO"/>
    <m/>
  </r>
  <r>
    <x v="0"/>
    <x v="0"/>
    <x v="0"/>
    <s v="Nestor Alexander Becerra Pacheco"/>
    <x v="1"/>
    <x v="0"/>
    <s v="PERMISO PRÁCTICAS TECNOLÓGICA (ETAPA PRODUCTIVA )"/>
    <s v="Daniel Ernesto Fonseca Ramirez"/>
    <x v="1"/>
    <s v="Gestión de Talento Humano"/>
    <s v="peticion de interes particular"/>
    <x v="2"/>
    <n v="15"/>
    <s v="2024-114-001932-5"/>
    <s v="2024-07-18 10:23:27"/>
    <s v="_x0009_2024-310-001177-1"/>
    <d v="2024-08-21T00:00:00"/>
    <n v="23"/>
    <n v="24"/>
    <x v="2"/>
    <s v=" Finalizar radicado 2024-08-21 16:27:05_x000a_Usuario: Daniel Ernesto Fonseca Ramirez_x000a__x000a_Dependencia: GESTIÓN TALENTO HUMANO_x000a__x000a_Observación: Se dio tramite a solicitud y se envío por email respuesta"/>
    <d v="2024-08-21T00:00:00"/>
    <s v="PDF"/>
    <s v="SI"/>
    <s v="N/A"/>
    <s v="CUMPLIDA DE MANERA EXTEMPORANEA Y SIN EVIDENCIA DE ENVIO"/>
    <m/>
  </r>
  <r>
    <x v="0"/>
    <x v="0"/>
    <x v="24"/>
    <s v="ALCALDíA DE BELéN DE LOS ANDAQUIES  SECRETARIO GOBIERNO"/>
    <x v="3"/>
    <x v="5"/>
    <s v="Reglamentación de tarifas del Certificado Bomberil"/>
    <s v="Jorge Enrique Restrepo Sandino"/>
    <x v="0"/>
    <s v="Formulación, Actualización, Acompañamiento Normativo y Operativo"/>
    <s v="solicitud de información pública"/>
    <x v="1"/>
    <n v="10"/>
    <s v="2024-114-001463-2"/>
    <s v="2024-07-18 09:04:48"/>
    <s v="_x000a_2024-211-001510-1"/>
    <d v="2024-08-27T00:00:00"/>
    <n v="27"/>
    <n v="28"/>
    <x v="2"/>
    <s v="Finalizar radicado 2024-08-27 11:28:30_x000a_Usuario: Jorge Enrique Restrepo Sanguino_x000a__x000a_Dependencia: FORMULACIÓN, ACTUALIZACIÓN ,ACOMPAÑAMINETO NORMATIVO Y OPERATIVO_x000a__x000a_Observación: SE DIO RESPUESTA"/>
    <d v="2024-08-27T00:00:00"/>
    <s v="PDF"/>
    <s v="SI"/>
    <s v="N/A"/>
    <s v="CUMPLIDA DE MANERA EXTEMPORANEA"/>
    <m/>
  </r>
  <r>
    <x v="0"/>
    <x v="0"/>
    <x v="6"/>
    <s v="CARLOS ALBERTO -- --"/>
    <x v="3"/>
    <x v="4"/>
    <s v="Solicitud de información referente a la activación de la interventoría."/>
    <s v="Jonathan Prieto"/>
    <x v="0"/>
    <s v="Fortalecimiento Bomberil para la respuesta"/>
    <s v="proyectos"/>
    <x v="0"/>
    <n v="15"/>
    <s v="2024-114-001461-2"/>
    <s v="2024-07-17 16:12:05"/>
    <s v="N/A"/>
    <d v="2024-08-30T00:00:00"/>
    <n v="31"/>
    <n v="32"/>
    <x v="1"/>
    <s v=" Crear Radicado 2024-07-17 16:12:08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12"/>
    <s v="CUERPO DE BOMBEROS VOLUNTARIOS DE VILLAMARIA  CALDAS"/>
    <x v="2"/>
    <x v="6"/>
    <s v="Solicitud Curso GACB"/>
    <s v="Mercedes Catalina Rincón Quintero"/>
    <x v="0"/>
    <s v="Educación nacional para bomberos"/>
    <s v="Autorización institucional del desarrollo del curso"/>
    <x v="2"/>
    <n v="15"/>
    <s v="2024-114-001460-2"/>
    <s v="2024-07-17 16:08:37"/>
    <s v="_x0009_2024-214-001389-1"/>
    <d v="2024-08-08T00:00:00"/>
    <n v="16"/>
    <n v="17"/>
    <x v="2"/>
    <s v=" Finalizar radicado 2024-08-08 14:19:45_x000a_Usuario: Mercedes Catalina Rincón Quintero_x000a__x000a_Dependencia: EDUCACIÓN NACIONAL PARA BOMBEROS_x000a__x000a_Observación: Se da respuesta a registros 301-2024, 302-2024, 303-2024, 304-2024, 305-2024, 306-2024, 307-202"/>
    <d v="2024-08-08T00:00:00"/>
    <s v="PDF"/>
    <s v="SI"/>
    <s v="N/A"/>
    <s v="cumplida de maenera extemporanea y sin soporte de envio "/>
    <m/>
  </r>
  <r>
    <x v="0"/>
    <x v="0"/>
    <x v="2"/>
    <s v="SECRETARIA HACIENDA FUNDACION  MAGDALENA   --"/>
    <x v="3"/>
    <x v="4"/>
    <s v="Re: Requerimiento cumplimiento obligaciones convenio 181 de 2021"/>
    <s v="Jonathan Prieto"/>
    <x v="0"/>
    <s v="Fortalecimiento Bomberil para la respuesta"/>
    <s v="proyectos"/>
    <x v="3"/>
    <n v="0"/>
    <s v="2024-114-001458-2"/>
    <s v="2024-07-17 15:57:30"/>
    <s v="N/A"/>
    <d v="2024-08-30T00:00:00"/>
    <n v="0"/>
    <n v="0"/>
    <x v="3"/>
    <s v="Finalizar radicado 2024-08-15 14:13:51_x000a_Usuario: Jonathan Prieto_x000a__x000a_Dependencia: FORTALECIMIENTO BOMBERIL PARA LA RESPUESTA_x000a__x000a_Observación: Se finaliza radicado, puesto que es un correo informativo a cerca de las devoluciones que el municipio ha hecho a la cuenta del Tesoro Nacional"/>
    <s v="N/A"/>
    <s v="N/A"/>
    <s v="N/A"/>
    <s v="N/A"/>
    <s v="CUMPLIDA POR SER INFORMATIVA"/>
    <m/>
  </r>
  <r>
    <x v="0"/>
    <x v="0"/>
    <x v="6"/>
    <s v="DIEGO -- MESA --"/>
    <x v="1"/>
    <x v="6"/>
    <s v="Buenas tardes envió solicitud de capacitacion,muchas gracias por su atencion prestada."/>
    <s v="Andres Felipe Garcia Rico"/>
    <x v="0"/>
    <s v="Educación nacional para bomberos"/>
    <s v="Autorización institucional del desarrollo del curso"/>
    <x v="2"/>
    <n v="15"/>
    <s v="2024-114-001457-2"/>
    <s v="2024-07-17 15:50:13"/>
    <s v="_x0009_2024-214-001343-1"/>
    <d v="2024-08-06T00:00:00"/>
    <n v="15"/>
    <n v="16"/>
    <x v="0"/>
    <s v="Finalizar radicado 2024-08-06 09:20:20_x000a_Usuario: Andres Felipe Garcia Rico_x000a__x000a_Dependencia: EDUCACIÓN NACIONAL PARA BOMBEROS_x000a__x000a_Observación: se da respuesta al peticionario mediante radicado de salida DNBC No. 2024-214-001343-1"/>
    <d v="2024-08-06T00:00:00"/>
    <s v="PDF"/>
    <s v="SI"/>
    <s v="N/A"/>
    <s v="CUMPLIDA SIN SOPORTE DE ENVIO"/>
    <m/>
  </r>
  <r>
    <x v="0"/>
    <x v="0"/>
    <x v="8"/>
    <s v="BOMBEROS CASTILLA  sin información"/>
    <x v="2"/>
    <x v="2"/>
    <s v="Copia Derecho de Petición"/>
    <s v="Andrea Bibiana Castañeda"/>
    <x v="0"/>
    <s v="Formulación, Actualización, Acompañamiento Normativo y Operativo"/>
    <s v="ficha resumen para la presentación de proyectos firmada"/>
    <x v="0"/>
    <n v="15"/>
    <s v="2024-114-001456-2"/>
    <s v="2024-07-17 15:48:51"/>
    <s v="N/A"/>
    <n v="0"/>
    <n v="0"/>
    <n v="0"/>
    <x v="3"/>
    <s v="Reasignar Radicado 2024-08-01 16:49:40_x000a_Usuario: Juan Pablo Ardila Figueroa_x000a__x000a_Dependencia: FORMULACIÓN, ACTUALIZACIÓN ,ACOMPAÑAMINETO NORMATIVO Y OPERATIVO_x000a__x000a_Observación: Se reasignó el radicado al usuario: Andrea Bibiana Castañeda Durán con la siguiente observación: Dra. Andrea, no amerita respuesta informativa archivar, Gracias"/>
    <s v="N/A"/>
    <s v="N/A"/>
    <s v="N/A"/>
    <s v="N/A"/>
    <s v="CUMPLIDA POR SER INFORMATIVA"/>
    <m/>
  </r>
  <r>
    <x v="0"/>
    <x v="0"/>
    <x v="0"/>
    <s v="DIANA -- PARRA CARDONA"/>
    <x v="1"/>
    <x v="1"/>
    <s v="Respuesta radicado DNBC No.2024-211-000807-1 Queja interpuesta por el Cuerpo de Bomberos Voluntarios de Manta"/>
    <s v="Jose Daniel Bolaño Yepez"/>
    <x v="0"/>
    <s v="Inpección, Vigilancia y Control"/>
    <s v="Petición interes particular"/>
    <x v="2"/>
    <n v="15"/>
    <s v="2024-114-001929-5"/>
    <s v="2024-07-17 14:27:42"/>
    <s v="N/A"/>
    <d v="2024-08-30T00:00:00"/>
    <n v="31"/>
    <n v="32"/>
    <x v="1"/>
    <s v=" Reasignar Radicado 2024-08-23 07:35:43_x000a_Usuario: Rubén Darío Rincón Sanchez_x000a__x000a_Dependencia: INSPECCIÓN, VIGILANCIA Y CONTROL_x000a__x000a_Observación: Se reasignó el radicado al usuario: Jose Daniel Bolaño Yepez con la siguiente observación: DR Bolaños : Revisar información y trazabilidad, definir si es informativa, hacer seguimiento para estudiar posibilidad de finalizar"/>
    <s v="N/A"/>
    <s v="N/A"/>
    <s v="N/A"/>
    <s v="N/A"/>
    <s v="A LA FECHA DE REVISIÓN SE ENCUENTRAN VENCIDAS SIN EL DEBIDO TRAMITE"/>
    <m/>
  </r>
  <r>
    <x v="0"/>
    <x v="0"/>
    <x v="25"/>
    <s v="CUERPO DE BOMBEROS VOLUNTARIOS DE LA TEBAIDA  sin información"/>
    <x v="2"/>
    <x v="2"/>
    <s v="SOLICITUD CONCEPTO JURIDICO"/>
    <s v="Orlando Murillo López"/>
    <x v="0"/>
    <s v="Inpección, Vigilancia y Control"/>
    <s v="solicitud de información pública"/>
    <x v="1"/>
    <n v="10"/>
    <s v="2024-114-001928-5"/>
    <s v="2024-07-17 13:55:38"/>
    <s v="N/A"/>
    <d v="2024-08-30T00:00:00"/>
    <n v="31"/>
    <n v="32"/>
    <x v="1"/>
    <s v=" Reasignar Radicado 2024-07-17 15:18:12_x000a_Usuario: Juan Pablo Ardila Figueroa_x000a__x000a_Dependencia: FORMULACIÓN, ACTUALIZACIÓN ,ACOMPAÑAMINETO NORMATIVO Y OPERATIVO_x000a__x000a_Observación: Se reasignó el radicado al usuario: Orlando Murillo Lopez con la siguiente observación: - Capitán Orlando Murillo, respetuosamente requerimos de sus servicios profesionales para proyectar la respuesta desde su experiencia y conocimiento normativo de la funcionalidad de la entidad. Mil gracias"/>
    <s v="N/A"/>
    <s v="N/A"/>
    <s v="N/A"/>
    <s v="N/A"/>
    <s v="A LA FECHA DE REVISIÓN SE ENCUENTRAN VENCIDAS SIN EL DEBIDO TRAMITE"/>
    <m/>
  </r>
  <r>
    <x v="0"/>
    <x v="0"/>
    <x v="26"/>
    <s v="CBV VILLANUEVA-GUAJIRA  --"/>
    <x v="2"/>
    <x v="4"/>
    <s v="PROBLEMATICA ESTACION BOMBERIL MUNICIPO DE VILLANUEVA LA GUAJIRA 2024."/>
    <s v="Andrea Bibiana Castañeda"/>
    <x v="0"/>
    <s v="Formulación, Actualización, Acompañamiento Normativo y Operativo"/>
    <s v="informe"/>
    <x v="3"/>
    <n v="15"/>
    <s v="2024-114-001444-2"/>
    <s v="2024-07-17 11:41:21"/>
    <s v="N/A"/>
    <d v="2024-08-30T00:00:00"/>
    <n v="0"/>
    <n v="0"/>
    <x v="3"/>
    <s v=" Finalizar radicado 2024-08-22 11:31:35_x000a_Usuario: Andrea Bibiana Castañeda Durán_x000a__x000a_Dependencia: FORMULACIÓN, ACTUALIZACIÓN ,ACOMPAÑAMINETO NORMATIVO Y OPERATIVO_x000a__x000a_Observación: No requiere continuar con el trámite"/>
    <s v="N/A"/>
    <s v="N/A"/>
    <s v="N/A"/>
    <s v="N/A"/>
    <s v="INFORMATIVA NO AMIEITA RESPUESTA "/>
    <m/>
  </r>
  <r>
    <x v="0"/>
    <x v="0"/>
    <x v="19"/>
    <s v="SALA DE CRISIS DEPARTAMENTO HUILA  --"/>
    <x v="3"/>
    <x v="3"/>
    <s v="Solicitud Informe totalidad de incendios registrados para el Departamento del Huila 2024"/>
    <s v="Luis Alberto Valencia Pulido"/>
    <x v="0"/>
    <s v="Coordinación operativa"/>
    <s v="peticion de interes particular"/>
    <x v="2"/>
    <n v="15"/>
    <s v="2024-114-001927-5"/>
    <s v="2024-07-17 11:34:48"/>
    <s v="2024-212-001186-1"/>
    <d v="2024-07-24T00:00:00"/>
    <n v="6"/>
    <n v="7"/>
    <x v="0"/>
    <s v="Finalizar radicado 2024-07-24 13:10:16_x000a_Usuario: Luis Alberto Valencia Pulido_x000a__x000a_Dependencia: COORDINACIÓN OPERATIVA_x000a__x000a_Observación: Se da respuesta al peticionario para fines pertinentes vía correo de respuesta ciudadano"/>
    <d v="2024-07-24T00:00:00"/>
    <s v="PDF"/>
    <s v="N/A"/>
    <s v="N/A"/>
    <s v="NO SE EVIDENCIA ENVIO POR CORREO ELECTRÓNICO"/>
    <m/>
  </r>
  <r>
    <x v="0"/>
    <x v="0"/>
    <x v="20"/>
    <s v="DELEGACION DEPARTAMENTAL  DE BOMBEROS PUTUMAYO  JAVIER BENAVIDES"/>
    <x v="2"/>
    <x v="2"/>
    <s v="solicitud acompañamiento en el departamento a área de FANO"/>
    <s v="Jorge Enrique Restrepo Sandino"/>
    <x v="0"/>
    <s v="Formulación, Actualización, Acompañamiento Normativo y Operativo"/>
    <s v="solicitud de información pública"/>
    <x v="1"/>
    <n v="10"/>
    <s v="2024-114-001926-5"/>
    <s v="2024-07-17 11:24:07"/>
    <s v="_x000a_2024-211-001276-1"/>
    <d v="2024-08-12T00:00:00"/>
    <n v="18"/>
    <n v="19"/>
    <x v="2"/>
    <s v="Finalizar radicado 2024-08-12 20:50:31_x000a_Usuario: Jorge Enrique Restrepo Sanguino_x000a__x000a_Dependencia: FORMULACIÓN, ACTUALIZACIÓN ,ACOMPAÑAMINETO NORMATIVO Y OPERATIVO_x000a__x000a_Observación: SE DIO RESPUESTA"/>
    <d v="2024-08-12T00:00:00"/>
    <s v="PDF"/>
    <s v="N/A"/>
    <s v="N/A"/>
    <s v="NO SE EVIDENCIA ENVIO POR CORREO ELECTRÓNICO"/>
    <m/>
  </r>
  <r>
    <x v="0"/>
    <x v="0"/>
    <x v="12"/>
    <s v="CUERPO DE BOMBEROS VOLUNTARIOS DE VILLAMARIA  CALDAS"/>
    <x v="2"/>
    <x v="6"/>
    <s v="Solicitud de Información sobre Instructores e Instituciones de Procedencia del Curso de Gestión y Reducción del Riesgo de Desastres"/>
    <s v="Valentina Franco Correa"/>
    <x v="0"/>
    <s v="Educación nacional para bomberos"/>
    <s v="solicitud de información pública"/>
    <x v="1"/>
    <n v="10"/>
    <s v="2024-114-001925-5"/>
    <s v="2024-07-17 11:20:43"/>
    <s v="2024-214-001415-1"/>
    <d v="2024-08-09T00:00:00"/>
    <n v="17"/>
    <n v="18"/>
    <x v="2"/>
    <s v="Finalizar radicado 2024-08-09 14:24:01_x000a_Usuario: Valentina Franco Correa_x000a__x000a_Dependencia: EDUCACIÓN NACIONAL PARA BOMBEROS_x000a__x000a_Observación: SE DIO RADICADO DE SALIDA No 2024-214-001415-1"/>
    <d v="2024-08-09T00:00:00"/>
    <s v="PDF"/>
    <s v="SI"/>
    <s v="N/A"/>
    <s v="EXTEMPORANEA"/>
    <m/>
  </r>
  <r>
    <x v="0"/>
    <x v="0"/>
    <x v="5"/>
    <s v="CUERPO DE BOMBEROS VOLUNTARIOS DE ARJONA  LEONARDO RODRIGUEZ CASTRO"/>
    <x v="2"/>
    <x v="0"/>
    <s v="Fwd: ACTUALIZACION DE USUARIO Y CONTRASEÑA"/>
    <s v="Luis Alberto Valencia Pulido"/>
    <x v="0"/>
    <s v="Coordinación operativa"/>
    <s v="peticion de interes particular"/>
    <x v="2"/>
    <n v="15"/>
    <s v="2024-114-001924-5"/>
    <s v="2024-07-17 11:17:49"/>
    <s v="N/A"/>
    <d v="2024-08-30T00:00:00"/>
    <n v="31"/>
    <n v="32"/>
    <x v="1"/>
    <s v=" Finalizar radicado 2024-07-24 09:37:19_x000a_Usuario: Luis Alberto Valencia Pulido_x000a__x000a_Dependencia: COORDINACIÓN OPERATIVA_x000a__x000a_Observación: se envía solicitud al correo de Cite Para verificación en el RUE"/>
    <s v="N/A"/>
    <s v="N/A"/>
    <s v="N/A"/>
    <s v="N/A"/>
    <s v="A LA FECHA DE REVISIÓN SE ENCUENTRAN VENCIDAS SIN EL DEBIDO TRAMITE"/>
    <m/>
  </r>
  <r>
    <x v="0"/>
    <x v="0"/>
    <x v="12"/>
    <s v="Benemérito Cuerpo de Bomberos Voluntarios de Manizales – Caldas  --"/>
    <x v="2"/>
    <x v="1"/>
    <s v="Asesoría área Jurídica"/>
    <s v="Rúben Dario Rincón Sanchez"/>
    <x v="0"/>
    <s v="Inpección, Vigilancia y Control"/>
    <s v="peticion de interes general"/>
    <x v="0"/>
    <n v="15"/>
    <s v="2024-114-001923-5"/>
    <s v="2024-07-17 11:14:42"/>
    <s v="_x000a_2024-215-001755-1"/>
    <d v="2024-08-30T00:00:00"/>
    <n v="31"/>
    <n v="32"/>
    <x v="1"/>
    <s v="En proceso de firma física 2024-08-30 16:50:46_x000a_Usuario: Orlando Murillo Lopez_x000a__x000a_Dependencia: INSPECCIÓN, VIGILANCIA Y CONTROL_x000a__x000a_Observación: El inicia proceso de firma física para el documento RESPUESTA CBV DE MANIZALES"/>
    <s v="N/A"/>
    <s v="PDF"/>
    <s v="N/A"/>
    <s v="N/A"/>
    <s v="SE EVIDENCIA RESPUESTA SIN FIRMA"/>
    <m/>
  </r>
  <r>
    <x v="0"/>
    <x v="0"/>
    <x v="0"/>
    <s v="PRESIDENCIA DE LA REPUBLICA  LUIS FERNANDO  CALDERON"/>
    <x v="0"/>
    <x v="0"/>
    <s v="TRASLADO ID: 366917 DIRECCIÓN NACIONAL DE BOMBEROS"/>
    <s v="Valentina Alzate Herrera"/>
    <x v="1"/>
    <s v="Gestión Contractual"/>
    <s v="peticion de interes particular"/>
    <x v="2"/>
    <n v="15"/>
    <s v="2024-114-001922-5"/>
    <s v="2024-07-17 10:59:10"/>
    <s v="N/A"/>
    <d v="2024-08-30T00:00:00"/>
    <n v="31"/>
    <n v="32"/>
    <x v="1"/>
    <s v="Reasignar Radicado 2024-07-30 12:18:15_x000a_Usuario: Maikol Alfredo Grandett Gastelbondo_x000a__x000a_Dependencia: GESTIÓN CONTRACTUAL_x000a__x000a_Observación: Se reasignó el radicado al usuario: Valentina Alzate Herrera con la siguiente observación: reaccinación"/>
    <s v="N/A"/>
    <s v="N/A"/>
    <s v="N/A"/>
    <s v="N/A"/>
    <s v="A LA FECHA DE REVISIÓN SE ENCUENTRAN VENCIDAS SIN EL DEBIDO TRAMITE"/>
    <m/>
  </r>
  <r>
    <x v="0"/>
    <x v="0"/>
    <x v="11"/>
    <s v="GOBERNACIÓN DE SANTANDER  sin información DEL"/>
    <x v="3"/>
    <x v="1"/>
    <s v="Traslado por competencia queja CIRO ROJAS OJEDA"/>
    <s v="Rúben Dario Rincón Sanchez"/>
    <x v="0"/>
    <s v="Inpección, Vigilancia y Control"/>
    <s v="Petición interes particular"/>
    <x v="2"/>
    <n v="15"/>
    <s v="2024-114-001920-5"/>
    <s v="2024-07-17 10:55:44"/>
    <s v="N/A"/>
    <d v="2024-08-30T00:00:00"/>
    <n v="31"/>
    <n v="32"/>
    <x v="1"/>
    <s v="Devolver radicado 2024-08-30 18:21:47_x000a_Usuario: Orlando Murillo Lopez_x000a__x000a_Dependencia: INSPECCIÓN, VIGILANCIA Y CONTROL_x000a__x000a_Observación: Se realizó la devolución del radicado al usuario Rubén Darío Rincón Sanchez, con la siguiente descripción: Se devuelve por cuanto no fui conocedor del proceso de Operatividad del CBV de Rionegro y es imposible darle tramite."/>
    <s v="N/A"/>
    <s v="N/A"/>
    <s v="N/A"/>
    <s v="N/A"/>
    <s v="A LA FECHA DE REVISIÓN SE ENCUENTRAN VENCIDAS SIN EL DEBIDO TRAMITE"/>
    <m/>
  </r>
  <r>
    <x v="0"/>
    <x v="0"/>
    <x v="23"/>
    <s v="JOSÉ  MANUEL  TAFFURT  PAEZ"/>
    <x v="1"/>
    <x v="5"/>
    <s v="DERECHO DE PETICIÓN"/>
    <s v="Orlando Murillo López"/>
    <x v="0"/>
    <s v="Inpección, Vigilancia y Control"/>
    <s v="peticion de interes particular"/>
    <x v="2"/>
    <n v="15"/>
    <s v="2024-114-001919-5"/>
    <s v="2024-07-17 10:51:30"/>
    <s v="_x000a_2024-214-001134-1"/>
    <d v="2024-07-17T00:00:00"/>
    <n v="1"/>
    <n v="2"/>
    <x v="0"/>
    <s v=" Finalizar radicado 2024-07-17 12:18:25_x000a_Usuario: Andres Felipe Garcia Rico_x000a__x000a_Dependencia: EDUCACIÓN NACIONAL PARA BOMBEROS_x000a__x000a_Observación: Se da respuesta al peticionario mediante Radicado DNBC No. 2024-214-001134-1"/>
    <d v="2024-07-17T00:00:00"/>
    <s v="PDF"/>
    <s v="SI"/>
    <s v="N/A"/>
    <s v="CUMPLIDA"/>
    <m/>
  </r>
  <r>
    <x v="0"/>
    <x v="0"/>
    <x v="23"/>
    <s v="DEPARTAMENTO ADMINISTRATIVO DE FUNCIÓN PUBLICA  sin información"/>
    <x v="0"/>
    <x v="5"/>
    <s v="TRASLADO ID 363279 DIR NACIONAL DE BOMBEROS"/>
    <s v="Orlando Murillo López"/>
    <x v="0"/>
    <s v="Inpección, Vigilancia y Control"/>
    <s v="solicitud de información pública"/>
    <x v="1"/>
    <n v="10"/>
    <s v="2024-114-001918-5"/>
    <s v="2024-07-17 10:50:20"/>
    <s v="N/A"/>
    <d v="2024-08-30T00:00:00"/>
    <n v="31"/>
    <n v="32"/>
    <x v="1"/>
    <s v="Reasignar Radicado 2024-07-17 15:26:24_x000a_Usuario: Juan Pablo Ardila Figueroa_x000a__x000a_Dependencia: FORMULACIÓN, ACTUALIZACIÓN ,ACOMPAÑAMINETO NORMATIVO Y OPERATIVO_x000a__x000a_Observación: Se reasignó el radicado al usuario: Orlando Murillo Lopez con la siguiente observación: - Capitán Orlando Murillo, respetuosamente requerimos de sus servicios profesionales para proyectar la respuesta desde su experiencia y conocimiento normativo de la funcionalidad de la entidad. Mil gracias"/>
    <s v="N/A"/>
    <s v="N/A"/>
    <s v="N/A"/>
    <s v="N/A"/>
    <s v="A LA FECHA DE REVISIÓN SE ENCUENTRAN VENCIDAS SIN EL DEBIDO TRAMITE"/>
    <m/>
  </r>
  <r>
    <x v="0"/>
    <x v="1"/>
    <x v="0"/>
    <s v="Juan Carlos Puerto Prieto"/>
    <x v="1"/>
    <x v="0"/>
    <s v="SOLICITUD DE RESTABLECIMIENTO DE LICENCIAS PARA USO PAQUETES DE HERRAMIENTAS OFFICE ELEMENTOS DE COMPUTO COORDINACIÓN OPERATIVA - DNBC"/>
    <s v="Rainer Narval Naranjo Charrasquiel"/>
    <x v="1"/>
    <s v="Subdirector Administrativo y Financiero"/>
    <s v="peticion de interes general"/>
    <x v="0"/>
    <n v="15"/>
    <s v="2024-114-001917-5"/>
    <s v="2024-07-16 16:31:56"/>
    <s v="N/A"/>
    <d v="2024-08-30T00:00:00"/>
    <n v="32"/>
    <n v="33"/>
    <x v="1"/>
    <s v=" Finalizar radicado 2024-07-31 12:24:30_x000a_Usuario: Rainer Narval Naranjo Charrasquiel_x000a__x000a_Dependencia: SUBDIRECCIÓN ADMINISTRATIVA Y FINANCIERA_x000a__x000a_Observación: Las solicitudes de licencias para las cuentas de correo electrónico y la nube fueron adquiridas y se reestableció el servicio el día 17/07/2024, información enviada por Tecnología para la respectiva compra."/>
    <s v="N/A"/>
    <s v="N/A"/>
    <s v="N/A"/>
    <s v="N/A"/>
    <s v="A LA FECHA DE REVISIÓN SE ENCUENTRAN VENCIDAS SIN EL DEBIDO TRAMITE"/>
    <m/>
  </r>
  <r>
    <x v="0"/>
    <x v="0"/>
    <x v="10"/>
    <s v="CONTRALORÍA DE YUMBO  --"/>
    <x v="0"/>
    <x v="5"/>
    <s v="TRASLADO ID 362828 DIRECCION NACIONAL DE BOMBEROS"/>
    <s v="Nicolas Potes Rengifo"/>
    <x v="0"/>
    <s v="Formulación, Actualización, Acompañamiento Normativo y Operativo"/>
    <s v="Petición interes particular"/>
    <x v="2"/>
    <n v="15"/>
    <s v="2024-114-001916-5"/>
    <s v="2024-07-16 16:00:43"/>
    <s v="2024-211-001329-1"/>
    <d v="2024-08-20T00:00:00"/>
    <n v="24"/>
    <n v="25"/>
    <x v="2"/>
    <s v="Finalizar radicado 2024-08-20 09:48:40_x000a_Usuario: Nicolas Potes Rengifo_x000a__x000a_Dependencia: FORMULACIÓN, ACTUALIZACIÓN ,ACOMPAÑAMINETO NORMATIVO Y OPERATIVO_x000a__x000a_Observación: la respuesta se dio mediante orfeo 2024-211-001329-1"/>
    <d v="2024-08-20T00:00:00"/>
    <s v="PDF"/>
    <s v="SI"/>
    <s v="N/A"/>
    <s v="SE DIO RESPUESTA CON RADICADO DE SALIDA INDEPENDIENTE NO ASOCIADO A LA ENTREDA"/>
    <m/>
  </r>
  <r>
    <x v="0"/>
    <x v="0"/>
    <x v="17"/>
    <s v="CUERPO DE BOMBEROS VOLUNTARIOS DE PUERTO TEJADA  PUERTO TEJADA"/>
    <x v="2"/>
    <x v="6"/>
    <s v="Fwd: Documentos Curso Básico Bomberos Puerto Tejada"/>
    <s v="Mercedes Catalina Rincón Quintero"/>
    <x v="0"/>
    <s v="Educación nacional para bomberos"/>
    <s v="Autorización institucional del desarrollo del curso"/>
    <x v="2"/>
    <n v="15"/>
    <s v="2024-114-001436-2"/>
    <s v="2024-07-16 15:37:18"/>
    <s v="2024-214-001191-1"/>
    <d v="2024-07-24T00:00:00"/>
    <n v="7"/>
    <n v="8"/>
    <x v="0"/>
    <s v="Finalizar radicado 2024-07-24 15:38:26_x000a_Usuario: Mercedes Catalina Rincón Quintero_x000a__x000a_Dependencia: EDUCACIÓN NACIONAL PARA BOMBEROS_x000a__x000a_Observación: Se da respuesta a registro 288-2024"/>
    <d v="2024-07-24T00:00:00"/>
    <s v="PDF"/>
    <s v="SI"/>
    <s v="N/A"/>
    <s v="CUMPLIDA"/>
    <m/>
  </r>
  <r>
    <x v="0"/>
    <x v="0"/>
    <x v="1"/>
    <s v="G&amp;M ABOGADOS   --"/>
    <x v="4"/>
    <x v="1"/>
    <s v="RADICACIÓN DE DERECHO DE PETICIÓN"/>
    <s v="Rúben Dario Rincón Sanchez"/>
    <x v="0"/>
    <s v="Inpección, Vigilancia y Control"/>
    <s v="peticion de interes particular"/>
    <x v="2"/>
    <n v="15"/>
    <s v="2024-114-001913-5"/>
    <s v="2024-07-16 15:05:30"/>
    <s v="2024-215-001756-1"/>
    <d v="2024-08-30T00:00:00"/>
    <n v="32"/>
    <n v="33"/>
    <x v="1"/>
    <s v="En proceso de firma física 2024-08-30 17:54:37_x000a_Usuario: Orlando Murillo Lopez_x000a__x000a_Dependencia: INSPECCIÓN, VIGILANCIA Y CONTROL_x000a__x000a_Observación: El inicia proceso de firma física para el documento RESPUESTA ABOGADO DANIEL GOMEZ - DERECHO DE PETICIóN"/>
    <s v="N/A"/>
    <s v="PDF"/>
    <s v="N/A"/>
    <s v="N/A"/>
    <s v="SE EVIDENCIA RESPUESTA SIN FIRMA"/>
    <m/>
  </r>
  <r>
    <x v="0"/>
    <x v="0"/>
    <x v="20"/>
    <s v="ALCALDÍA SAN MIGUEL - PUTUMAYO   --"/>
    <x v="3"/>
    <x v="4"/>
    <s v="SOLICITUD DE INFORMACIÓN DE PROYECTO DE ESTACIONES DE BOMBEROS"/>
    <s v="Jonathan Prieto"/>
    <x v="0"/>
    <s v="Fortalecimiento Bomberil para la respuesta"/>
    <s v="proyectos"/>
    <x v="0"/>
    <n v="15"/>
    <s v="2024-114-001433-2"/>
    <s v="2024-07-16 14:40:50"/>
    <s v="_x000a_2024-213-001463-1"/>
    <d v="2024-08-30T00:00:00"/>
    <n v="32"/>
    <n v="33"/>
    <x v="1"/>
    <s v="En proceso de firma física 2024-08-12 11:44:47_x000a_Usuario: Jonathan Prieto_x000a__x000a_Dependencia: FORTALECIMIENTO BOMBERIL PARA LA RESPUESTA_x000a__x000a_Observación: El inicia proceso de firma física para el documento SOLICITUD DE APOYO EN LA GESTIóN PARA LA CONSTRUCCIóN DE UNA ESTACIóN DE BOMBERO"/>
    <s v="N/A"/>
    <s v="PDF"/>
    <s v="N/A"/>
    <s v="N/A"/>
    <s v="SE EVIDENCIA RESPUESTA SIN FIRMA"/>
    <m/>
  </r>
  <r>
    <x v="0"/>
    <x v="0"/>
    <x v="4"/>
    <s v="CUERPO DE BOMBEROS OFICIALES DE DOSQUEBRADAS  sin información MARIA"/>
    <x v="2"/>
    <x v="4"/>
    <s v="ADQUISICIÓN DE MAQUINA EXTINTORA CON BOMBA MINIMO DE 100 GPM A 250 PSI"/>
    <s v="Andrés Fernando Muñoz Cabrera"/>
    <x v="0"/>
    <s v="Fortalecimiento Bomberil para la respuesta"/>
    <s v="ficha resumen para la presentación de proyectos firmada"/>
    <x v="3"/>
    <n v="0"/>
    <s v="2024-114-001432-2"/>
    <s v="2024-07-16 14:32:02"/>
    <s v="N/A"/>
    <n v="0"/>
    <n v="0"/>
    <n v="0"/>
    <x v="3"/>
    <s v="Finalizar radicado 2024-08-01 11:40:36_x000a_Usuario: Andrés Fernando Muñoz Cabrera_x000a__x000a_Dependencia: FORTALECIMIENTO BOMBERIL PARA LA RESPUESTA_x000a__x000a_Observación: Se archiva por ser documentos informativos. Al ser Plan de Acción los adjuntos se descargar para crear el archivo general y pasarlo a la Dirección 01/08/2024"/>
    <s v="N/A"/>
    <s v="N/A"/>
    <s v="N/A"/>
    <s v="N/A"/>
    <s v="CUMPLIDA POR SER INFORMATIVA"/>
    <m/>
  </r>
  <r>
    <x v="0"/>
    <x v="0"/>
    <x v="8"/>
    <s v="ALCALDIA CASTILLA LA NUEVA   --"/>
    <x v="3"/>
    <x v="2"/>
    <s v="Fwd: Solicitud de apoyo en el marco de las competencias establecidas en el art. 24 de la ley 1575 de 2012 (Ley General de Bomberos de Colombia) - Cont..."/>
    <s v="Jorge Enrique Restrepo Sandino"/>
    <x v="0"/>
    <s v="Formulación, Actualización, Acompañamiento Normativo y Operativo"/>
    <s v="informe"/>
    <x v="0"/>
    <n v="15"/>
    <s v="2024-114-001430-2"/>
    <s v="2024-07-16 14:09:06"/>
    <s v="2024-211-001581-1"/>
    <d v="2024-08-27T00:00:00"/>
    <n v="29"/>
    <n v="30"/>
    <x v="2"/>
    <s v="Finalizar radicado 2024-08-27 10:16:07_x000a_Usuario: Jorge Enrique Restrepo Sanguino_x000a__x000a_Dependencia: FORMULACIÓN, ACTUALIZACIÓN ,ACOMPAÑAMINETO NORMATIVO Y OPERATIVO_x000a__x000a_Observación: SE DIO RESPUESTA"/>
    <d v="2024-08-27T00:00:00"/>
    <s v="PDF"/>
    <s v="N/A"/>
    <s v="N/A"/>
    <s v="NO SE EVIDENCIA ENVIO POR CORREO ELECTRÓNICO"/>
    <m/>
  </r>
  <r>
    <x v="0"/>
    <x v="0"/>
    <x v="0"/>
    <s v="FISCALIA GENERAL DE LA NACION  fabio.guerrero@fiscalia.gov.co"/>
    <x v="0"/>
    <x v="0"/>
    <s v="SOLICITUD URGENTE"/>
    <s v="Darcy Natalia Villa Blandón"/>
    <x v="1"/>
    <s v="Gestión Contractual"/>
    <s v="denuncia"/>
    <x v="0"/>
    <n v="15"/>
    <s v="2024-114-001912-5"/>
    <s v="2024-07-16 13:59:48"/>
    <s v="N/A"/>
    <d v="2024-08-30T00:00:00"/>
    <n v="32"/>
    <n v="33"/>
    <x v="1"/>
    <s v="Reasignar Radicado 2024-07-31 12:45:16_x000a_Usuario: Rainer Narval Naranjo Charrasquiel_x000a__x000a_Dependencia: SUBDIRECCIÓN ADMINISTRATIVA Y FINANCIERA_x000a__x000a_Observación: Se reasignó el radicado al usuario: Darcy Natalia Villa Blandón con la siguiente observación: Se da traslado de Orfeo para su revisión y manejo"/>
    <s v="N/A"/>
    <s v="N/A"/>
    <s v="N/A"/>
    <s v="N/A"/>
    <s v="A LA FECHA DE REVISIÓN SE ENCUENTRAN VENCIDAS SIN EL DEBIDO TRAMITE"/>
    <m/>
  </r>
  <r>
    <x v="0"/>
    <x v="0"/>
    <x v="12"/>
    <s v="CUERPO DE BOMBEROS VOLUNTARIOS DE VILLAMARIA  CALDAS"/>
    <x v="2"/>
    <x v="1"/>
    <s v="Solicitud de Información sobre Radicados"/>
    <s v="Massiel Mendez"/>
    <x v="0"/>
    <s v="Educación nacional para bomberos"/>
    <s v="peticion de interes particular"/>
    <x v="2"/>
    <n v="15"/>
    <s v="2024-114-001911-5"/>
    <s v="2024-07-16 13:39:03"/>
    <s v="N/A"/>
    <d v="2024-08-30T00:00:00"/>
    <n v="32"/>
    <n v="33"/>
    <x v="1"/>
    <s v="Crear Radicado 2024-07-16 13:39:05_x000a_Usuario: Atención de Usuario al Ciudadano_x000a__x000a_Dependencia: GESTIÓN ATENCIÓN AL USUARIO_x000a__x000a_Observación: Se radicó el documento de forma correcta mediante radicación email con los siguientes datos: Usuarios tramitadores: - Massiel Mendez, Dependencia/s tramitadora/s: - EDUCACIÓN NACIONAL PARA BOMBEROS , Usuario creador: Atención de Usuario al Ciudadano"/>
    <s v="N/A"/>
    <s v="N/A"/>
    <s v="N/A"/>
    <s v="N/A"/>
    <s v="A LA FECHA DE REVISIÓN SE ENCUENTRAN VENCIDAS SIN EL DEBIDO TRAMITE"/>
    <m/>
  </r>
  <r>
    <x v="0"/>
    <x v="0"/>
    <x v="0"/>
    <s v="INSTITUTO DE HIDROLOGÍA , METEREOLOGÍA Y ESTUDIOS AMBEINTALES - IDEAM  sin información"/>
    <x v="0"/>
    <x v="3"/>
    <s v="SALIDA RADICADO IDEAM 20241500068781 / RADICADO DE ENTRADA 20249910066632"/>
    <s v="Dirección General"/>
    <x v="2"/>
    <s v="Dirección General"/>
    <s v="invitaciones"/>
    <x v="3"/>
    <n v="15"/>
    <s v="2024-114-001428-2"/>
    <s v="2024-07-16 13:28:45"/>
    <s v="N/A"/>
    <d v="2024-08-23T00:00:00"/>
    <n v="27"/>
    <n v="28"/>
    <x v="1"/>
    <s v="Incluir en expediente 2024-08-23 15:42:01_x000a_Usuario: Director General_x000a__x000a_Dependencia: DIRECCION GENERAL_x000a__x000a_Observación: Se incluyó el radicado en el expediente: invitaciones 22"/>
    <s v="N/A"/>
    <s v="N/A"/>
    <s v="N/A"/>
    <s v="N/A"/>
    <s v="DE ACUERDO A LAS INDICACIONES DE GAU SE PRESENTA VENCIDA POR NO CERRAR EN EL MISMO MES"/>
    <m/>
  </r>
  <r>
    <x v="0"/>
    <x v="0"/>
    <x v="1"/>
    <s v="CUERPO DE BOMBEROS VOLUNTARIOS DE LA UNION  ANTIOQUIA"/>
    <x v="2"/>
    <x v="4"/>
    <s v="SOLICITUD MODELOS AUTORIZADOS PARA ESTACIONES"/>
    <s v="Jonathan Prieto"/>
    <x v="0"/>
    <s v="Fortalecimiento Bomberil para la respuesta"/>
    <s v="solicitud de información pública"/>
    <x v="1"/>
    <n v="10"/>
    <s v="2024-114-001910-5"/>
    <s v="2024-07-16 13:14:14"/>
    <s v="2024-213-001462-1"/>
    <d v="2024-08-30T00:00:00"/>
    <n v="32"/>
    <n v="33"/>
    <x v="1"/>
    <s v="En proceso de firma física 2024-08-12 11:41:29_x000a_Usuario: Jonathan Prieto_x000a__x000a_Dependencia: FORTALECIMIENTO BOMBERIL PARA LA RESPUESTA_x000a__x000a_Observación: El inicia proceso de firma física para el documento SOLICITUD DE APOYO EN LA GESTIóN PARA LA CONSTRUCCIóN DE UNA ESTACIóN DE BOMBERO"/>
    <s v="N/A"/>
    <s v="PDF"/>
    <s v="N/A"/>
    <s v="N/A"/>
    <s v="SE EVIDENCIA RESPUESTA SIN FIRMA"/>
    <m/>
  </r>
  <r>
    <x v="0"/>
    <x v="0"/>
    <x v="0"/>
    <s v="EDWARD  -- --"/>
    <x v="1"/>
    <x v="0"/>
    <s v="Solicitud de certificado"/>
    <s v="Helena Carolina Ibañez Vargas"/>
    <x v="1"/>
    <s v="Gestión Contractual"/>
    <s v="certificaciones laborales"/>
    <x v="2"/>
    <n v="15"/>
    <s v="2024-114-001424-2"/>
    <s v="2024-07-16 11:10:39"/>
    <s v="N/A"/>
    <d v="2024-08-30T00:00:00"/>
    <n v="32"/>
    <n v="33"/>
    <x v="1"/>
    <s v="Crear Radicado 2024-07-16 11:10:41_x000a_Usuario: Atención de Usuario al Ciudadano_x000a__x000a_Dependencia: GESTIÓN ATENCIÓN AL USUARIO_x000a__x000a_Observación: Se radicó el documento de forma correcta mediante radicación email con los siguientes datos: Usuarios tramitadores: - Helena Carolina Ibañez Vargas, Dependencia/s tramitadora/s: - GESTIÓN CONTRACTUAL, Usuario creador: Atención de Usuario al Ciudadano"/>
    <s v="N/A"/>
    <s v="N/A"/>
    <s v="N/A"/>
    <s v="N/A"/>
    <s v="A LA FECHA DE REVISIÓN SE ENCUENTRAN VENCIDAS SIN EL DEBIDO TRAMITE"/>
    <m/>
  </r>
  <r>
    <x v="0"/>
    <x v="0"/>
    <x v="5"/>
    <s v="CUERPO DE BOMBEROS VOLUNTARIOS DE CALAMAR BOLIVAR  sin información"/>
    <x v="2"/>
    <x v="0"/>
    <s v="reiteracion de respuesta"/>
    <s v="Anjhydalid Viviana Ruales Escobar"/>
    <x v="1"/>
    <s v="Gestión de Asuntos Disciplinarios"/>
    <s v="Queja"/>
    <x v="4"/>
    <n v="15"/>
    <s v="2024-114-001908-5"/>
    <s v="2024-07-16 11:01:43"/>
    <s v="N/A"/>
    <d v="2024-09-02T00:00:00"/>
    <n v="33"/>
    <n v="34"/>
    <x v="0"/>
    <s v="Incluir en expediente 2024-08-12 09:59:26_x000a_Usuario: Anjhydalid Viviana Ruales Escobar_x000a__x000a_Dependencia: GESTIÓN DE ASUNTOS DISCIPLINARIOS_x000a__x000a_Observación: Se incluyó el radicado en el expediente: INDAGACIONES PREVIAS"/>
    <s v="N/A"/>
    <s v="N/A"/>
    <s v="N/A"/>
    <s v="N/A"/>
    <s v="SE ABRE PROCESO DICIPLINARIO EL CUAL TIENE 6 MESES EN ATENCION A LA LEY."/>
    <s v="SE ABRE PROCESO DICIPLINARIO EL CUAL TIENE 6 MESES EN ATENCION A LA LEY."/>
  </r>
  <r>
    <x v="0"/>
    <x v="0"/>
    <x v="2"/>
    <s v="Alcaldia Municipal de Zona Bananera  --"/>
    <x v="3"/>
    <x v="4"/>
    <s v="Fwd: SOLICITUD ACLARACION DATOS DEVOLUCION RENDIMIENTOS FINANCIEROS CONVENIO 179-2021"/>
    <s v="Edna Geraldine Rodriguez Cardenas"/>
    <x v="0"/>
    <s v="Fortalecimiento Bomberil para la respuesta"/>
    <s v="solicitud de información pública"/>
    <x v="1"/>
    <n v="10"/>
    <s v="2024-114-001907-5"/>
    <s v="2024-07-16 10:53:02"/>
    <s v="N/A"/>
    <d v="2024-08-30T00:00:00"/>
    <n v="32"/>
    <n v="33"/>
    <x v="1"/>
    <s v="Crear Radicado 2024-07-16 10:53:05_x000a_Usuario: Atención de Usuario al Ciudadano_x000a__x000a_Dependencia: GESTIÓN ATENCIÓN AL USUARIO_x000a__x000a_Observación: Se radicó el documento de forma correcta mediante radicación email con los siguientes datos: Usuarios tramitadores: - Edna Geraldine Rodriguez Cardenas, Dependencia/s tramitadora/s: - FORTALECIMIENTO BOMBERIL PARA LA RESPUESTA, Usuario creador: Atención de Usuario al Ciudadano"/>
    <s v="N/A"/>
    <s v="N/A"/>
    <s v="N/A"/>
    <s v="N/A"/>
    <s v="A LA FECHA DE REVISIÓN SE ENCUENTRAN VENCIDAS SIN EL DEBIDO TRAMITE"/>
    <m/>
  </r>
  <r>
    <x v="0"/>
    <x v="0"/>
    <x v="8"/>
    <s v="CUERPO DE BOMBEROS VOLUNTARIOS DE VILLAVICENCIO  Alvarez"/>
    <x v="2"/>
    <x v="0"/>
    <s v="INFORMES TECNICOS BRIGADAS CLASE 1 - ESCUELA VILLAVICENCIO"/>
    <s v="Edgar Alexander Maya"/>
    <x v="0"/>
    <s v="Educación nacional para bomberos"/>
    <s v="informe"/>
    <x v="3"/>
    <n v="0"/>
    <s v="2024-114-001420-2"/>
    <s v="2024-07-16 10:50:05"/>
    <s v="N/A"/>
    <n v="0"/>
    <n v="0"/>
    <n v="0"/>
    <x v="3"/>
    <s v="Finalizar radicado 2024-07-17 09:47:55_x000a_Usuario: Edgar Alexander Maya Lopez_x000a__x000a_Dependencia: EDUCACIÓN NACIONAL PARA BOMBEROS_x000a__x000a_Observación: Se archiva por ser de caracter informativo"/>
    <s v="N/A"/>
    <s v="N/A"/>
    <s v="N/A"/>
    <s v="N/A"/>
    <s v="CUMPLIDA POR SER INFORMATIVA"/>
    <m/>
  </r>
  <r>
    <x v="0"/>
    <x v="0"/>
    <x v="8"/>
    <s v="CUERPO DE BOMBEROS VOLUNTARIOS DE GRANADA - META   GRANADA - META"/>
    <x v="2"/>
    <x v="0"/>
    <s v="SOLICITUD CARNETIZACION BOMBEROS GRANADA META"/>
    <s v="Edwin Alfonso Zamora Oyola"/>
    <x v="1"/>
    <s v="Tecnólogia e informática"/>
    <s v="informe"/>
    <x v="3"/>
    <n v="15"/>
    <s v="2024-114-001418-2"/>
    <s v="2024-07-16 10:06:55"/>
    <s v="N/A"/>
    <d v="2024-08-30T00:00:00"/>
    <n v="32"/>
    <n v="33"/>
    <x v="1"/>
    <s v="Crear Radicado 2024-07-16 10:06:58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s v="N/A"/>
    <s v="N/A"/>
    <s v="N/A"/>
    <s v="N/A"/>
    <s v="SE EVIDENCIA RESPUESTA SIN FIRMA"/>
    <m/>
  </r>
  <r>
    <x v="0"/>
    <x v="0"/>
    <x v="13"/>
    <s v="ESCUELA TéCNICA DE BOMBEROS DUITAMA  -- --"/>
    <x v="2"/>
    <x v="6"/>
    <s v="Solicitud de Inscripción Curso SCI Básico en Línea CBV DUITAMA"/>
    <s v="Edwin Alfonso Zamora Oyola"/>
    <x v="1"/>
    <s v="Tecnólogia e informática"/>
    <s v="Autorización institucional del desarrollo del curso"/>
    <x v="2"/>
    <n v="15"/>
    <s v="2024-114-001416-2"/>
    <s v="2024-07-16 09:37:03"/>
    <s v="N/A"/>
    <d v="2024-08-30T00:00:00"/>
    <n v="32"/>
    <n v="33"/>
    <x v="1"/>
    <s v="Reasignar Radicado 2024-07-17 10:23:17_x000a_Usuario: Mercedes Catalina Rincón Quintero_x000a__x000a_Dependencia: EDUCACIÓN NACIONAL PARA BOMBEROS_x000a__x000a_Observación: Se reasignó el radicado al usuario: Edwin Alfonso Zamora Oyola con la siguiente observación: para tramite"/>
    <s v="N/A"/>
    <s v="N/A"/>
    <s v="N/A"/>
    <s v="N/A"/>
    <s v="SE EVIDENCIA RESPUESTA SIN FIRMA"/>
    <m/>
  </r>
  <r>
    <x v="0"/>
    <x v="0"/>
    <x v="25"/>
    <s v="CUERPO DE BOMBEROS VOLUNTARIOS MONTENEGRO  sin información bomberosvoluntariosmontenegro@gmail.com"/>
    <x v="2"/>
    <x v="0"/>
    <s v="solicitud poder"/>
    <s v="Ivan Jose Constante Guette"/>
    <x v="1"/>
    <s v="Gestión Contractual"/>
    <s v="peticion de interes particular"/>
    <x v="2"/>
    <n v="15"/>
    <s v="2024-114-001905-5"/>
    <s v="2024-07-16 09:16:11"/>
    <s v="_x000a_2024-313-001439-1"/>
    <d v="2024-08-30T00:00:00"/>
    <n v="32"/>
    <n v="33"/>
    <x v="1"/>
    <s v="En proceso de firma física 2024-08-12 09:25:59_x000a_Usuario: Ivan Jose Constante Guette_x000a__x000a_Dependencia: GESTIÓN CONTRACTUAL_x000a__x000a_Observación: El inicia proceso de firma física para el documento PODER PARA LIBERACIóN DE VEHICULO CISTERNA DE MONTENEGRO"/>
    <s v="N/A"/>
    <s v="N/A"/>
    <s v="N/A"/>
    <s v="N/A"/>
    <s v="SE EVIDENCIA RESPUESTA SIN FIRMA"/>
    <m/>
  </r>
  <r>
    <x v="0"/>
    <x v="0"/>
    <x v="0"/>
    <s v="CUERPO DE BOMBEROS VOLUNTARIOS DE NOCAIMA  sin información"/>
    <x v="2"/>
    <x v="0"/>
    <s v="SOLICITUD COPIA DEL SOAT MAQUINA EXTINTORA"/>
    <s v="Juan Carlos Suarez de la Torre"/>
    <x v="1"/>
    <s v="Gestión Administrativa"/>
    <s v="seguro obligatorio soat"/>
    <x v="3"/>
    <n v="15"/>
    <s v="2024-114-001412-2"/>
    <s v="2024-07-16 08:45:13"/>
    <s v="N/A"/>
    <d v="2024-08-30T00:00:00"/>
    <n v="32"/>
    <n v="33"/>
    <x v="1"/>
    <s v="Crear Radicado 2024-07-16 08:45:16_x000a_Usuario: Atención de Usuario al Ciudadano_x000a__x000a_Dependencia: GESTIÓN ATENCIÓN AL USUARIO_x000a__x000a_Observación: Se radicó el documento de forma correcta mediante radicación email con los siguientes datos: Usuarios tramitadores: - Juan Carlos Suarez de la Torre, Dependencia/s tramitadora/s: - GESTIÓN ADMININSTRATIVA, Usuario creador: Atención de Usuario al Ciudadano"/>
    <s v="N/A"/>
    <s v="N/A"/>
    <s v="N/A"/>
    <s v="N/A"/>
    <s v="A LA FECHA DE REVISIÓN SE ENCUENTRAN VENCIDAS SIN EL DEBIDO TRAMITE"/>
    <m/>
  </r>
  <r>
    <x v="0"/>
    <x v="0"/>
    <x v="0"/>
    <s v="UNGRD  -- --"/>
    <x v="0"/>
    <x v="3"/>
    <s v="Remisión Solicitud - Ticket N° GSC-2024-122843 - RELACIONAMIENTO CON EL CIUDADANO - UNGRD"/>
    <s v="Andrés Fernando Muñoz Cabrera"/>
    <x v="0"/>
    <s v="Fortalecimiento Bomberil para la respuesta"/>
    <s v="informe"/>
    <x v="3"/>
    <n v="15"/>
    <s v="2024-114-001408-2"/>
    <s v="2024-07-16 08:22:26"/>
    <s v="N/A"/>
    <d v="2024-08-30T00:00:00"/>
    <n v="32"/>
    <n v="33"/>
    <x v="1"/>
    <s v="Reasignar Radicado 2024-08-26 11:21:55_x000a_Usuario: Andrés Fernando Muñoz Cabrera_x000a__x000a_Dependencia: FORTALECIMIENTO BOMBERIL PARA LA RESPUESTA_x000a__x000a_Observación: Se reasignó el radicado al usuario: Edgar Alexander Maya Lopez con la siguiente observación: Se reasigna a educación por competencia 26/08/2024"/>
    <s v="N/A"/>
    <s v="N/A"/>
    <s v="N/A"/>
    <s v="N/A"/>
    <s v="A LA FECHA DE REVISIÓN SE ENCUENTRAN VENCIDAS SIN EL DEBIDO TRAMITE"/>
    <m/>
  </r>
  <r>
    <x v="0"/>
    <x v="0"/>
    <x v="23"/>
    <s v="BENEMERITO CUERPO DE BOMBEROS VOLUNTARIOS DE IBAGUE  MORA"/>
    <x v="2"/>
    <x v="4"/>
    <s v="SOLICITUD"/>
    <s v="Linda Joan Incignares Rondón"/>
    <x v="2"/>
    <s v="Gestión de comunicaciones"/>
    <s v="Cartas"/>
    <x v="3"/>
    <n v="15"/>
    <s v="2024-114-001398-2"/>
    <s v="2024-07-12 14:19:05"/>
    <s v="N/A"/>
    <d v="2024-08-30T00:00:00"/>
    <n v="0"/>
    <n v="0"/>
    <x v="3"/>
    <s v="Finalizar radicado 2024-07-16 15:56:03_x000a_Usuario: Linda Joan Incignares Rondón_x000a__x000a_Dependencia: GESTIÓN COMUNICACIONES_x000a__x000a_Observación: No requiere respusta"/>
    <s v="N/A"/>
    <s v="N/A"/>
    <s v="N/A"/>
    <s v="N/A"/>
    <s v="INDICA ARCHIVO POR SER INFORMATIVO PERO AL PARECER AMERITA RESPUESTA"/>
    <m/>
  </r>
  <r>
    <x v="0"/>
    <x v="0"/>
    <x v="23"/>
    <s v="BENEMERITO CUERPO DE BOMBEROS VOLUNTARIOS DE IBAGUE  MORA"/>
    <x v="2"/>
    <x v="4"/>
    <s v="SOLICITUD FORTALECIMIENTO"/>
    <s v="Andrés Fernando Muñoz Cabrera"/>
    <x v="0"/>
    <s v="Fortalecimiento Bomberil para la respuesta"/>
    <s v="ficha resumen para la presentación de proyectos firmada"/>
    <x v="0"/>
    <n v="15"/>
    <s v="2024-114-001397-2"/>
    <s v="2024-07-12 14:16:39"/>
    <s v="N/A"/>
    <d v="2024-08-30T00:00:00"/>
    <n v="34"/>
    <n v="35"/>
    <x v="1"/>
    <s v="Finalizar radicado 2024-08-01 11:41:43_x000a_Usuario: Andrés Fernando Muñoz Cabrera_x000a__x000a_Dependencia: FORTALECIMIENTO BOMBERIL PARA LA RESPUESTA_x000a__x000a_Observación: Se archiva por ser documentos informativos. Al ser Plan de Acción los adjuntos se descargar para crear el archivo general y pasarlo a la Dirección 01/08/2024"/>
    <s v="N/A"/>
    <s v="N/A"/>
    <s v="N/A"/>
    <s v="N/A"/>
    <s v="INDICA ARCHIVO POR SER INFORMATIVO PERO AL PARECER AMERITA RESPUESTA"/>
    <m/>
  </r>
  <r>
    <x v="0"/>
    <x v="0"/>
    <x v="0"/>
    <s v="ALCALDÍA SOACHA - CUNDINAMARCA   --"/>
    <x v="3"/>
    <x v="2"/>
    <s v="SOLICITUD CONCEPTO"/>
    <s v="Jorge Enrique Restrepo Sandino"/>
    <x v="0"/>
    <s v="Formulación, Actualización, Acompañamiento Normativo y Operativo"/>
    <s v="solicitud de información pública"/>
    <x v="1"/>
    <n v="10"/>
    <s v="2024-114-001395-2"/>
    <s v="2024-07-12 11:23:19"/>
    <s v="N/A"/>
    <d v="2024-08-30T00:00:00"/>
    <n v="34"/>
    <n v="35"/>
    <x v="1"/>
    <s v="Reasignar Radicado 2024-07-12 13:42:46_x000a_Usuario: Juan Pablo Ardila Figueroa_x000a__x000a_Dependencia: FORMULACIÓN, ACTUALIZACIÓN ,ACOMPAÑAMINETO NORMATIVO Y OPERATIVO_x000a__x000a_Observación: Se reasignó el radicado al usuario: Jorge Enrique Restrepo Sanguino con la siguiente observación: - Dr. Jorge, es relevante proyectar la respuesta en termino desde su experiencia y conocimiento normativo de la funcionalidad de la entidad. Mil gracias"/>
    <s v="N/A"/>
    <s v="N/A"/>
    <s v="N/A"/>
    <s v="N/A"/>
    <s v="A LA FECHA DE REVISIÓN SE ENCUENTRAN VENCIDAS SIN EL DEBIDO TRAMITE"/>
    <m/>
  </r>
  <r>
    <x v="0"/>
    <x v="0"/>
    <x v="11"/>
    <s v="ALCALDÍA MOGOTES - SANTANDER   --"/>
    <x v="3"/>
    <x v="2"/>
    <s v="Consulta con relación a: Restricción de realización de convenio con grupo voluntario de bomberos voluntario de mogotes que se encuentran como no opera..."/>
    <s v="Orlando Murillo López"/>
    <x v="0"/>
    <s v="Inpección, Vigilancia y Control"/>
    <s v="solicitud de información pública"/>
    <x v="1"/>
    <n v="10"/>
    <s v="2024-114-001394-2"/>
    <s v="2024-07-12 11:19:00"/>
    <s v="N/A"/>
    <d v="2024-08-30T00:00:00"/>
    <n v="34"/>
    <n v="35"/>
    <x v="1"/>
    <s v="Reasignar Radicado 2024-07-12 12:06:43_x000a_Usuario: Juan Pablo Ardila Figueroa_x000a__x000a_Dependencia: FORMULACIÓN, ACTUALIZACIÓN ,ACOMPAÑAMINETO NORMATIVO Y OPERATIVO_x000a__x000a_Observación: Se reasignó el radicado al usuario: Orlando Murillo Lopez con la siguiente observación: Capitan Murillo, Se remite para su conocimiento y fines pertinentes, toda vez que la petición solicita un concepto sobre la declaración de no OPERATIVIDAD, del CBV de Mogotes Santander, para dar respuesta a la alcaldia Municipal. Mil gracias."/>
    <s v="N/A"/>
    <s v="N/A"/>
    <s v="N/A"/>
    <s v="N/A"/>
    <s v="A LA FECHA DE REVISIÓN SE ENCUENTRAN VENCIDAS SIN EL DEBIDO TRAMITE"/>
    <m/>
  </r>
  <r>
    <x v="0"/>
    <x v="0"/>
    <x v="0"/>
    <s v="CONTRALORIA GENERAL DE LA REPUBLICA  mercy.martinez@contraloria.gov.co"/>
    <x v="0"/>
    <x v="0"/>
    <s v="Visita fiscal de la Contraloría General de la Republica"/>
    <s v="Rainer Narval Naranjo Charrasquiel"/>
    <x v="1"/>
    <s v="Subdirección Administrativa y Financiera"/>
    <s v="circulares"/>
    <x v="0"/>
    <n v="15"/>
    <s v="2024-114-001388-2"/>
    <s v="2024-07-11 18:59:16"/>
    <s v="N/A"/>
    <d v="2024-07-18T00:00:00"/>
    <n v="6"/>
    <n v="7"/>
    <x v="0"/>
    <s v="Finalizar radicado 2024-07-18 17:20:06_x000a_Usuario: Rainer Narval Naranjo Charrasquiel_x000a__x000a_Dependencia: SUBDIRECCIÓN ADMINISTRATIVA Y FINANCIERA_x000a__x000a_Observación: Se finaliza radicado, se procede a cargar correo de evidencia de envío por parte de la directora, oficio de respuesta y evidencias."/>
    <d v="2024-07-18T00:00:00"/>
    <s v="CORREO"/>
    <s v="SI"/>
    <s v="N/A"/>
    <s v="SE EVIDENCIA RESPUESTA POR CORREO ELECTRÓNICO SIN OFICIO DE ORFEO"/>
    <m/>
  </r>
  <r>
    <x v="0"/>
    <x v="0"/>
    <x v="14"/>
    <s v="CUERPO DE BOMBEROS VOLUNTARIOS DE MANI - CASANARE  MANI"/>
    <x v="2"/>
    <x v="4"/>
    <s v="Solicitud"/>
    <s v="Andrés Fernando Muñoz Cabrera"/>
    <x v="0"/>
    <s v="Fortalecimiento Bomberil para la respuesta"/>
    <s v="ficha resumen para la presentación de proyectos firmada"/>
    <x v="0"/>
    <n v="15"/>
    <s v="2024-114-001384-2"/>
    <s v="2024-07-11 17:38:55"/>
    <s v="N/A"/>
    <d v="2024-08-30T00:00:00"/>
    <n v="35"/>
    <n v="36"/>
    <x v="1"/>
    <s v="Finalizar radicado 2024-08-01 11:42:46_x000a_Usuario: Andrés Fernando Muñoz Cabrera_x000a__x000a_Dependencia: FORTALECIMIENTO BOMBERIL PARA LA RESPUESTA_x000a__x000a_Observación: Se archiva por ser documentos informativos. Al ser Plan de Acción los adjuntos se descargar para crear el archivo general y pasarlo a la Dirección 01/08/2024"/>
    <s v="N/A"/>
    <s v="N/A"/>
    <s v="N/A"/>
    <s v="N/A"/>
    <s v="INDICA ARCHIVO POR SER INFORMATIVO PERO AL PARECER AMERITA RESPUESTA"/>
    <m/>
  </r>
  <r>
    <x v="0"/>
    <x v="0"/>
    <x v="0"/>
    <s v="MINISTERIO DEL INTERIOR  LUIS sergio.arciniegas@mininterior.gov.co"/>
    <x v="0"/>
    <x v="0"/>
    <s v="RV: URGENTE Solicitud de información – Logros para el discurso del 20 de julio"/>
    <s v="Adriana Moreno Roncancio"/>
    <x v="2"/>
    <s v="Planeación Estrategica"/>
    <s v="solicitud de información pública"/>
    <x v="1"/>
    <n v="10"/>
    <s v="2024-114-001902-5"/>
    <s v="2024-07-11 17:35:36"/>
    <s v="N/A"/>
    <d v="2024-08-30T00:00:00"/>
    <n v="35"/>
    <n v="36"/>
    <x v="1"/>
    <s v="Crear Radicado 2024-07-11 17:35:38_x000a_Usuario: Atención de Usuario al Ciudadano_x000a__x000a_Dependencia: GESTIÓN ATENCIÓN AL USUARIO_x000a__x000a_Observación: Se radicó el documento de forma correcta mediante radicación email con los siguientes datos: Usuarios tramitadores: - Adriana Moreno Roncancio, Dependencia/s tramitadora/s: - PLANEACIÓN ESTRATEGICA, Usuario creador: Atención de Usuario al Ciudadano"/>
    <s v="N/A"/>
    <s v="N/A"/>
    <s v="N/A"/>
    <s v="N/A"/>
    <s v="A LA FECHA DE REVISIÓN SE ENCUENTRAN VENCIDAS SIN EL DEBIDO TRAMITE"/>
    <m/>
  </r>
  <r>
    <x v="0"/>
    <x v="0"/>
    <x v="0"/>
    <s v="ISELE -- TOSCANA --"/>
    <x v="1"/>
    <x v="2"/>
    <s v="Cargo de comandante con constancias"/>
    <s v="Andres Felipe Garcia Rico"/>
    <x v="0"/>
    <s v="Educación nacional para bomberos"/>
    <s v="peticion de interes particular"/>
    <x v="2"/>
    <n v="15"/>
    <s v="2024-114-001899-5"/>
    <s v="2024-07-11 17:29:26"/>
    <s v="2024-214-001122-1"/>
    <d v="2024-07-17T00:00:00"/>
    <n v="5"/>
    <n v="6"/>
    <x v="0"/>
    <s v="Finalizar radicado 2024-07-17 10:16:42_x000a_Usuario: Andres Felipe Garcia Rico_x000a__x000a_Dependencia: EDUCACIÓN NACIONAL PARA BOMBEROS_x000a__x000a_Observación: se da respuesta al peticionario mediante radicado DNBC No. 2024-214-001122-1"/>
    <d v="2024-07-17T00:00:00"/>
    <s v="PDF"/>
    <s v="SI"/>
    <s v="N/A"/>
    <s v="CUMPLIDA "/>
    <m/>
  </r>
  <r>
    <x v="0"/>
    <x v="0"/>
    <x v="6"/>
    <s v="CUERPO DE BOMBEROS VOLUNTARIOS DE VALLEDUPAR  ALEXEI PETIT"/>
    <x v="2"/>
    <x v="2"/>
    <s v="Reiteración de Solicitud para que se extienda la sobretasa bomberil al impuesto de industria y comercio"/>
    <s v="Andrea Bibiana Castañeda"/>
    <x v="0"/>
    <s v="Formulación, Actualización, Acompañamiento Normativo y Operativo"/>
    <s v="informe"/>
    <x v="3"/>
    <n v="0"/>
    <s v="2024-114-001378-2"/>
    <s v="2024-07-11 15:57:51"/>
    <s v="N/A"/>
    <d v="1899-12-30T00:00:00"/>
    <n v="0"/>
    <n v="0"/>
    <x v="3"/>
    <s v="Reasignar Radicado 2024-07-11 18:03:14_x000a_Usuario: Juan Pablo Ardila Figueroa_x000a__x000a_Dependencia: FORMULACIÓN, ACTUALIZACIÓN ,ACOMPAÑAMINETO NORMATIVO Y OPERATIVO_x000a__x000a_Observación: Se reasignó el radicado al usuario: Andrea Bibiana Castañeda Durán con la siguiente observación: - - Dra. Andrea, no amerita respuesta informativa archivar, Gracias"/>
    <s v="N/A"/>
    <s v="N/A"/>
    <s v="N/A"/>
    <s v="N/A"/>
    <s v="CUMPLIDA POR SER INFORMATIVA"/>
    <m/>
  </r>
  <r>
    <x v="0"/>
    <x v="1"/>
    <x v="0"/>
    <s v="Juan Carlos Puerto Prieto"/>
    <x v="1"/>
    <x v="0"/>
    <s v="SOLICITUD DE RESTABLECIMIENTO DE LICENCIAS PARA LAS CUENTAS DE CORREO ELECTRÓNICO COORDINACIÓN OPERATIVA-DNBC"/>
    <s v="Rainer Narval Naranjo Charrasquiel"/>
    <x v="1"/>
    <s v="Subdirección Administrativa y Financiera"/>
    <s v="Cartas"/>
    <x v="3"/>
    <n v="15"/>
    <s v="2024-114-001377-2"/>
    <s v="2024-07-11 15:41:38"/>
    <s v="N/A"/>
    <d v="2024-08-30T00:00:00"/>
    <n v="35"/>
    <n v="36"/>
    <x v="1"/>
    <s v="Finalizar radicado 2024-07-31 12:22:49_x000a_Usuario: Rainer Narval Naranjo Charrasquiel_x000a__x000a_Dependencia: SUBDIRECCIÓN ADMINISTRATIVA Y FINANCIERA_x000a__x000a_Observación: Las solicitudes de licencias para las cuentas de correo electrónico y la nube fueron adquiridas y se reestableció el servicio el día 17/07/2024, información enviada por Tecnología para la respectiva compra."/>
    <s v="N/A"/>
    <s v="N/A"/>
    <s v="N/A"/>
    <s v="N/A"/>
    <s v="A LA FECHA DE REVISIÓN SE ENCUENTRAN VENCIDAS SIN EL DEBIDO TRAMITE"/>
    <m/>
  </r>
  <r>
    <x v="0"/>
    <x v="0"/>
    <x v="27"/>
    <s v="CUERPO DE BOMBEROS DE PUERTO INIRIDA  sin información"/>
    <x v="2"/>
    <x v="5"/>
    <s v="Solicitud de asesoría legal"/>
    <s v="Jorge Enrique Restrepo Sandino"/>
    <x v="0"/>
    <s v="Formulación, Actualización, Acompañamiento Normativo y Operativo"/>
    <s v="solicitud de información pública"/>
    <x v="1"/>
    <n v="10"/>
    <s v="2024-114-001896-5"/>
    <s v="2024-07-11 15:10:55"/>
    <s v="N/A"/>
    <d v="2024-08-30T00:00:00"/>
    <n v="35"/>
    <n v="36"/>
    <x v="1"/>
    <s v="Reasignar Radicado 2024-07-11 18:05:57_x000a_Usuario: Juan Pablo Ardila Figueroa_x000a__x000a_Dependencia: FORMULACIÓN, ACTUALIZACIÓN ,ACOMPAÑAMINETO NORMATIVO Y OPERATIVO_x000a__x000a_Observación: Se reasignó el radicado al usuario: Jorge Enrique Restrepo Sanguino con la siguiente observación: - Dr. Jorge, es relevante proyectar la respuesta desde su experiencia y conocimiento normativo de la funcionalidad de la entidad. Mil gracias"/>
    <s v="N/A"/>
    <s v="N/A"/>
    <s v="N/A"/>
    <s v="N/A"/>
    <s v="A LA FECHA DE REVISIÓN SE ENCUENTRAN VENCIDAS SIN EL DEBIDO TRAMITE"/>
    <m/>
  </r>
  <r>
    <x v="0"/>
    <x v="0"/>
    <x v="11"/>
    <s v="GOBERNACIÓN DE SANTANDER  sin información DEL"/>
    <x v="3"/>
    <x v="5"/>
    <s v="Traslado por competencia"/>
    <s v="Santiago Gutierrez Mendoza"/>
    <x v="0"/>
    <s v="Educación nacional para bomberos"/>
    <s v="Certificación capacidad financiera para el funcionamiento de la escuela"/>
    <x v="0"/>
    <n v="15"/>
    <s v="2024-114-001367-2"/>
    <s v="2024-07-11 11:23:28"/>
    <s v="2024-214-001561-1"/>
    <d v="2024-08-26T00:00:00"/>
    <n v="31"/>
    <n v="32"/>
    <x v="2"/>
    <s v="Finalizar radicado 2024-08-26 12:18:32_x000a_Usuario: Santiago Gutierrez Mendoza_x000a__x000a_Dependencia: EDUCACIÓN NACIONAL PARA BOMBEROS_x000a__x000a_Observación: Se dio respuesta al peticionario mediante radicado de salida 2024-214-001561-1."/>
    <d v="2024-08-26T00:00:00"/>
    <s v="PDF"/>
    <s v="SI"/>
    <s v="N/A"/>
    <s v="EXTEMPORANEA"/>
    <m/>
  </r>
  <r>
    <x v="0"/>
    <x v="0"/>
    <x v="18"/>
    <s v="MARICEL -- NADER --"/>
    <x v="1"/>
    <x v="4"/>
    <s v="Vehículo de bomberos para el Municipio de Ayapel"/>
    <s v="Andrés Fernando Muñoz Cabrera"/>
    <x v="0"/>
    <s v="Fortalecimiento Bomberil para la respuesta"/>
    <s v="ficha resumen para la presentación de proyectos firmada"/>
    <x v="0"/>
    <n v="15"/>
    <s v="2024-114-001365-2"/>
    <s v="2024-07-11 11:19:12"/>
    <s v="2024-213-001527-1"/>
    <d v="2024-08-13T00:00:00"/>
    <n v="23"/>
    <n v="24"/>
    <x v="2"/>
    <s v="Finalizar radicado 2024-08-13 17:38:10_x000a_Usuario: Andrés Fernando Muñoz Cabrera_x000a__x000a_Dependencia: FORTALECIMIENTO BOMBERIL PARA LA RESPUESTA_x000a__x000a_Observación: Respuesta enviada el día 13/08/2024 a través de la plataforma"/>
    <d v="2024-08-13T00:00:00"/>
    <s v="PDF"/>
    <s v="SI"/>
    <s v="N/A"/>
    <s v="EXTEMPORANEA"/>
    <m/>
  </r>
  <r>
    <x v="0"/>
    <x v="0"/>
    <x v="0"/>
    <s v="SOCIEDAD DE ACTIVOS ESPECIALES S.A.S  sin información"/>
    <x v="0"/>
    <x v="0"/>
    <s v="Notificación de cierre de proceso de acceso a inmuebles bajo las metodologías de Destinación Provisional, Comodato o Arrendamiento Social."/>
    <s v="Rainer Narval Naranjo Charrasquiel"/>
    <x v="1"/>
    <s v="Subdirección Administrativa y Financiera"/>
    <s v="informes"/>
    <x v="3"/>
    <n v="0"/>
    <s v="2024-114-001362-2"/>
    <s v="2024-07-11 10:54:49"/>
    <s v="N/A"/>
    <n v="0"/>
    <n v="0"/>
    <n v="0"/>
    <x v="3"/>
    <s v="Finalizar radicado 2024-08-02 12:09:13_x000a_Usuario: Rainer Narval Naranjo Charrasquiel_x000a__x000a_Dependencia: SUBDIRECCIÓN ADMINISTRATIVA Y FINANCIERA_x000a__x000a_Observación: Se procede a archivar documento teniendo en cuenta que es una respuesta de la SAE a un requerimiento realizado en la vigencia anterior para solicitar el estudio de la posibilidad de entrega de comodato de un bien para destinarlo a las instalaciones de funcionamiento de la DNBC."/>
    <s v="N/A"/>
    <s v="N/A"/>
    <s v="N/A"/>
    <s v="N/A"/>
    <s v="CUMPLIDA POR SER INFORMATIVA"/>
    <m/>
  </r>
  <r>
    <x v="0"/>
    <x v="0"/>
    <x v="0"/>
    <s v="FEDERACION BOMBEROS COLOMBIA   --"/>
    <x v="2"/>
    <x v="5"/>
    <s v="consulta juridica"/>
    <s v="Ronny Romero Velandia"/>
    <x v="0"/>
    <s v="Subdirección Estrategica y de Coordinación Bomberil"/>
    <s v="peticion de interes particular"/>
    <x v="2"/>
    <n v="15"/>
    <s v="2024-114-001891-5"/>
    <s v="2024-07-10 14:34:36"/>
    <s v="2024-200-001639-1"/>
    <d v="2024-08-30T00:00:00"/>
    <n v="36"/>
    <n v="37"/>
    <x v="1"/>
    <s v="En proceso de firma física 2024-08-20 12:15:55_x000a_Usuario: Ronny Estiven Romero Velandia_x000a__x000a_Dependencia: SUBDIRECCIÓN ESTRATÉGICA Y DE COORDINACIÓN BOMBERIL_x000a__x000a_Observación: El inicia proceso de firma física para el documento 2024-114-001891-5 RESPUESTA FEDERACION BOMBEROS COLOMBIA - ENCARGO.DOCX"/>
    <s v="N/A"/>
    <s v="PDF"/>
    <s v="N/A"/>
    <s v="N/A"/>
    <s v="SE EVIDENCIA RESPUESTA SIN FIRMA"/>
    <m/>
  </r>
  <r>
    <x v="0"/>
    <x v="0"/>
    <x v="0"/>
    <s v="CUERPO DE BOMBEROS VOLUNTARIOS DE LA MESA  ----"/>
    <x v="2"/>
    <x v="2"/>
    <s v="sobretasa y contratos"/>
    <s v="Briyith Margareth Moncada Sanchez"/>
    <x v="0"/>
    <s v="Formulación, Actualización, Acompañamiento Normativo y Operativo"/>
    <s v="informe"/>
    <x v="3"/>
    <n v="0"/>
    <s v="2024-114-001334-2"/>
    <s v="2024-07-10 11:12:28"/>
    <s v="N/A"/>
    <n v="0"/>
    <n v="0"/>
    <n v="0"/>
    <x v="3"/>
    <s v="Finalizar radicado 2024-07-18 16:18:53_x000a_Usuario: Briyith Margareth Moncada Sanchez_x000a__x000a_Dependencia: FORMULACIÓN, ACTUALIZACIÓN ,ACOMPAÑAMINETO NORMATIVO Y OPERATIVO_x000a__x000a_Observación: Se cargó el archivo y se relacionó en el expediente y en la planilla de convenios/contratos vigencia 2024."/>
    <s v="N/A"/>
    <s v="N/A"/>
    <s v="N/A"/>
    <s v="N/A"/>
    <s v="CUMPLIDA POR SER INFORMATIVA"/>
    <m/>
  </r>
  <r>
    <x v="0"/>
    <x v="0"/>
    <x v="0"/>
    <s v="CUERPO DE BOMBEROS VOLUNTARIOS DE LA MESA  ----"/>
    <x v="2"/>
    <x v="2"/>
    <s v="sobretasa y contratos"/>
    <s v="Briyith Margareth Moncada Sanchez"/>
    <x v="0"/>
    <s v="Formulación, Actualización, Acompañamiento Normativo y Operativo"/>
    <s v="informe"/>
    <x v="3"/>
    <n v="0"/>
    <s v="2024-114-001333-2"/>
    <s v="2024-07-10 11:09:21"/>
    <s v="N/A"/>
    <n v="0"/>
    <n v="0"/>
    <n v="0"/>
    <x v="3"/>
    <s v="Finalizar radicado 2024-07-12 15:29:52_x000a_Usuario: Briyith Margareth Moncada Sanchez_x000a__x000a_Dependencia: FORMULACIÓN, ACTUALIZACIÓN ,ACOMPAÑAMINETO NORMATIVO Y OPERATIVO_x000a__x000a_Observación: Se cargó el archivo y se relacionó en el expediente y en la planilla de convenios/contratos vigencia 2024."/>
    <s v="N/A"/>
    <s v="N/A"/>
    <s v="N/A"/>
    <s v="N/A"/>
    <s v="CUMPLIDA POR SER INFORMATIVA"/>
    <m/>
  </r>
  <r>
    <x v="0"/>
    <x v="0"/>
    <x v="1"/>
    <s v="LIBINTON  BRAYAN  RIVAS"/>
    <x v="1"/>
    <x v="5"/>
    <s v="DERECHO DE PETICION"/>
    <s v="Jorge Enrique Restrepo Sandino"/>
    <x v="0"/>
    <s v="Formulación, Actualización, Acompañamiento Normativo y Operativo"/>
    <s v="peticion de interes particular"/>
    <x v="2"/>
    <n v="15"/>
    <s v="2024-114-001889-5"/>
    <s v="2024-07-10 10:48:59"/>
    <s v="N/A"/>
    <d v="2024-08-30T00:00:00"/>
    <n v="36"/>
    <n v="37"/>
    <x v="1"/>
    <s v="Reasignar Radicado 2024-07-29 09:44:23_x000a_Usuario: Juan Pablo Ardila Figueroa_x000a__x000a_Dependencia: FORMULACIÓN, ACTUALIZACIÓN ,ACOMPAÑAMINETO NORMATIVO Y OPERATIVO_x000a__x000a_Observación: Se reasignó el radicado al usuario: Jorge Enrique Restrepo Sanguino con la siguiente observación: - Dr. Jorge, es relevante proyectar la respuesta desde su experiencia y conocimiento normativo de la funcionalidad de la entidad. Mil gracias"/>
    <s v="N/A"/>
    <s v="N/A"/>
    <s v="N/A"/>
    <s v="N/A"/>
    <s v="A LA FECHA DE REVISIÓN SE ENCUENTRAN VENCIDAS SIN EL DEBIDO TRAMITE"/>
    <m/>
  </r>
  <r>
    <x v="0"/>
    <x v="0"/>
    <x v="25"/>
    <s v="CUERPO DE BOMBEROS VOLUNTARIOS DE LA TEBAIDA  sin información"/>
    <x v="2"/>
    <x v="4"/>
    <s v="SOLICITUD DE INFORMACION"/>
    <s v="Jonathan Prieto"/>
    <x v="0"/>
    <s v="Fortalecimiento Bomberil para la respuesta"/>
    <s v="proyectos"/>
    <x v="0"/>
    <n v="15"/>
    <s v="2024-114-001331-2"/>
    <s v="2024-07-10 10:08:18"/>
    <s v="2024-213-001461-1"/>
    <d v="2024-08-30T00:00:00"/>
    <n v="36"/>
    <n v="37"/>
    <x v="1"/>
    <s v="En proceso de firma física 2024-08-12 11:38:14_x000a_Usuario: Jonathan Prieto_x000a__x000a_Dependencia: FORTALECIMIENTO BOMBERIL PARA LA RESPUESTA_x000a__x000a_Observación: El inicia proceso de firma física para el documento SOLICITUD DE APOYO EN LA GESTIóN PARA LA CONSTRUCCIóN DE UNA ESTACIóN DE BOMBERO"/>
    <s v="N/A"/>
    <s v="PDF"/>
    <s v="N/A"/>
    <s v="N/A"/>
    <s v="SE EVIDENCIA RESPUESTA SIN FIRMA"/>
    <m/>
  </r>
  <r>
    <x v="0"/>
    <x v="0"/>
    <x v="7"/>
    <s v="MELO VARGAS &amp; SUÁREZ NAMÉN   --"/>
    <x v="4"/>
    <x v="4"/>
    <s v="RV: DERECHO DE PETICIÓN DE INTERÉS PARTICULAR – SOLICITA INTERVENCIÓN DE ENTES DE CONTROL EN IRREGULARIDADES PRESENTADAS EN PROYECTO DE CONSTRUCCIÓN..."/>
    <s v="Jorge Enrique Restrepo Sandino"/>
    <x v="0"/>
    <s v="Formulación, Actualización, Acompañamiento Normativo y Operativo"/>
    <s v="peticion de interes particular"/>
    <x v="2"/>
    <n v="15"/>
    <s v="2024-114-001888-5"/>
    <s v="2024-07-10 10:06:27"/>
    <s v="N/A"/>
    <d v="2024-08-30T00:00:00"/>
    <n v="36"/>
    <n v="37"/>
    <x v="1"/>
    <s v="Reasignar Radicado 2024-08-15 17:30:49_x000a_Usuario: Juan Pablo Ardila Figueroa_x000a__x000a_Dependencia: FORMULACIÓN, ACTUALIZACIÓN ,ACOMPAÑAMINETO NORMATIVO Y OPERATIVO_x000a__x000a_Observación: Se reasignó el radicado al usuario: Jorge Enrique Restrepo Sanguino con la siguiente observación: Dr. Jorge, es relevante proyectar la respuesta y/o trasladar por competencia, desde su experiencia y conocimiento normativo de la funcionalidad de la entidad. Mil gracias"/>
    <s v="N/A"/>
    <s v="N/A"/>
    <s v="N/A"/>
    <s v="N/A"/>
    <s v="A LA FECHA DE REVISIÓN SE ENCUENTRAN VENCIDAS SIN EL DEBIDO TRAMITE"/>
    <m/>
  </r>
  <r>
    <x v="0"/>
    <x v="0"/>
    <x v="6"/>
    <s v="ALCALDÍA SAN DIEGO-CESAR  --"/>
    <x v="3"/>
    <x v="4"/>
    <s v="CONSTRUCCIÓN DE LA ESTACIÓN DE BOMBEROS EN EL MUNICIPIO DE SAN DIEGO - CÉSAR"/>
    <s v="Jonathan Prieto"/>
    <x v="0"/>
    <s v="Fortalecimiento Bomberil para la respuesta"/>
    <s v="proyectos"/>
    <x v="0"/>
    <n v="15"/>
    <s v="2024-114-001329-2"/>
    <s v="2024-07-10 09:46:18"/>
    <s v="_x000a_2024-213-001460-1"/>
    <d v="2024-08-30T00:00:00"/>
    <n v="36"/>
    <n v="37"/>
    <x v="1"/>
    <s v="En proceso de firma física 2024-08-12 11:34:47_x000a_Usuario: Jonathan Prieto_x000a__x000a_Dependencia: FORTALECIMIENTO BOMBERIL PARA LA RESPUESTA_x000a__x000a_Observación: El inicia proceso de firma física para el documento SOLICITUD DE APOYO EN LA GESTIóN PARA LA CONSTRUCCIóN DE UNA ESTACIóN DE BOMBERO"/>
    <s v="N/A"/>
    <s v="PDF"/>
    <s v="N/A"/>
    <s v="N/A"/>
    <s v="SE EVIDENCIA RESPUESTA SIN FIRMA"/>
    <m/>
  </r>
  <r>
    <x v="0"/>
    <x v="0"/>
    <x v="5"/>
    <s v="ALCALDÍA DE CALAMAR - BOLIVAR   --"/>
    <x v="3"/>
    <x v="2"/>
    <s v="Solicitud acompañamiento"/>
    <s v="Andrea Bibiana Castañeda"/>
    <x v="0"/>
    <s v="Formulación, Actualización, Acompañamiento Normativo y Operativo"/>
    <s v="Actas"/>
    <x v="0"/>
    <n v="15"/>
    <s v="2024-114-001327-2"/>
    <s v="2024-07-09 17:50:06"/>
    <s v="N/A"/>
    <d v="2024-08-29T00:00:00"/>
    <n v="36"/>
    <n v="37"/>
    <x v="1"/>
    <s v="Reasignar Radicado 2024-07-11 18:15:09_x000a_Usuario: Juan Pablo Ardila Figueroa_x000a__x000a_Dependencia: FORMULACIÓN, ACTUALIZACIÓN ,ACOMPAÑAMINETO NORMATIVO Y OPERATIVO_x000a__x000a_Observación: Se reasignó el radicado al usuario: Andrea Bibiana Castañeda Durán con la siguiente observación: - Dra. Andrea, es un concepto de interpretación normativa, es relevante proyectar la respuesta con el apoyo del Dr RONNY, desde su experiencia y conocimiento de la entidad como lineamiento institucional. Mil gracias"/>
    <s v="N/A"/>
    <s v="N/A"/>
    <s v="N/A"/>
    <s v="N/A"/>
    <s v="A LA FECHA DE REVISIÓN SE ENCUENTRAN VENCIDAS SIN EL DEBIDO TRAMITE"/>
    <m/>
  </r>
  <r>
    <x v="0"/>
    <x v="0"/>
    <x v="0"/>
    <s v="HÉCTOR  FABIO   MORERA  PIÑEROS"/>
    <x v="1"/>
    <x v="5"/>
    <s v="ENVIO OFICIO PRA RADICAR Y SOLICITAR CONCEPTO TECNICO EN SEGUIDAD"/>
    <s v="Johana Vannesa Alvarez Rodriguez"/>
    <x v="1"/>
    <s v="Gestión de Atención al Ciudadano"/>
    <s v="peticion de interes particular"/>
    <x v="2"/>
    <n v="15"/>
    <s v="2024-114-001887-5"/>
    <s v="2024-07-09 17:34:23"/>
    <s v="2024-114-001204-1"/>
    <d v="2024-07-26T00:00:00"/>
    <n v="14"/>
    <n v="15"/>
    <x v="0"/>
    <s v="Finalizar radicado 2024-07-29 10:23:05_x000a_Usuario: Johana Vanessa Alvarez Rodriguez_x000a__x000a_Dependencia: GESTIÓN ATENCIÓN AL USUARIO_x000a__x000a_Observación: Se realizó traslado el dia 26 de julio, debido a que los dias 22 y 23 no hubo funcionamiento del ORFEO."/>
    <d v="2024-07-26T00:00:00"/>
    <s v="PDF"/>
    <s v="SI"/>
    <s v="N/A"/>
    <s v="CUMPLIDA "/>
    <m/>
  </r>
  <r>
    <x v="0"/>
    <x v="0"/>
    <x v="12"/>
    <s v="ALCALDÍA PALESTINA - CALDAS  --"/>
    <x v="3"/>
    <x v="2"/>
    <s v="Fwd: COMPRA DE PÓLIZAS DE VEHÍCULOS PARA LOS CUERPOS DE BOMBEROS."/>
    <s v="Briyith Margareth Moncada Sanchez"/>
    <x v="0"/>
    <s v="Formulación, Actualización, Acompañamiento Normativo y Operativo"/>
    <s v="informe"/>
    <x v="3"/>
    <n v="0"/>
    <s v="2024-114-001315-2"/>
    <s v="2024-07-09 14:37:03"/>
    <s v="N/A"/>
    <d v="1899-12-30T00:00:00"/>
    <n v="0"/>
    <n v="0"/>
    <x v="3"/>
    <s v="Finalizar radicado 2024-07-12 15:25:35_x000a_Usuario: Briyith Margareth Moncada Sanchez_x000a__x000a_Dependencia: FORMULACIÓN, ACTUALIZACIÓN ,ACOMPAÑAMINETO NORMATIVO Y OPERATIVO_x000a__x000a_Observación: Se cargó el archivo y se relacionó en el expediente y en la planilla de convenios/contratos vigencia 2024."/>
    <s v="N/A"/>
    <s v="N/A"/>
    <s v="N/A"/>
    <s v="N/A"/>
    <s v="CUMPLIDA POR SER INFORMATIVA"/>
    <m/>
  </r>
  <r>
    <x v="0"/>
    <x v="0"/>
    <x v="0"/>
    <s v="CUERPO DE BOMBEROS VOLUNTARIOS DE MOSQUERA  calidad.b22@gmail.com sst.bomberosmosquera@gmail.com"/>
    <x v="2"/>
    <x v="0"/>
    <s v="Buenos días, Teniente Luis Valencia"/>
    <s v="Luis Alberto Valencia Pulido"/>
    <x v="0"/>
    <s v="Coordinación operativa"/>
    <s v="peticion de interes particular"/>
    <x v="2"/>
    <n v="15"/>
    <s v="2024-114-001885-5"/>
    <s v="2024-07-09 14:32:21"/>
    <s v="N/A"/>
    <d v="2024-08-29T00:00:00"/>
    <n v="36"/>
    <n v="37"/>
    <x v="1"/>
    <s v="Reasignar Radicado 2024-07-25 16:26:29_x000a_Usuario: Edgar Alexander Maya Lopez_x000a__x000a_Dependencia: EDUCACIÓN NACIONAL PARA BOMBEROS_x000a__x000a_Observación: Se reasignó el radicado al usuario: Luis Alberto Valencia Pulido con la siguiente observación: Para tramite"/>
    <s v="N/A"/>
    <s v="N/A"/>
    <s v="N/A"/>
    <s v="N/A"/>
    <s v="A LA FECHA DE REVISIÓN SE ENCUENTRAN VENCIDAS SIN EL DEBIDO TRAMITE"/>
    <m/>
  </r>
  <r>
    <x v="0"/>
    <x v="1"/>
    <x v="1"/>
    <s v="EDGAR PAMPLONA GARCIA  sin información"/>
    <x v="1"/>
    <x v="1"/>
    <s v="ANOMALÍAS , MALTRATOS , DESPIDOS SIN JUSTIFICACIÓN , PERSECUCIÓN LABORAL BOMBERIL"/>
    <s v="Rúben Dario Rincón Sanchez"/>
    <x v="0"/>
    <s v="Inpección, Vigilancia y Control"/>
    <s v="petición interés general"/>
    <x v="0"/>
    <n v="15"/>
    <s v="2024-114-001884-5"/>
    <s v="2024-07-09 11:45:03"/>
    <s v="N/A"/>
    <d v="2024-08-29T00:00:00"/>
    <n v="36"/>
    <n v="37"/>
    <x v="1"/>
    <s v="d Reasignar Radicado 2024-08-29 09:53:38_x000a_Usuario: Rubén Darío Rincón Sanchez_x000a__x000a_Dependencia: INSPECCIÓN, VIGILANCIA Y CONTROL_x000a__x000a_Observación: Se reasignó el radicado al usuario: Orlando Murillo Lopez con la siguiente observación: Se reasigna para su atención y respuesta"/>
    <s v="N/A"/>
    <s v="N/A"/>
    <s v="N/A"/>
    <s v="N/A"/>
    <s v="A LA FECHA DE REVISIÓN SE ENCUENTRAN VENCIDAS SIN EL DEBIDO TRAMITE"/>
    <m/>
  </r>
  <r>
    <x v="0"/>
    <x v="0"/>
    <x v="3"/>
    <s v="MINISTERIO DE INTERIOR --"/>
    <x v="0"/>
    <x v="4"/>
    <s v="FORTALECIMIENTO PARA LA DOTACIÓN DE EQUIPOS Y HERRAMENTAS REQUERIDAS CON DESTINACIÓN A LOS DISTINTOS CUERPOS DE BOMBEROS DEL DEPARTAMENTO DEL ATLÁNTIC..."/>
    <s v="Andrés Fernando Muñoz Cabrera"/>
    <x v="0"/>
    <s v="Fortalecimiento Bomberil para la respuesta"/>
    <s v="ficha resumen para la presentación de proyectos firmada"/>
    <x v="0"/>
    <n v="15"/>
    <s v="2024-114-001310-2"/>
    <s v="2024-07-09 11:31:18"/>
    <s v="N/A"/>
    <d v="2024-08-29T00:00:00"/>
    <n v="36"/>
    <n v="37"/>
    <x v="1"/>
    <s v=" Finalizar radicado 2024-07-31 15:38:36_x000a_Usuario: Andrés Fernando Muñoz Cabrera_x000a__x000a_Dependencia: FORTALECIMIENTO BOMBERIL PARA LA RESPUESTA_x000a__x000a_Observación: Respuesta enviada el día 19/07/2024 a través de la plataforma"/>
    <s v="N/A"/>
    <s v="N/A"/>
    <s v="N/A"/>
    <s v="N/A"/>
    <s v="A LA FECHA DE REVISIÓN SE ENCUENTRAN VENCIDAS SIN EL DEBIDO TRAMITE"/>
    <m/>
  </r>
  <r>
    <x v="0"/>
    <x v="0"/>
    <x v="10"/>
    <s v="DIEGO  VIVAS  ORTEGA"/>
    <x v="1"/>
    <x v="4"/>
    <s v="TRASLADO ID 362125 DIR NACIONAL DE BOMBEROS"/>
    <s v="Nicolas Potes Rengifo"/>
    <x v="0"/>
    <s v="Formulación, Actualización, Acompañamiento Normativo y Operativo"/>
    <s v="peticion de interes particular"/>
    <x v="2"/>
    <n v="15"/>
    <s v="2024-114-001883-5"/>
    <s v="2024-07-09 11:18:29"/>
    <s v="2024-211-001327-1"/>
    <d v="2024-08-06T00:00:00"/>
    <n v="21"/>
    <n v="22"/>
    <x v="2"/>
    <s v="Finalizar radicado 2024-08-29 10:13:15_x000a_Usuario: Nicolas Potes Rengifo_x000a__x000a_Dependencia: FORMULACIÓN, ACTUALIZACIÓN ,ACOMPAÑAMINETO NORMATIVO Y OPERATIVO_x000a__x000a_Observación: se le dio tramite mediante oficio 2024-211-001327-1"/>
    <d v="2024-08-06T00:00:00"/>
    <s v="PDF"/>
    <s v="SI"/>
    <s v="N/A"/>
    <s v="LA RESPUESTA FUE CARGADA COMO DOCUMENTO INDEPENDIENTE A LA ENTRADA"/>
    <m/>
  </r>
  <r>
    <x v="0"/>
    <x v="0"/>
    <x v="0"/>
    <s v="Ecomedics S.A.S.  --"/>
    <x v="4"/>
    <x v="2"/>
    <s v="Derecho Petición - Solicitud Información."/>
    <s v="Orlando Murillo López"/>
    <x v="0"/>
    <s v="Inpección, Vigilancia y Control"/>
    <s v="peticion de interes general"/>
    <x v="0"/>
    <n v="15"/>
    <s v="2024-114-001882-5"/>
    <s v="2024-07-09 10:36:28"/>
    <s v="N/A"/>
    <d v="2024-08-29T00:00:00"/>
    <n v="36"/>
    <n v="37"/>
    <x v="1"/>
    <s v="Agregar comentarios pagina publica 2024-07-30 10:25:45_x000a_Usuario: Soporte Skinatech_x000a__x000a_Dependencia: DEPENDENCIA DE SALIDA_x000a__x000a_Observación: Se realizó la transacción comentarios PQRSD al radicado:2024-114-001882-5 por el ciudadano: Ecomedics S.A.S.. Comentario: Buenos días, quisieramos saber el estado del derecho de peticion radicado el pasado 9 de julio."/>
    <s v="N/A"/>
    <s v="N/A"/>
    <s v="N/A"/>
    <s v="N/A"/>
    <s v="A LA FECHA DE REVISIÓN SE ENCUENTRAN VENCIDAS SIN EL DEBIDO TRAMITE"/>
    <m/>
  </r>
  <r>
    <x v="0"/>
    <x v="0"/>
    <x v="24"/>
    <s v="Alcaldia Municipal Cartagena de Chaira  --"/>
    <x v="3"/>
    <x v="4"/>
    <s v="Fwd: REPORTE CONVENIO BOMBEROS"/>
    <s v="Jonathan Prieto"/>
    <x v="0"/>
    <s v="Fortalecimiento Bomberil para la respuesta"/>
    <s v="proyectos"/>
    <x v="0"/>
    <n v="15"/>
    <s v="2024-114-001304-2"/>
    <s v="2024-07-09 10:31:57"/>
    <s v="N/A"/>
    <d v="2024-08-29T00:00:00"/>
    <n v="0"/>
    <n v="0"/>
    <x v="3"/>
    <s v="Finalizar radicado 2024-08-15 14:12:37_x000a_Usuario: Jonathan Prieto_x000a__x000a_Dependencia: FORTALECIMIENTO BOMBERIL PARA LA RESPUESTA_x000a__x000a_Observación: Se finaliza radicado, puesto que es un correo informativo a cerca de las devoluciones que el municipio ha hecho a la cuenta del Tesoro Nacional"/>
    <s v="N/A"/>
    <s v="N/A"/>
    <s v="N/A"/>
    <s v="N/A"/>
    <s v="CUMPLIDA POR SER INFORMATIVA"/>
    <m/>
  </r>
  <r>
    <x v="0"/>
    <x v="0"/>
    <x v="11"/>
    <s v="CIRO  -- --"/>
    <x v="1"/>
    <x v="1"/>
    <s v="Solicitud de información."/>
    <s v="Rúben Dario Rincón Sanchez"/>
    <x v="0"/>
    <s v="Inpección, Vigilancia y Control"/>
    <s v="solicitud de información pública"/>
    <x v="1"/>
    <n v="10"/>
    <s v="2024-114-001880-5"/>
    <s v="2024-07-09 10:09:01"/>
    <s v="N/A"/>
    <d v="2024-08-29T00:00:00"/>
    <n v="36"/>
    <n v="37"/>
    <x v="1"/>
    <s v="Reasignar Radicado 2024-08-29 09:53:38_x000a_Usuario: Rubén Darío Rincón Sanchez_x000a__x000a_Dependencia: INSPECCIÓN, VIGILANCIA Y CONTROL_x000a__x000a_Observación: Se reasignó el radicado al usuario: Orlando Murillo Lopez con la siguiente observación: Se reasigna para su atención y respuesta"/>
    <s v="N/A"/>
    <s v="N/A"/>
    <s v="N/A"/>
    <s v="N/A"/>
    <s v="A LA FECHA DE REVISIÓN SE ENCUENTRAN VENCIDAS SIN EL DEBIDO TRAMITE"/>
    <m/>
  </r>
  <r>
    <x v="0"/>
    <x v="0"/>
    <x v="19"/>
    <s v="CUERPO DE BOMBEROS VOLUNTARIOS DE RIVERA  rivera"/>
    <x v="2"/>
    <x v="0"/>
    <s v="SOLICITUD DNBC RUE"/>
    <s v="Luis Alberto Valencia Pulido"/>
    <x v="0"/>
    <s v="Coordinación operativa"/>
    <s v="informe"/>
    <x v="3"/>
    <n v="15"/>
    <s v="2024-114-001302-2"/>
    <s v="2024-07-09 10:07:01"/>
    <s v="N/A"/>
    <d v="2024-08-29T00:00:00"/>
    <n v="36"/>
    <n v="37"/>
    <x v="1"/>
    <s v="Reasignar Radicado 2024-07-09 14:20:27_x000a_Usuario: Rubén Darío Rincón Sanchez_x000a__x000a_Dependencia: INSPECCIÓN, VIGILANCIA Y CONTROL_x000a__x000a_Observación: Se reasignó el radicado al usuario: Luis Alberto Valencia Pulido con la siguiente observación: Cordial saludo: Para lo de su competencia, envío solicitud de la delegación Departamental del Huila."/>
    <s v="N/A"/>
    <s v="N/A"/>
    <s v="N/A"/>
    <s v="N/A"/>
    <s v="A LA FECHA DE REVISIÓN SE ENCUENTRAN VENCIDAS SIN EL DEBIDO TRAMITE"/>
    <m/>
  </r>
  <r>
    <x v="0"/>
    <x v="0"/>
    <x v="10"/>
    <s v="CUERPO DE BOMBEROS VOLUNTARIOS DE OBANDO  sin información"/>
    <x v="2"/>
    <x v="6"/>
    <s v="cursos de bomberos"/>
    <s v="Edgar Alexander Maya"/>
    <x v="0"/>
    <s v="Educación nacional para bomberos"/>
    <s v="Autorización institucional del desarrollo del curso"/>
    <x v="2"/>
    <n v="15"/>
    <s v="2024-114-001301-2"/>
    <s v="2024-07-09 10:05:34"/>
    <s v="N/A"/>
    <n v="0"/>
    <n v="0"/>
    <n v="0"/>
    <x v="3"/>
    <s v="Finalizar radicado 2024-07-17 10:31:03_x000a_Usuario: Edgar Alexander Maya Lopez_x000a__x000a_Dependencia: EDUCACIÓN NACIONAL PARA BOMBEROS_x000a__x000a_Observación: Se archiva por ser de caracter informativo"/>
    <s v="N/A"/>
    <s v="N/A"/>
    <s v="N/A"/>
    <s v="N/A"/>
    <s v="CUMPLIDA POR SER INFORMATIVA"/>
    <m/>
  </r>
  <r>
    <x v="0"/>
    <x v="0"/>
    <x v="12"/>
    <s v="CUERPO DE BOMBEROS VOLUNTARIOS DE BOLIVIA  sin información"/>
    <x v="2"/>
    <x v="4"/>
    <s v="Solicitud de apoyo para formulación de proyecto."/>
    <s v="Andrés Fernando Muñoz Cabrera"/>
    <x v="0"/>
    <s v="Fortalecimiento Bomberil para la respuesta"/>
    <s v="peticion de interes general"/>
    <x v="0"/>
    <n v="15"/>
    <s v="2024-114-001878-5"/>
    <s v="2024-07-09 09:43:33"/>
    <s v="N/A"/>
    <d v="2024-08-29T00:00:00"/>
    <n v="36"/>
    <n v="37"/>
    <x v="1"/>
    <s v="Finalizar radicado 2024-08-01 11:43:48_x000a_Usuario: Andrés Fernando Muñoz Cabrera_x000a__x000a_Dependencia: FORTALECIMIENTO BOMBERIL PARA LA RESPUESTA_x000a__x000a_Observación: Se archiva por ser documentos informativos. Al ser Plan de Acción los adjuntos se descargar para crear el archivo general y pasarlo a la Dirección 01/08/2024"/>
    <s v="N/A"/>
    <s v="N/A"/>
    <s v="N/A"/>
    <s v="N/A"/>
    <s v="INDICA ARCHIVO POR SER INFORMATIVO PERO AL PARECER AMERITA RESPUESTA"/>
    <m/>
  </r>
  <r>
    <x v="0"/>
    <x v="0"/>
    <x v="6"/>
    <s v="GOBERNACIÓN DEL CESAR   --"/>
    <x v="3"/>
    <x v="4"/>
    <s v="Información Proyectos Estaciones de Bomberos"/>
    <s v="Jonathan Prieto"/>
    <x v="0"/>
    <s v="Fortalecimiento Bomberil para la respuesta"/>
    <s v="proyectos"/>
    <x v="0"/>
    <n v="15"/>
    <s v="2024-114-001299-2"/>
    <s v="2024-07-09 09:36:14"/>
    <s v="2024-213-001459-1"/>
    <d v="2024-08-29T00:00:00"/>
    <n v="36"/>
    <n v="37"/>
    <x v="1"/>
    <s v="En proceso de firma física 2024-08-12 11:32:20_x000a_Usuario: Jonathan Prieto_x000a__x000a_Dependencia: FORTALECIMIENTO BOMBERIL PARA LA RESPUESTA_x000a__x000a_Observación: El inicia proceso de firma física para el documento SOLICITUD DE APOYO EN LA GESTIóN PARA LA CONSTRUCCIóN DE UNA ESTACIóN DE BOMBERO"/>
    <s v="N/A"/>
    <s v="N/A"/>
    <s v="N/A"/>
    <s v="N/A"/>
    <s v="SE EVIDENCIA RESPUESTA SIN FIRMA"/>
    <m/>
  </r>
  <r>
    <x v="0"/>
    <x v="0"/>
    <x v="8"/>
    <s v="CUERPO DE BOMBEROS VOLUNTARIOS DE GRANADA  --"/>
    <x v="2"/>
    <x v="4"/>
    <s v="Solicitud de planos"/>
    <s v="Jonathan Prieto"/>
    <x v="0"/>
    <s v="Fortalecimiento Bomberil para la respuesta"/>
    <s v="proyectos"/>
    <x v="0"/>
    <n v="15"/>
    <s v="2024-114-001297-2"/>
    <s v="2024-07-09 09:30:56"/>
    <s v="2024-213-001457-1"/>
    <d v="2024-08-29T00:00:00"/>
    <n v="36"/>
    <n v="37"/>
    <x v="1"/>
    <s v="En proceso de firma física 2024-08-12 11:29:13_x000a_Usuario: Jonathan Prieto_x000a__x000a_Dependencia: FORTALECIMIENTO BOMBERIL PARA LA RESPUESTA_x000a__x000a_Observación: El inicia proceso de firma física para el documento SOLICITUD DE APOYO EN LA GESTIóN PARA LA CONSTRUCCIóN DE UNA ESTACIóN DE BOMBERO"/>
    <s v="N/A"/>
    <s v="N/A"/>
    <s v="N/A"/>
    <s v="N/A"/>
    <s v="SE EVIDENCIA RESPUESTA SIN FIRMA"/>
    <m/>
  </r>
  <r>
    <x v="0"/>
    <x v="0"/>
    <x v="25"/>
    <s v="CUERPO DE BOMBEROS VOLUNTARIOS DE GÉNOVA  VIDALES"/>
    <x v="2"/>
    <x v="0"/>
    <s v="Solicitud Capacitación RUE"/>
    <s v="Luis Alberto Valencia Pulido"/>
    <x v="0"/>
    <s v="Coordinación operativa"/>
    <s v="informe"/>
    <x v="3"/>
    <n v="15"/>
    <s v="2024-114-001296-2"/>
    <s v="2024-07-09 09:19:14"/>
    <s v="N/A"/>
    <d v="2024-08-29T00:00:00"/>
    <n v="36"/>
    <n v="37"/>
    <x v="1"/>
    <s v="Crear Radicado 2024-07-09 09:19:16_x000a_Usuario: Atención de Usuario al Ciudadano_x000a__x000a_Dependencia: GESTIÓN ATENCIÓN AL USUARIO_x000a__x000a_Observación: Se radicó el documento de forma correcta mediante radicación email con los siguientes datos: Usuarios tramitadores: - Luis Alberto Valencia Pulido, Dependencia/s tramitadora/s: - COORDINACIÓN OPERATIVA, Usuario creador: Atención de Usuario al Ciudadano"/>
    <s v="N/A"/>
    <s v="N/A"/>
    <s v="N/A"/>
    <s v="N/A"/>
    <s v="A LA FECHA DE REVISIÓN SE ENCUENTRAN VENCIDAS SIN EL DEBIDO TRAMITE"/>
    <m/>
  </r>
  <r>
    <x v="0"/>
    <x v="0"/>
    <x v="23"/>
    <s v="Andrés  felipe   Rodriguez   Valencia"/>
    <x v="1"/>
    <x v="0"/>
    <s v="Solicitud"/>
    <s v="Luis Alberto Valencia Pulido"/>
    <x v="0"/>
    <s v="Coordinación operativa"/>
    <s v="peticion de interes particular"/>
    <x v="2"/>
    <n v="15"/>
    <s v="2024-114-001877-5"/>
    <s v="2024-07-09 09:17:16"/>
    <s v="2024-212-001150-1"/>
    <d v="2024-07-24T00:00:00"/>
    <n v="12"/>
    <n v="13"/>
    <x v="0"/>
    <s v="Finalizar radicado 2024-07-24 09:56:30_x000a_Usuario: Luis Alberto Valencia Pulido_x000a__x000a_Dependencia: COORDINACIÓN OPERATIVA_x000a__x000a_Observación: SE DA RESPUESTA AL PETICIONARIO VIA CORREO RESPUEST CIUDADANO"/>
    <d v="2024-07-24T00:00:00"/>
    <s v="PDF"/>
    <s v="SI"/>
    <s v="N/A"/>
    <s v="CUMPLIDA "/>
    <m/>
  </r>
  <r>
    <x v="0"/>
    <x v="0"/>
    <x v="0"/>
    <s v="CBV ANAPOIMA - CUNDINAMARCA   --"/>
    <x v="2"/>
    <x v="1"/>
    <s v="Derecho de petición"/>
    <s v="Orlando Murillo López"/>
    <x v="0"/>
    <s v="Inpección, Vigilancia y Control"/>
    <s v="peticion de interes general"/>
    <x v="0"/>
    <n v="15"/>
    <s v="2024-114-001876-5"/>
    <s v="2024-07-09 09:12:44"/>
    <s v="N/A"/>
    <d v="2024-08-29T00:00:00"/>
    <n v="36"/>
    <n v="37"/>
    <x v="1"/>
    <s v="Reasignar Radicado 2024-07-11 17:44:27_x000a_Usuario: Juan Pablo Ardila Figueroa_x000a__x000a_Dependencia: FORMULACIÓN, ACTUALIZACIÓN ,ACOMPAÑAMINETO NORMATIVO Y OPERATIVO_x000a__x000a_Observación: Se reasignó el radicado al usuario: Orlando Murillo Lopez con la siguiente observación: - Capitan Orlando Murillo, requerimos de su apoyo para proyectar la respuesta desde su experiencia y conocimiento normativo y la funcionalidad de la entidad. Mil gracias."/>
    <s v="N/A"/>
    <s v="N/A"/>
    <s v="N/A"/>
    <s v="N/A"/>
    <s v="A LA FECHA DE REVISIÓN SE ENCUENTRAN VENCIDAS SIN EL DEBIDO TRAMITE"/>
    <m/>
  </r>
  <r>
    <x v="0"/>
    <x v="0"/>
    <x v="0"/>
    <s v="COLSUBSIDIO  -- --"/>
    <x v="4"/>
    <x v="0"/>
    <s v="RE: Listado cuerpo des de Bomberos"/>
    <s v="Luis Alberto Valencia Pulido"/>
    <x v="0"/>
    <s v="Coordinación operativa"/>
    <s v="peticion de interes general"/>
    <x v="0"/>
    <n v="15"/>
    <s v="2024-114-001875-5"/>
    <s v="2024-07-09 09:02:06"/>
    <s v="N/A"/>
    <d v="2024-08-29T00:00:00"/>
    <n v="36"/>
    <n v="37"/>
    <x v="1"/>
    <s v="Crear Radicado 2024-07-09 09:02:08_x000a_Usuario: Atención de Usuario al Ciudadano_x000a__x000a_Dependencia: GESTIÓN ATENCIÓN AL USUARIO_x000a__x000a_Observación: Se radicó el documento de forma correcta mediante radicación email con los siguientes datos: Usuarios tramitadores: - Luis Alberto Valencia Pulido, Dependencia/s tramitadora/s: - COORDINACIÓN OPERATIVA, Usuario creador: Atención de Usuario al Ciudadano"/>
    <s v="N/A"/>
    <s v="N/A"/>
    <s v="N/A"/>
    <s v="N/A"/>
    <s v="A LA FECHA DE REVISIÓN SE ENCUENTRAN VENCIDAS SIN EL DEBIDO TRAMITE"/>
    <m/>
  </r>
  <r>
    <x v="0"/>
    <x v="0"/>
    <x v="13"/>
    <s v="VEEDURIA CIUDADANA AL CUERPO DE BOMBEROS VOLUNTARIOS DE MONIQUIRA   moniquira"/>
    <x v="4"/>
    <x v="2"/>
    <s v="DERECHO DE PETICION E INFORMACIÓN"/>
    <s v="Andrea Bibiana Castañeda"/>
    <x v="0"/>
    <s v="Formulación, Actualización, Acompañamiento Normativo y Operativo"/>
    <s v="peticion de interes general"/>
    <x v="0"/>
    <n v="15"/>
    <s v="2024-114-001874-5"/>
    <s v="2024-07-09 08:50:26"/>
    <s v="N/A"/>
    <n v="0"/>
    <n v="0"/>
    <n v="0"/>
    <x v="3"/>
    <s v="Finalizar radicado 2024-08-26 14:06:45_x000a_Usuario: Andrea Bibiana Castañeda Durán_x000a__x000a_Dependencia: FORMULACIÓN, ACTUALIZACIÓN ,ACOMPAÑAMINETO NORMATIVO Y OPERATIVO_x000a__x000a_Observación: INFORMATIVO"/>
    <s v="N/A"/>
    <s v="N/A"/>
    <s v="N/A"/>
    <s v="N/A"/>
    <s v="CUMPLIDA POR SER INFORMATIVA"/>
    <m/>
  </r>
  <r>
    <x v="0"/>
    <x v="0"/>
    <x v="2"/>
    <s v="ALCALDÍA SANTA MARTA   --"/>
    <x v="3"/>
    <x v="4"/>
    <s v="TRASLADO ID 355193 DIR NACIONAL DE BOMBEROS SOLICITUD MAQUINA EXTINTORA"/>
    <s v="Andrés Fernando Muñoz Cabrera"/>
    <x v="0"/>
    <s v="Fortalecimiento Bomberil para la respuesta"/>
    <s v="ficha resumen para la presentación de proyectos firmada"/>
    <x v="0"/>
    <n v="15"/>
    <s v="2024-114-001294-2"/>
    <s v="2024-07-09 08:46:32"/>
    <s v="N/A"/>
    <d v="2024-08-29T00:00:00"/>
    <n v="36"/>
    <n v="37"/>
    <x v="1"/>
    <s v="Crear Radicado 2024-07-09 08:46:35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s v="N/A"/>
    <s v="N/A"/>
    <s v="N/A"/>
    <s v="N/A"/>
    <s v="A LA FECHA DE REVISIÓN SE ENCUENTRAN VENCIDAS SIN EL DEBIDO TRAMITE"/>
    <m/>
  </r>
  <r>
    <x v="0"/>
    <x v="0"/>
    <x v="0"/>
    <s v="ALCALDIA  MUNICIPAL  MOSQUERA --"/>
    <x v="3"/>
    <x v="4"/>
    <s v="PROYECTO BOMBEROS"/>
    <s v="Jonathan Prieto"/>
    <x v="0"/>
    <s v="Fortalecimiento Bomberil para la respuesta"/>
    <s v="proyectos"/>
    <x v="3"/>
    <n v="0"/>
    <s v="2024-114-001279-2"/>
    <s v="2024-07-08 11:34:42"/>
    <s v="N/A"/>
    <n v="0"/>
    <n v="0"/>
    <n v="0"/>
    <x v="3"/>
    <s v="Crear Radicado 2024-07-08 11:34:45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CUMPLIDA POR SER INFORMATIVA"/>
    <m/>
  </r>
  <r>
    <x v="0"/>
    <x v="0"/>
    <x v="25"/>
    <s v="CUERPO DE BOMBEROS VOLUNTARIOS DE LA TEBAIDA  sin información"/>
    <x v="2"/>
    <x v="6"/>
    <s v="SOLICITUD INCRIPCION DE UNIDAD PARA CURSO INTRODUCTORIO SISTEMA COMANDO INCIDENTE"/>
    <s v="Edgar Alexander Maya"/>
    <x v="0"/>
    <s v="Educación nacional para bomberos"/>
    <s v="Autorización institucional del desarrollo del curso"/>
    <x v="2"/>
    <n v="15"/>
    <s v="2024-114-001278-2"/>
    <s v="2024-07-08 11:33:14"/>
    <s v="N/A"/>
    <d v="2024-08-29T00:00:00"/>
    <n v="37"/>
    <n v="38"/>
    <x v="1"/>
    <s v="Finalizar radicado 2024-07-08 12:14:48_x000a_Usuario: Edgar Alexander Maya Lopez_x000a__x000a_Dependencia: EDUCACIÓN NACIONAL PARA BOMBEROS_x000a__x000a_Observación: Se archiva por ser de caracter informativo"/>
    <s v="N/A"/>
    <s v="N/A"/>
    <s v="N/A"/>
    <s v="N/A"/>
    <s v="INDICA ARCHIVO POR SER INFORMATIVO PERO AL PARECER AMERITA RESPUESTA"/>
    <m/>
  </r>
  <r>
    <x v="0"/>
    <x v="0"/>
    <x v="12"/>
    <s v="CUERPO DE BOMBEROS VOLUNTARIOS DE VILLAMARIA  CALDAS"/>
    <x v="2"/>
    <x v="4"/>
    <s v="Proyecto Delegación Departamental de Bomberos de Caldas."/>
    <s v="Andrés Fernando Muñoz Cabrera"/>
    <x v="0"/>
    <s v="Fortalecimiento Bomberil para la respuesta"/>
    <s v="ficha resumen para la presentación de proyectos firmada"/>
    <x v="3"/>
    <n v="0"/>
    <s v="2024-114-001276-2"/>
    <s v="2024-07-08 11:15:53"/>
    <s v="N/A"/>
    <d v="1899-12-30T00:00:00"/>
    <n v="0"/>
    <n v="0"/>
    <x v="3"/>
    <s v="Finalizar radicado 2024-08-01 11:39:03_x000a_Usuario: Andrés Fernando Muñoz Cabrera_x000a__x000a_Dependencia: FORTALECIMIENTO BOMBERIL PARA LA RESPUESTA_x000a__x000a_Observación: Se archiva por ser documentos informativos. Al ser Plan de Acción los adjuntos se descargar para crear el archivo general y pasarlo a la Dirección 01/08/2024"/>
    <s v="N/A"/>
    <s v="N/A"/>
    <s v="N/A"/>
    <s v="N/A"/>
    <s v="CUMPLIDA POR SER INFORMATIVA"/>
    <m/>
  </r>
  <r>
    <x v="0"/>
    <x v="0"/>
    <x v="16"/>
    <s v="CUERPO DE BOMBEROS VOLUNTARIOS DE LA TOLA - NARIÑO  -- --"/>
    <x v="2"/>
    <x v="0"/>
    <s v="solicitud de carnet bomberos voluntarios de la tola Nariño"/>
    <s v="Edwin Alfonso Zamora Oyola"/>
    <x v="1"/>
    <s v="Tecnólogia e informática"/>
    <s v="informe"/>
    <x v="3"/>
    <n v="15"/>
    <s v="2024-114-001275-2"/>
    <s v="2024-07-08 11:13:21"/>
    <s v="N/A"/>
    <d v="2024-08-29T00:00:00"/>
    <n v="37"/>
    <n v="38"/>
    <x v="1"/>
    <s v="Crear Radicado 2024-07-08 11:13:23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s v="N/A"/>
    <s v="N/A"/>
    <s v="N/A"/>
    <s v="N/A"/>
    <s v="A LA FECHA DE REVISIÓN SE ENCUENTRAN VENCIDAS SIN EL DEBIDO TRAMITE"/>
    <m/>
  </r>
  <r>
    <x v="0"/>
    <x v="0"/>
    <x v="0"/>
    <s v="FISCALIA GENERAL DE LA NACION  fabio.guerrero@fiscalia.gov.co"/>
    <x v="0"/>
    <x v="0"/>
    <s v="Rv: Direccion Nacional De bomberos - Solicitud diligencia de inspección dentro N.C 110016000101202310067"/>
    <s v=" Luis Fernando Vargas Campo "/>
    <x v="1"/>
    <s v="Gestión Contractual"/>
    <s v="peticion de interes general"/>
    <x v="0"/>
    <n v="15"/>
    <s v="2024-114-001871-5"/>
    <s v="2024-07-08 11:10:07"/>
    <s v="N/A"/>
    <d v="2024-08-29T00:00:00"/>
    <n v="37"/>
    <n v="38"/>
    <x v="1"/>
    <s v="Reasignar Radicado 2024-07-09 09:19:19_x000a_Usuario: Director General_x000a__x000a_Dependencia: DIRECCION GENERAL_x000a__x000a_Observación: Se reasignó el radicado al usuario: Luis Fernando Vargas Campo con la siguiente observación: para tramite de respuesta"/>
    <s v="N/A"/>
    <s v="N/A"/>
    <s v="N/A"/>
    <s v="N/A"/>
    <s v="A LA FECHA DE REVISIÓN SE ENCUENTRAN VENCIDAS SIN EL DEBIDO TRAMITE"/>
    <m/>
  </r>
  <r>
    <x v="0"/>
    <x v="0"/>
    <x v="6"/>
    <s v="ALCALDÍA BOSCONIA - CESAR   --"/>
    <x v="3"/>
    <x v="4"/>
    <s v="RADICACION DE PROYECTO : Fortalecimiento de la Infraestructura Física de los Cuerpos de Bomberos de Colombia en el Municipio de Bosconia Cesar"/>
    <s v="Jonathan Prieto"/>
    <x v="0"/>
    <s v="Fortalecimiento Bomberil para la respuesta"/>
    <s v="proyectos"/>
    <x v="0"/>
    <n v="15"/>
    <s v="2024-114-001269-2"/>
    <s v="2024-07-08 10:32:19"/>
    <s v="N/A"/>
    <d v="2024-08-29T00:00:00"/>
    <n v="37"/>
    <n v="38"/>
    <x v="1"/>
    <s v="Crear Radicado 2024-07-08 10:32:22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6"/>
    <s v="ALCALDIA DE VALLEDUPAR  ERNESTO OROZCO"/>
    <x v="3"/>
    <x v="4"/>
    <s v="RESPUESTA RADICADO DNBC No. 2024-213-000724-1"/>
    <s v="Jonathan Prieto"/>
    <x v="0"/>
    <s v="Fortalecimiento Bomberil para la respuesta"/>
    <s v="informe"/>
    <x v="3"/>
    <n v="0"/>
    <s v="2024-114-001268-2"/>
    <s v="2024-07-08 10:25:48"/>
    <s v="N/A"/>
    <d v="1899-12-30T00:00:00"/>
    <n v="0"/>
    <n v="0"/>
    <x v="3"/>
    <s v="Finalizar radicado 2024-08-15 11:19:24_x000a_Usuario: Jonathan Prieto_x000a__x000a_Dependencia: FORTALECIMIENTO BOMBERIL PARA LA RESPUESTA_x000a__x000a_Observación: Se finaliza radicado, puesto que es un correo informativo a cerca de las devoluciones que el municipio ha hecho a la cuenta del Tesoro Nacional"/>
    <s v="N/A"/>
    <s v="N/A"/>
    <s v="N/A"/>
    <s v="N/A"/>
    <s v="CUMPLIDA POR SER INFORMATIVA"/>
    <m/>
  </r>
  <r>
    <x v="0"/>
    <x v="0"/>
    <x v="0"/>
    <s v="CNSC - COMISION NACIONAL DEL SERVICIO CIVIL  sin información"/>
    <x v="0"/>
    <x v="0"/>
    <s v="**2024RS093210** Remisión de Comunicación: 2024RS093210"/>
    <s v="Lina María Marín Rodríguez"/>
    <x v="1"/>
    <s v="Gestión de Talento Humano"/>
    <s v="solicitud de información pública"/>
    <x v="1"/>
    <n v="10"/>
    <s v="2024-114-001870-5"/>
    <s v="2024-07-08 09:55:35"/>
    <s v="N/A"/>
    <m/>
    <n v="0"/>
    <n v="0"/>
    <x v="3"/>
    <s v="Finalizar radicado 2024-07-08 19:24:24_x000a_Usuario: Lina Maria Marin Rodriguez_x000a__x000a_Dependencia: GESTIÓN TALENTO HUMANO_x000a__x000a_Observación: No requiere respusta"/>
    <s v="N/A"/>
    <s v="N/A"/>
    <s v="N/A"/>
    <s v="N/A"/>
    <s v="CUMPLIDA POR SER INFORMATIVA"/>
    <m/>
  </r>
  <r>
    <x v="0"/>
    <x v="0"/>
    <x v="1"/>
    <s v="ecretariadeplaneacion San Francisco   --"/>
    <x v="3"/>
    <x v="4"/>
    <s v="Proyecto Bomberos"/>
    <s v="Jonathan Prieto"/>
    <x v="0"/>
    <s v="Fortalecimiento Bomberil para la respuesta"/>
    <s v="proyectos"/>
    <x v="0"/>
    <n v="15"/>
    <s v="2024-114-001266-2"/>
    <s v="2024-07-08 09:42:40"/>
    <s v="N/A"/>
    <d v="2024-08-29T00:00:00"/>
    <n v="37"/>
    <n v="38"/>
    <x v="1"/>
    <s v=" Crear Radicado 2024-07-08 09:42:47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0"/>
    <s v="FISCALIA GENERAL DE LA NACIÓN  --"/>
    <x v="0"/>
    <x v="0"/>
    <s v="Rv: Direccion Nacional De bomberos - Solicitud diligencia de inspección dentro N.C 110016000101202310067"/>
    <s v="Darcy Natalia Villa Blandón"/>
    <x v="1"/>
    <s v="Gestión Contractual"/>
    <s v="solicitud de información pública"/>
    <x v="1"/>
    <n v="10"/>
    <s v="2024-114-001869-5"/>
    <s v="2024-07-08 08:39:50"/>
    <s v="N/A"/>
    <d v="2024-07-19T00:00:00"/>
    <n v="10"/>
    <n v="11"/>
    <x v="0"/>
    <s v="Finalizar radicado 2024-07-29 11:17:16_x000a_Usuario: Darcy Natalia Villa Blandón_x000a__x000a_Dependencia: GESTIÓN CONTRACTUAL_x000a__x000a_Observación: Se envió correo a la Fiscalía informando que funcionarios fueron asignados para atender la visita, a la espera de que la Fiscalía informe cuando realizara la visita."/>
    <d v="2024-07-19T00:00:00"/>
    <s v="N/A"/>
    <s v="SI"/>
    <s v="N/A"/>
    <s v="SE EVIDENCIA RESPUESTA POR CORREO ELECTRÓNICO"/>
    <m/>
  </r>
  <r>
    <x v="0"/>
    <x v="0"/>
    <x v="0"/>
    <s v="CUERPO DE BOMBEROS VOLUNTARIOS DE ZIPAQUIRA  SANCHEZ"/>
    <x v="2"/>
    <x v="6"/>
    <s v="SOLICITUD CURSO SCI VIRTUAL"/>
    <s v="Edwin Alfonso Zamora Oyola"/>
    <x v="1"/>
    <s v="Tecnólogia e informática"/>
    <s v="peticion de interes general"/>
    <x v="0"/>
    <n v="15"/>
    <s v="2024-114-001868-5"/>
    <s v="2024-07-05 16:57:43"/>
    <s v="N/A"/>
    <d v="2024-08-29T00:00:00"/>
    <n v="38"/>
    <n v="39"/>
    <x v="1"/>
    <s v="Reasignar Radicado 2024-07-08 08:27:42_x000a_Usuario: Edgar Alexander Maya Lopez_x000a__x000a_Dependencia: EDUCACIÓN NACIONAL PARA BOMBEROS_x000a__x000a_Observación: Se reasignó el radicado al usuario: Edwin Alfonso Zamora Oyola con la siguiente observación: Para tramite"/>
    <s v="N/A"/>
    <s v="N/A"/>
    <s v="N/A"/>
    <s v="N/A"/>
    <s v="A LA FECHA DE REVISIÓN SE ENCUENTRAN VENCIDAS SIN EL DEBIDO TRAMITE"/>
    <m/>
  </r>
  <r>
    <x v="0"/>
    <x v="0"/>
    <x v="10"/>
    <s v="ALCALDIA MUNICIPAL DE DAGUA  --"/>
    <x v="3"/>
    <x v="2"/>
    <s v="CONTESTACION RADICADO DNBC N°2024-114-000276-5"/>
    <s v="Briyith Margareth Moncada Sanchez"/>
    <x v="0"/>
    <s v="Formulación, Actualización, Acompañamiento Normativo y Operativo"/>
    <s v="Actas"/>
    <x v="3"/>
    <n v="0"/>
    <s v="2024-114-001263-2"/>
    <s v="2024-07-05 16:20:04"/>
    <s v="N/A"/>
    <n v="0"/>
    <n v="0"/>
    <n v="0"/>
    <x v="3"/>
    <s v="Finalizar radicado 2024-07-08 14:28:30_x000a_Usuario: Briyith Margareth Moncada Sanchez_x000a__x000a_Dependencia: FORMULACIÓN, ACTUALIZACIÓN ,ACOMPAÑAMINETO NORMATIVO Y OPERATIVO_x000a__x000a_Observación: Se cargó el archivo y se relacionó en el expediente y en la planilla de convenios/contratos vigencia 2024."/>
    <s v="N/A"/>
    <s v="N/A"/>
    <s v="N/A"/>
    <s v="N/A"/>
    <s v="CUMPLIDA POR SER INFORMATIVA"/>
    <m/>
  </r>
  <r>
    <x v="0"/>
    <x v="0"/>
    <x v="4"/>
    <s v="CUERPO OFICIAL DE BOMBEROS DE PEREIRA  --"/>
    <x v="2"/>
    <x v="3"/>
    <s v="Asunto: SOLICITUD DE DOCUMENTACIÓN – COPIA DIGITAL RESOLUCIÓN No 601 DE 2022 - #20240705-36598-I"/>
    <s v="Santiago Gutierrez Mendoza"/>
    <x v="0"/>
    <s v="Educación nacional para bomberos"/>
    <s v="solicitud de información pública"/>
    <x v="1"/>
    <n v="10"/>
    <s v="2024-114-001867-5"/>
    <s v="2024-07-05 15:32:12"/>
    <s v="2024-214-001140-1"/>
    <d v="2024-07-17T00:00:00"/>
    <n v="9"/>
    <n v="10"/>
    <x v="0"/>
    <s v="Finalizar radicado 2024-07-17 14:44:37_x000a_Usuario: Santiago Gutierrez Mendoza_x000a__x000a_Dependencia: EDUCACIÓN NACIONAL PARA BOMBEROS_x000a__x000a_Observación: Se dio respuesta al peticionario mediante radicado de salida 2024-214-001140-1."/>
    <d v="2024-07-17T00:00:00"/>
    <s v="PDF"/>
    <s v="SI"/>
    <s v="N/A"/>
    <s v="CUMPLIDA SIN SOPORTE DE ENVIO"/>
    <m/>
  </r>
  <r>
    <x v="0"/>
    <x v="0"/>
    <x v="0"/>
    <s v="CUERPO DE BOMBEROS VOLUNTARIOS DE FOMEQUE  -- bomberosvoluntariosfomeque@gmail.com"/>
    <x v="2"/>
    <x v="0"/>
    <s v="RV: SOLICITUD DE RETIRO DE LA PLATAFORMA RUE"/>
    <s v="Nicolas Potes Rengifo"/>
    <x v="0"/>
    <s v="Formulación, Actualización, Acompañamiento Normativo y Operativo"/>
    <s v="peticion de interes particular"/>
    <x v="2"/>
    <n v="15"/>
    <s v="2024-114-001866-5"/>
    <s v="2024-07-05 15:24:00"/>
    <s v="2024-211-001412-1"/>
    <d v="2024-08-09T00:00:00"/>
    <n v="25"/>
    <n v="26"/>
    <x v="1"/>
    <s v="En proceso de firma física 2024-08-09 13:44:40_x000a_Usuario: Nicolas Potes Rengifo_x000a__x000a_Dependencia: FORMULACIÓN, ACTUALIZACIÓN ,ACOMPAÑAMINETO NORMATIVO Y OPERATIVO_x000a__x000a_Observación: El inicia proceso de firma física para el documento NP 2024-114-001866-5 CBV DE FÓMEQUE"/>
    <d v="2024-08-09T00:00:00"/>
    <s v="PDF"/>
    <s v="N/A"/>
    <s v="N/A"/>
    <s v="SE EVIDENCIA RESPUESTA SIN FIRMA"/>
    <m/>
  </r>
  <r>
    <x v="0"/>
    <x v="0"/>
    <x v="0"/>
    <s v="UNGRD  -- --"/>
    <x v="0"/>
    <x v="1"/>
    <s v="Remisión Denuncia Ticket Nº GSC-2024-122421 - RELACIONAMIENTO CON EL CIUDADANO - UNGRD"/>
    <s v="Orlando Murillo López"/>
    <x v="0"/>
    <s v="Inpección, Vigilancia y Control"/>
    <s v="denuncia"/>
    <x v="0"/>
    <n v="15"/>
    <s v="2024-114-001865-5"/>
    <s v="2024-07-05 15:17:58"/>
    <s v="N/A"/>
    <d v="2024-08-29T00:00:00"/>
    <n v="38"/>
    <n v="39"/>
    <x v="1"/>
    <s v="Reasignar Radicado 2024-07-09 10:08:42_x000a_Usuario: Rubén Darío Rincón Sanchez_x000a__x000a_Dependencia: INSPECCIÓN, VIGILANCIA Y CONTROL_x000a__x000a_Observación: Se reasignó el radicado al usuario: Orlando Murillo Lopez con la siguiente observación: Para trámite"/>
    <s v="N/A"/>
    <s v="N/A"/>
    <s v="N/A"/>
    <s v="N/A"/>
    <s v="A LA FECHA DE REVISIÓN SE ENCUENTRAN VENCIDAS SIN EL DEBIDO TRAMITE"/>
    <m/>
  </r>
  <r>
    <x v="0"/>
    <x v="0"/>
    <x v="12"/>
    <s v="GOBERNACION DE CALDAS  sin información"/>
    <x v="3"/>
    <x v="0"/>
    <s v="Traslado por competencia"/>
    <s v="Juan Carlos Suarez de la Torre"/>
    <x v="1"/>
    <s v="Gestión Administrativa"/>
    <s v="seguro obligatorio soat"/>
    <x v="3"/>
    <n v="0"/>
    <s v="2024-114-001257-2"/>
    <s v="2024-07-05 12:44:14"/>
    <s v="N/A"/>
    <n v="0"/>
    <n v="0"/>
    <n v="0"/>
    <x v="3"/>
    <s v="Crear Radicado 2024-07-05 12:44:16_x000a_Usuario: Atención de Usuario al Ciudadano_x000a__x000a_Dependencia: GESTIÓN ATENCIÓN AL USUARIO_x000a__x000a_Observación: Se radicó el documento de forma correcta mediante radicación email con los siguientes datos: Usuarios tramitadores: - Juan Carlos Suarez de la Torre, Dependencia/s tramitadora/s: - GESTIÓN ADMININSTRATIVA, Usuario creador: Atención de Usuario al Ciudadano"/>
    <s v="N/A"/>
    <s v="N/A"/>
    <s v="N/A"/>
    <s v="N/A"/>
    <s v="CUMPLIDA POR SER INFORMATIVA"/>
    <m/>
  </r>
  <r>
    <x v="0"/>
    <x v="0"/>
    <x v="13"/>
    <s v="Juan  Sebastián López  Londoño"/>
    <x v="1"/>
    <x v="2"/>
    <s v="Asistencia Juridica CBV Guayatá"/>
    <s v="Jorge Enrique Restrepo Sandino"/>
    <x v="0"/>
    <s v="Formulación, Actualización, Acompañamiento Normativo y Operativo"/>
    <s v="peticion de interes general"/>
    <x v="0"/>
    <n v="15"/>
    <s v="2024-114-001864-5"/>
    <s v="2024-07-05 12:40:56"/>
    <s v="N/A"/>
    <d v="2024-08-29T00:00:00"/>
    <n v="38"/>
    <n v="39"/>
    <x v="1"/>
    <s v="Reasignar Radicado 2024-07-08 10:13:48_x000a_Usuario: Juan Pablo Ardila Figueroa_x000a__x000a_Dependencia: FORMULACIÓN, ACTUALIZACIÓN ,ACOMPAÑAMINETO NORMATIVO Y OPERATIVO_x000a__x000a_Observación: Se reasignó el radicado al usuario: Jorge Enrique Restrepo Sanguino con la siguiente observación: - Dr. Jorge, es relevante proyectar la respuesta desde su experiencia y conocimiento normativo de la funcionalidad de la entidad. Mil gracias"/>
    <s v="N/A"/>
    <s v="N/A"/>
    <s v="N/A"/>
    <s v="N/A"/>
    <s v="A LA FECHA DE REVISIÓN SE ENCUENTRAN VENCIDAS SIN EL DEBIDO TRAMITE"/>
    <m/>
  </r>
  <r>
    <x v="0"/>
    <x v="0"/>
    <x v="28"/>
    <s v="JULIO  MANUEL  ORTIZ   NOVOA"/>
    <x v="1"/>
    <x v="0"/>
    <s v="DERECHO DE PETICION"/>
    <s v="Nicolas Potes Rengifo"/>
    <x v="0"/>
    <s v="Formulación, Actualización, Acompañamiento Normativo y Operativo"/>
    <s v="peticion de interes particular"/>
    <x v="2"/>
    <n v="15"/>
    <s v="2024-114-001863-5"/>
    <s v="2024-07-05 12:32:00"/>
    <s v="2024-211-001413-1"/>
    <d v="2024-08-09T00:00:00"/>
    <n v="25"/>
    <n v="26"/>
    <x v="1"/>
    <s v="En proceso de firma física 2024-08-09 13:47:40_x000a_Usuario: Nicolas Potes Rengifo_x000a__x000a_Dependencia: FORMULACIÓN, ACTUALIZACIÓN ,ACOMPAÑAMINETO NORMATIVO Y OPERATIVO_x000a__x000a_Observación: El inicia proceso de firma física para el documento NP 2024-114-001863-5 CBV OVEJAS SUCRE"/>
    <s v="N/A"/>
    <s v="N/A"/>
    <s v="N/A"/>
    <s v="N/A"/>
    <s v="SE EVIDENCIA RESPUESTA SIN FIRMA"/>
    <m/>
  </r>
  <r>
    <x v="0"/>
    <x v="0"/>
    <x v="1"/>
    <s v="SERGIO  CARGOS"/>
    <x v="1"/>
    <x v="1"/>
    <s v="IMPORTANTE (QUEJA MUNICIPAL)"/>
    <s v="Rúben Dario Rincón Sanchez"/>
    <x v="0"/>
    <s v="Inpección, Vigilancia y Control"/>
    <s v="petición interés general"/>
    <x v="0"/>
    <n v="15"/>
    <s v="2024-114-001862-5"/>
    <s v="2024-07-05 12:28:24"/>
    <s v="N/A"/>
    <d v="2024-08-30T00:00:00"/>
    <n v="39"/>
    <n v="40"/>
    <x v="1"/>
    <s v=" Crear Radicado 2024-07-05 12:28:28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s v="N/A"/>
    <s v="N/A"/>
    <s v="N/A"/>
    <s v="N/A"/>
    <s v="A LA FECHA DE REVISIÓN SE ENCUENTRAN VENCIDAS SIN EL DEBIDO TRAMITE"/>
    <m/>
  </r>
  <r>
    <x v="0"/>
    <x v="0"/>
    <x v="0"/>
    <s v="Carol  Jubiri   Aguilar  Jaime"/>
    <x v="1"/>
    <x v="6"/>
    <s v="Solicitud"/>
    <s v="Maicol Villarreal Ospina"/>
    <x v="0"/>
    <s v="Educación nacional para bomberos"/>
    <s v="peticion de interes particular"/>
    <x v="2"/>
    <n v="15"/>
    <s v="2024-114-001861-5"/>
    <s v="2024-07-05 12:24:07"/>
    <s v="2024-214-000962-1"/>
    <d v="2024-07-08T00:00:00"/>
    <n v="2"/>
    <n v="3"/>
    <x v="0"/>
    <s v="Finalizar radicado 2024-07-08 10:05:58_x000a_Usuario: Maicol Villarreal Ospina_x000a__x000a_Dependencia: EDUCACIÓN NACIONAL PARA BOMBEROS_x000a__x000a_Observación: SE ADJUNTA EVIDENCIA DE RESPUESTA POR CORREO ELECTRÓNICO"/>
    <d v="2024-07-08T00:00:00"/>
    <s v="PDF"/>
    <s v="SI"/>
    <s v="N/A"/>
    <s v="CUMPLIDA"/>
    <m/>
  </r>
  <r>
    <x v="0"/>
    <x v="0"/>
    <x v="0"/>
    <s v="UNIVERSIDAD LIBRE  --"/>
    <x v="4"/>
    <x v="0"/>
    <s v="Solicitud formal, Universidad Libre de Colombia"/>
    <s v=" Linda Joan Incignares Rondón"/>
    <x v="2"/>
    <s v="Gestión de comunicaciones"/>
    <s v="derechos de petición"/>
    <x v="0"/>
    <n v="15"/>
    <s v="2024-114-001247-2"/>
    <s v="2024-07-04 16:24:13"/>
    <s v="2024-250-001116-1"/>
    <d v="2024-07-16T00:00:00"/>
    <n v="9"/>
    <n v="10"/>
    <x v="0"/>
    <s v="Finalizar radicado 2024-07-16 15:55:01_x000a_Usuario: Linda Joan Incignares Rondón_x000a__x000a_Dependencia: GESTIÓN COMUNICACIONES_x000a__x000a_Observación: SE FINALIZA YA SE EMITIO POR CORREO ELECTRONICO LA RESPUESTA EL DÍA 16 DE JULIO DE 2024."/>
    <d v="2024-07-16T00:00:00"/>
    <s v="PDF"/>
    <s v="SI"/>
    <s v="N/A"/>
    <s v="CUMPLIDA"/>
    <m/>
  </r>
  <r>
    <x v="0"/>
    <x v="0"/>
    <x v="2"/>
    <s v="CUERPO DE BOMBEROS VOLUNTARIOS MUNICIPIO ZONA BANANERA  PRUDENCIO PEREZ"/>
    <x v="2"/>
    <x v="0"/>
    <s v="Administrativo"/>
    <s v="Juan Carlos Suarez de la Torre"/>
    <x v="1"/>
    <s v="Gestión Administrativa"/>
    <s v="seguro obligatorio soat"/>
    <x v="3"/>
    <n v="15"/>
    <s v="2024-114-001244-2"/>
    <s v="2024-07-04 15:58:46"/>
    <s v="N/A"/>
    <d v="2024-08-29T00:00:00"/>
    <n v="39"/>
    <n v="40"/>
    <x v="1"/>
    <s v="Crear Radicado 2024-07-04 15:58:48_x000a_Usuario: Atención de Usuario al Ciudadano_x000a__x000a_Dependencia: GESTIÓN ATENCIÓN AL USUARIO_x000a__x000a_Observación: Se radicó el documento de forma correcta mediante radicación email con los siguientes datos: Usuarios tramitadores: - Juan Carlos Suarez de la Torre, Dependencia/s tramitadora/s: - GESTIÓN ADMININSTRATIVA, Usuario creador: Atención de Usuario al Ciudadano"/>
    <s v="N/A"/>
    <s v="N/A"/>
    <s v="N/A"/>
    <s v="N/A"/>
    <s v="A LA FECHA DE REVISIÓN SE ENCUENTRAN VENCIDAS SIN EL DEBIDO TRAMITE"/>
    <m/>
  </r>
  <r>
    <x v="0"/>
    <x v="0"/>
    <x v="0"/>
    <s v="CUERPO DE BOMBEROS VOLUNTARIOS DE MOSQUERA  calidad.b22@gmail.com sst.bomberosmosquera@gmail.com"/>
    <x v="2"/>
    <x v="4"/>
    <s v="PROYECTO ADQUISICIÓN COMPRESOR PARA RECARGA DE CILINDROS DE AIRE COMPRIMIDO + SCBA - 2024"/>
    <s v="Andrés Fernando Muñoz Cabrera"/>
    <x v="0"/>
    <s v="Fortalecimiento Bomberil para la respuesta"/>
    <s v="ficha resumen para la presentación de proyectos firmada"/>
    <x v="3"/>
    <n v="0"/>
    <s v="2024-114-001242-2"/>
    <s v="2024-07-04 15:30:52"/>
    <s v="N/A"/>
    <n v="0"/>
    <n v="0"/>
    <n v="0"/>
    <x v="3"/>
    <s v="Finalizar radicado 2024-07-09 09:00:08_x000a_Usuario: Andrés Fernando Muñoz Cabrera_x000a__x000a_Dependencia: FORTALECIMIENTO BOMBERIL PARA LA RESPUESTA_x000a__x000a_Observación: Se archiva por ser documento informativo, los proyectos radicados por los CB del pais, se parasan en una base consolidada a la Dirección de la DNBC 09 09/07/2024"/>
    <s v="N/A"/>
    <s v="N/A"/>
    <s v="N/A"/>
    <s v="N/A"/>
    <s v="CUMPLIDA POR SER INFORMATIVA"/>
    <m/>
  </r>
  <r>
    <x v="0"/>
    <x v="0"/>
    <x v="13"/>
    <s v="ALCALDIA MUNICIPAL DE GARAGOA  --"/>
    <x v="3"/>
    <x v="4"/>
    <s v="SOLICITUD DE POSTULACIÓN PARA ESTUDIOS, DISEÑOS Y CONSTRUCCIÓN DE LA ESTACIÓN DE BOMBEROS EN GARAGOA, BOYACÁ."/>
    <s v="Jonathan Prieto"/>
    <x v="0"/>
    <s v="Fortalecimiento Bomberil para la respuesta"/>
    <s v="proyectos"/>
    <x v="0"/>
    <n v="15"/>
    <s v="2024-114-001240-2"/>
    <s v="2024-07-04 15:25:34"/>
    <s v="2024-213-001456-1"/>
    <d v="2024-08-29T00:00:00"/>
    <n v="39"/>
    <n v="40"/>
    <x v="1"/>
    <s v="En proceso de firma física 2024-08-12 11:25:50_x000a_Usuario: Jonathan Prieto_x000a__x000a_Dependencia: FORTALECIMIENTO BOMBERIL PARA LA RESPUESTA_x000a__x000a_Observación: El inicia proceso de firma física para el documento SOLICITUD DE APOYO EN LA GESTIóN PARA LA CONSTRUCCIóN DE UNA ESTACIóN DE BOMBERO"/>
    <s v="N/A"/>
    <s v="N/A"/>
    <s v="N/A"/>
    <s v="N/A"/>
    <s v="SE EVIDENCIA RESPUESTA SIN FIRMA"/>
    <m/>
  </r>
  <r>
    <x v="0"/>
    <x v="0"/>
    <x v="10"/>
    <s v="MINISTERIO DEL INTERIOR  -- correspondencia@mininterior.gov.co"/>
    <x v="0"/>
    <x v="4"/>
    <s v="TRASLADO ID 358445 DIRECCIÓN NACIONAL DE BOMBEROS: SEVILLA VALLE"/>
    <s v="Rúben Dario Rincón Sanchez"/>
    <x v="0"/>
    <s v="Inpección, Vigilancia y Control"/>
    <s v="Actas"/>
    <x v="3"/>
    <n v="15"/>
    <s v="2024-114-001227-2"/>
    <s v="2024-07-04 12:58:51"/>
    <s v="N/A"/>
    <d v="2024-08-29T00:00:00"/>
    <n v="39"/>
    <n v="40"/>
    <x v="1"/>
    <s v="Crear Radicado 2024-07-04 12:58:54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s v="N/A"/>
    <s v="N/A"/>
    <s v="N/A"/>
    <s v="N/A"/>
    <s v="A LA FECHA DE REVISIÓN SE ENCUENTRAN VENCIDAS SIN EL DEBIDO TRAMITE"/>
    <m/>
  </r>
  <r>
    <x v="0"/>
    <x v="0"/>
    <x v="10"/>
    <s v="COLMENA SEGUROS  --"/>
    <x v="4"/>
    <x v="0"/>
    <s v="Consulta Bomberos Buenaventura"/>
    <s v="Santiago Gutierrez Mendoza"/>
    <x v="0"/>
    <s v="Educación nacional para bomberos"/>
    <s v="solicitud de información pública"/>
    <x v="1"/>
    <n v="10"/>
    <s v="2024-114-001860-5"/>
    <s v="2024-07-04 12:50:54"/>
    <s v="2024-214-000980-1"/>
    <d v="2024-07-08T00:00:00"/>
    <n v="3"/>
    <n v="4"/>
    <x v="0"/>
    <s v="Finalizar radicado 2024-07-08 13:34:33_x000a_Usuario: Santiago Gutierrez Mendoza_x000a__x000a_Dependencia: EDUCACIÓN NACIONAL PARA BOMBEROS_x000a__x000a_Observación: Se brindó respuesta al radicado 2024-114-001860-5"/>
    <d v="2024-07-08T00:00:00"/>
    <s v="PDF"/>
    <s v="SI"/>
    <s v="N/A"/>
    <s v="Cumplida"/>
    <m/>
  </r>
  <r>
    <x v="0"/>
    <x v="0"/>
    <x v="7"/>
    <s v="ISELE -- TOSCANA --"/>
    <x v="1"/>
    <x v="5"/>
    <s v="ascenso a bombero"/>
    <s v="Nicolas Potes Rengifo"/>
    <x v="0"/>
    <s v="Formulación, Actualización, Acompañamiento Normativo y Operativo"/>
    <s v="solicitud de información pública"/>
    <x v="1"/>
    <n v="10"/>
    <s v="2024-114-001226-2"/>
    <s v="2024-07-04 12:47:24"/>
    <s v="N/A"/>
    <d v="2024-08-29T00:00:00"/>
    <n v="39"/>
    <n v="40"/>
    <x v="1"/>
    <s v="Reasignar Radicado 2024-07-04 19:07:08_x000a_Usuario: Juan Pablo Ardila Figueroa_x000a__x000a_Dependencia: FORMULACIÓN, ACTUALIZACIÓN ,ACOMPAÑAMINETO NORMATIVO Y OPERATIVO_x000a__x000a_Observación: Se reasignó el radicado al usuario: Nicolas Potes Rengifo con la siguiente observación: - Dr. nicolas, es relevante proyectar la respuesta desde su experiencia y conocimiento normativo de la funcionalidad de la entidad. Mil gracias."/>
    <s v="N/A"/>
    <s v="N/A"/>
    <s v="N/A"/>
    <s v="N/A"/>
    <s v="A LA FECHA DE REVISIÓN SE ENCUENTRAN VENCIDAS SIN EL DEBIDO TRAMITE"/>
    <m/>
  </r>
  <r>
    <x v="0"/>
    <x v="0"/>
    <x v="19"/>
    <s v="PAULA ANDREA BURGOS CERON  -- --"/>
    <x v="1"/>
    <x v="5"/>
    <s v="Solicitud aclaración certificado de seguridad expedido por los cuerpo de Bomberos"/>
    <s v="Andres Felipe Garcia Rico"/>
    <x v="0"/>
    <s v="Educación nacional para bomberos"/>
    <s v="peticion de interes general"/>
    <x v="0"/>
    <n v="15"/>
    <s v="2024-114-001858-5"/>
    <s v="2024-07-04 12:00:29"/>
    <s v="N/A"/>
    <d v="2024-08-29T00:00:00"/>
    <n v="39"/>
    <n v="40"/>
    <x v="1"/>
    <s v="Reasignar Radicado 2024-07-04 19:07:08_x000a_Usuario: Juan Pablo Ardila Figueroa_x000a__x000a_Dependencia: FORMULACIÓN, ACTUALIZACIÓN ,ACOMPAÑAMINETO NORMATIVO Y OPERATIVO_x000a__x000a_Observación: Se reasignó el radicado al usuario: Nicolas Potes Rengifo con la siguiente observación: - Dr. nicolas, es relevante proyectar la respuesta desde su experiencia y conocimiento normativo de la funcionalidad de la entidad. Mil gracias."/>
    <s v="N/A"/>
    <s v="N/A"/>
    <s v="N/A"/>
    <s v="N/A"/>
    <s v="A LA FECHA DE REVISIÓN SE ENCUENTRAN VENCIDAS SIN EL DEBIDO TRAMITE"/>
    <m/>
  </r>
  <r>
    <x v="0"/>
    <x v="0"/>
    <x v="10"/>
    <s v="CUERPO DE BOMBEROS SAN JUAN BAUTISTA DE GUACARI  sin información"/>
    <x v="2"/>
    <x v="6"/>
    <s v="Solicitud de capacitación virtual"/>
    <s v="Edgar Alexander Maya"/>
    <x v="0"/>
    <s v="Educación nacional para bomberos"/>
    <s v="Autorización institucional del desarrollo del curso"/>
    <x v="2"/>
    <n v="15"/>
    <s v="2024-114-001224-2"/>
    <s v="2024-07-04 11:49:36"/>
    <s v="N/A"/>
    <d v="2024-08-29T00:00:00"/>
    <n v="39"/>
    <n v="40"/>
    <x v="1"/>
    <s v="Reasignar Radicado 2024-07-04 14:09:12_x000a_Usuario: Edgar Alexander Maya Lopez_x000a__x000a_Dependencia: EDUCACIÓN NACIONAL PARA BOMBEROS_x000a__x000a_Observación: Se reasignó el radicado al usuario: Edwin Alfonso Zamora Oyola con la siguiente observación: Para tramite"/>
    <s v="N/A"/>
    <s v="N/A"/>
    <s v="N/A"/>
    <s v="N/A"/>
    <s v="A LA FECHA DE REVISIÓN SE ENCUENTRAN VENCIDAS SIN EL DEBIDO TRAMITE"/>
    <m/>
  </r>
  <r>
    <x v="0"/>
    <x v="0"/>
    <x v="16"/>
    <s v="Alcaldia de Chachagui  -- secretariadeplaneacion@chachagui-narino.gov.co"/>
    <x v="3"/>
    <x v="4"/>
    <s v="Comprobante Bomberos.pdf"/>
    <s v="Edna Geraldine Rodriguez Cardenas"/>
    <x v="0"/>
    <s v="Fortalecimiento Bomberil para la respuesta"/>
    <s v="proyectos"/>
    <x v="0"/>
    <n v="15"/>
    <s v="2024-114-001223-2"/>
    <s v="2024-07-04 11:45:59"/>
    <s v="N/A"/>
    <d v="2024-08-29T00:00:00"/>
    <n v="39"/>
    <n v="40"/>
    <x v="1"/>
    <s v="Finalizar radicado 2024-07-05 11:35:10_x000a_Usuario: Edna Geraldine Rodriguez Cardenas_x000a__x000a_Dependencia: FORTALECIMIENTO BOMBERIL PARA LA RESPUESTA_x000a__x000a_Observación: Se revisan documentos para llevar a cabo la justificación y Otrosí"/>
    <s v="N/A"/>
    <s v="N/A"/>
    <s v="N/A"/>
    <s v="N/A"/>
    <s v="A LA FECHA DE REVISIÓN SE ENCUENTRAN VENCIDAS SIN EL DEBIDO TRAMITE"/>
    <m/>
  </r>
  <r>
    <x v="0"/>
    <x v="2"/>
    <x v="11"/>
    <s v="BOMBEROS OFICIALES DE BUCARAMANGA  sin información"/>
    <x v="2"/>
    <x v="0"/>
    <s v="SOLICITUD CARNETIZACIÓN"/>
    <s v="Edwin Alfonso Zamora Oyola"/>
    <x v="1"/>
    <s v="Tecnólogia e informática"/>
    <s v="informe"/>
    <x v="3"/>
    <n v="15"/>
    <s v="2024-114-001217-2"/>
    <s v="2024-07-03 17:07:02"/>
    <s v="N/A"/>
    <d v="2024-08-29T00:00:00"/>
    <n v="40"/>
    <n v="41"/>
    <x v="1"/>
    <s v="Asociar imagen principal 2024-07-03 17:08:00_x000a_Usuario: Atención de Usuario al Ciudadano_x000a__x000a_Dependencia: GESTIÓN ATENCIÓN AL USUARIO_x000a__x000a_Observación: Se realizó la carga del documento principal: 2024-114-001217-2-1.pdf, con el nombre de: 2024-114-001217-2.pdf, y su descripción: 2024-114-001217-2"/>
    <s v="N/A"/>
    <s v="N/A"/>
    <s v="N/A"/>
    <s v="N/A"/>
    <s v="A LA FECHA DE REVISIÓN SE ENCUENTRAN VENCIDAS SIN EL DEBIDO TRAMITE"/>
    <m/>
  </r>
  <r>
    <x v="0"/>
    <x v="0"/>
    <x v="18"/>
    <s v="CARLOS  VENCE"/>
    <x v="1"/>
    <x v="4"/>
    <s v="Solicitud requisitos y metodología de viabilidad de proyectos ante DNBC"/>
    <s v="Jonathan Prieto"/>
    <x v="0"/>
    <s v="Fortalecimiento Bomberil para la respuesta"/>
    <s v="proyectos"/>
    <x v="0"/>
    <n v="15"/>
    <s v="2024-114-001202-2"/>
    <s v="2024-07-03 14:50:41"/>
    <d v="2024-08-29T00:00:00"/>
    <d v="2024-08-29T00:00:00"/>
    <n v="40"/>
    <n v="41"/>
    <x v="1"/>
    <s v="En proceso de firma física 2024-08-12 11:21:23_x000a_Usuario: Jonathan Prieto_x000a__x000a_Dependencia: FORTALECIMIENTO BOMBERIL PARA LA RESPUESTA_x000a__x000a_Observación: El inicia proceso de firma física para el documento SOLICITUD DE APOYO EN LA GESTIóN PARA LA CONSTRUCCIóN DE UNA ESTACIóN DE BOMBERO"/>
    <s v="N/A"/>
    <s v="N/A"/>
    <s v="N/A"/>
    <s v="N/A"/>
    <s v="SE EVIDENCIA RESPUESTA SIN FIRMA"/>
    <m/>
  </r>
  <r>
    <x v="0"/>
    <x v="0"/>
    <x v="1"/>
    <s v="CUERPO DE BOMBEROS VOLUNTARIOS DE HISPANIA  --"/>
    <x v="2"/>
    <x v="6"/>
    <s v="Respuesta a solicitud"/>
    <s v="Edgar Alexander Maya"/>
    <x v="0"/>
    <s v="Educación nacional para bomberos"/>
    <s v="petición interés general"/>
    <x v="0"/>
    <n v="15"/>
    <s v="2024-114-001196-2"/>
    <s v="2024-07-03 11:21:52"/>
    <s v="N/A"/>
    <d v="2024-07-04T00:00:00"/>
    <n v="0"/>
    <n v="0"/>
    <x v="3"/>
    <s v="Finalizar radicado 2024-07-04 14:17:17_x000a_Usuario: Edgar Alexander Maya Lopez_x000a__x000a_Dependencia: EDUCACIÓN NACIONAL PARA BOMBEROS_x000a__x000a_Observación: se archiva por ser de caracter informativo"/>
    <s v="N/A"/>
    <s v="N/A"/>
    <s v="N/A"/>
    <s v="N/A"/>
    <s v="CUMPLIDA POR SER INFORMATIVA"/>
    <m/>
  </r>
  <r>
    <x v="0"/>
    <x v="0"/>
    <x v="0"/>
    <s v="MINISTERIO DEL INTERIOR  LUIS sergio.arciniegas@mininterior.gov.co"/>
    <x v="0"/>
    <x v="0"/>
    <s v="Insumos Informe al Congreso 2023-2024"/>
    <s v="Luis Alberto Valencia Pulido"/>
    <x v="0"/>
    <s v="Coordinación operativa"/>
    <s v="informes"/>
    <x v="3"/>
    <n v="15"/>
    <s v="2024-114-001195-2"/>
    <s v="2024-07-03 11:10:12"/>
    <s v="N/A"/>
    <d v="2024-08-29T00:00:00"/>
    <n v="40"/>
    <n v="41"/>
    <x v="1"/>
    <s v="Reasignar Radicado 2024-07-03 12:03:34_x000a_Usuario: Director General_x000a__x000a_Dependencia: DIRECCION GENERAL_x000a__x000a_Observación: Se reasignó el radicado al usuario: Luis Alberto Valencia Pulido con la siguiente observación: para tramite"/>
    <s v="N/A"/>
    <s v="N/A"/>
    <s v="N/A"/>
    <s v="N/A"/>
    <s v="A LA FECHA DE REVISIÓN SE ENCUENTRAN VENCIDAS SIN EL DEBIDO TRAMITE"/>
    <m/>
  </r>
  <r>
    <x v="0"/>
    <x v="0"/>
    <x v="1"/>
    <s v="FEDERACIÓN DE BOMBEROS DE COLOMBIA  --"/>
    <x v="2"/>
    <x v="2"/>
    <s v="RV: derecho de peticion"/>
    <s v="Andrea Bibiana Castañeda"/>
    <x v="0"/>
    <s v="Formulación, Actualización, Acompañamiento Normativo y Operativo"/>
    <s v="peticion de interes general"/>
    <x v="0"/>
    <n v="15"/>
    <s v="2024-114-001855-5"/>
    <s v="2024-07-03 11:05:55"/>
    <s v="2024-211-001347-1"/>
    <d v="2024-08-29T00:00:00"/>
    <n v="40"/>
    <n v="41"/>
    <x v="1"/>
    <s v="En proceso de firma física 2024-08-06 12:36:19_x000a_Usuario: Andrea Bibiana Castañeda Durán_x000a__x000a_Dependencia: FORMULACIÓN, ACTUALIZACIÓN ,ACOMPAÑAMINETO NORMATIVO Y OPERATIVO_x000a__x000a_Observación: El inicia proceso de firma física para el documento 56. 2024-114-001855-5 ALLAN RAMÍREZ SOLICITUD INFORMACION SOBRETASA BOMBERIL"/>
    <s v="N/A"/>
    <s v="N/A"/>
    <s v="N/A"/>
    <s v="N/A"/>
    <s v="SE EVIDENCIA RESPUESTA SIN FIRMA"/>
    <m/>
  </r>
  <r>
    <x v="0"/>
    <x v="0"/>
    <x v="0"/>
    <s v="MINISTERIO DEL INTERIOR  sin información"/>
    <x v="0"/>
    <x v="2"/>
    <s v="TRASLADO ID 356511 DIRECCIÓN NACIONAL DE BOMBEROS Remisión por competencia"/>
    <s v="Nicolas Potes Rengifo"/>
    <x v="0"/>
    <s v="Formulación, Actualización, Acompañamiento Normativo y Operativo"/>
    <s v="peticion de interes general"/>
    <x v="0"/>
    <n v="15"/>
    <s v="2024-114-001854-5"/>
    <s v="2024-07-03 11:00:17"/>
    <s v="N/A"/>
    <d v="2024-08-29T00:00:00"/>
    <n v="40"/>
    <n v="41"/>
    <x v="1"/>
    <s v="Reasignar Radicado 2024-07-04 18:54:43_x000a_Usuario: Juan Pablo Ardila Figueroa_x000a__x000a_Dependencia: FORMULACIÓN, ACTUALIZACIÓN ,ACOMPAÑAMINETO NORMATIVO Y OPERATIVO_x000a__x000a_Observación: Se reasignó el radicado al usuario: Nicolas Potes Rengifo con la siguiente observación: - Dr. Nicolas, es relevante proyectar la respuesta con PRIORIDAD, desde su experiencia y conocimiento normativo de la funcionalidad de la entidad. Mil gracias."/>
    <s v="N/A"/>
    <s v="N/A"/>
    <s v="N/A"/>
    <s v="N/A"/>
    <s v="A LA FECHA DE REVISIÓN SE ENCUENTRAN VENCIDAS SIN EL DEBIDO TRAMITE"/>
    <m/>
  </r>
  <r>
    <x v="0"/>
    <x v="0"/>
    <x v="25"/>
    <s v="GOBERNACION DEL QUINDIO  --"/>
    <x v="3"/>
    <x v="2"/>
    <s v="ControlDoc-Correspondencia: Se le ha asignado un(a) nuevo(a) Documento: 70520 (2024150006419-1)"/>
    <s v="Nicolas Potes Rengifo"/>
    <x v="0"/>
    <s v="Formulación, Actualización, Acompañamiento Normativo y Operativo"/>
    <s v="peticion de interes general"/>
    <x v="0"/>
    <n v="15"/>
    <s v="2024-114-001853-5"/>
    <s v="2024-07-03 09:40:00"/>
    <s v="N/A"/>
    <d v="2024-08-29T00:00:00"/>
    <n v="40"/>
    <n v="41"/>
    <x v="1"/>
    <s v=" Finalizar radicado 2024-08-23 14:28:38_x000a_Usuario: Nicolas Potes Rengifo_x000a__x000a_Dependencia: FORMULACIÓN, ACTUALIZACIÓN ,ACOMPAÑAMINETO NORMATIVO Y OPERATIVO_x000a__x000a_Observación: se le dio tramite mediante el radicado 2024-114-000057-2."/>
    <s v="N/A"/>
    <s v="N/A"/>
    <s v="N/A"/>
    <s v="N/A"/>
    <s v="A LA FECHA DE REVISIÓN SE ENCUENTRAN VENCIDAS SIN EL DEBIDO TRAMITE"/>
    <m/>
  </r>
  <r>
    <x v="0"/>
    <x v="0"/>
    <x v="16"/>
    <s v="CUERPO DE BOMBEROS VOLUNTARIOS FRANCISCO PIZARRO  --"/>
    <x v="2"/>
    <x v="0"/>
    <s v="Solicitud de Carnets"/>
    <s v="Edwin Alfonso Zamora Oyola"/>
    <x v="1"/>
    <s v="Tecnólogia e informática"/>
    <s v="informe"/>
    <x v="3"/>
    <n v="15"/>
    <s v="2024-114-001190-2"/>
    <s v="2024-07-03 09:37:58"/>
    <s v="N/A"/>
    <d v="2024-08-29T00:00:00"/>
    <n v="40"/>
    <n v="41"/>
    <x v="1"/>
    <s v="Crear Radicado 2024-07-03 09:38:01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s v="N/A"/>
    <s v="N/A"/>
    <s v="N/A"/>
    <s v="N/A"/>
    <s v="A LA FECHA DE REVISIÓN SE ENCUENTRAN VENCIDAS SIN EL DEBIDO TRAMITE"/>
    <m/>
  </r>
  <r>
    <x v="0"/>
    <x v="0"/>
    <x v="1"/>
    <s v="CUERPO DE BOMBEROS VOLUNTARIOS DE ZARAGOZA  --"/>
    <x v="2"/>
    <x v="2"/>
    <s v="CONSTANCIAS DE SOLICITUD DE ACOMPAÑAMIENTO"/>
    <s v="Jorge Enrique Restrepo Sandino"/>
    <x v="0"/>
    <s v="Formulación, Actualización, Acompañamiento Normativo y Operativo"/>
    <s v="Actas"/>
    <x v="3"/>
    <n v="0"/>
    <s v="2024-114-001189-2"/>
    <s v="2024-07-03 09:27:35"/>
    <s v="N/A"/>
    <d v="1899-12-30T00:00:00"/>
    <n v="0"/>
    <n v="0"/>
    <x v="3"/>
    <s v="Finalizar radicado 2024-07-30 18:07:10_x000a_Usuario: Jorge Enrique Restrepo Sanguino_x000a__x000a_Dependencia: FORMULACIÓN, ACTUALIZACIÓN ,ACOMPAÑAMINETO NORMATIVO Y OPERATIVO_x000a__x000a_Observación: NO REQUIERE RESPUESTA"/>
    <s v="N/A"/>
    <s v="N/A"/>
    <s v="N/A"/>
    <s v="N/A"/>
    <s v="CUMPLIDA POR SER INFORMATIVA"/>
    <m/>
  </r>
  <r>
    <x v="0"/>
    <x v="0"/>
    <x v="18"/>
    <s v="ALCALDIA MUNICIPAL DE CIENAGA DE ORO  --"/>
    <x v="3"/>
    <x v="4"/>
    <s v="Solicitud de Visita Técnica para Formulación de Proyecto de Infraestructura Bomberos ciénaga de oro."/>
    <s v="Jonathan Prieto"/>
    <x v="0"/>
    <s v="Fortalecimiento Bomberil para la respuesta"/>
    <s v="proyectos"/>
    <x v="0"/>
    <n v="15"/>
    <s v="2024-114-001188-2"/>
    <s v="2024-07-03 09:01:55"/>
    <s v="N/A"/>
    <d v="2024-08-29T00:00:00"/>
    <n v="40"/>
    <n v="41"/>
    <x v="1"/>
    <s v="Crear Radicado 2024-07-03 09:01:58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s v="N/A"/>
    <s v="N/A"/>
    <s v="N/A"/>
    <s v="N/A"/>
    <s v="A LA FECHA DE REVISIÓN SE ENCUENTRAN VENCIDAS SIN EL DEBIDO TRAMITE"/>
    <m/>
  </r>
  <r>
    <x v="0"/>
    <x v="0"/>
    <x v="16"/>
    <s v="CUERPO DE BOMBEROS VOLUNTARIOS DE ALDANA NARIÑO  sin información luishumbertoerira@gmail.com"/>
    <x v="2"/>
    <x v="6"/>
    <s v="Información Procesos de formación periodo junio 2014-21 diciembre 2022"/>
    <s v="Edgar Alexander Maya"/>
    <x v="0"/>
    <s v="Educación nacional para bomberos"/>
    <s v="informe"/>
    <x v="3"/>
    <n v="15"/>
    <s v="2024-114-001185-2"/>
    <s v="2024-07-02 16:37:10"/>
    <s v="N/A"/>
    <d v="2024-08-29T00:00:00"/>
    <n v="0"/>
    <n v="0"/>
    <x v="3"/>
    <s v="Finalizar radicado 2024-07-04 14:52:20_x000a_Usuario: Edgar Alexander Maya Lopez_x000a__x000a_Dependencia: EDUCACIÓN NACIONAL PARA BOMBEROS_x000a__x000a_Observación: Se archiva por ser de caracter informativo"/>
    <s v="N/A"/>
    <s v="N/A"/>
    <s v="N/A"/>
    <s v="N/A"/>
    <s v="INDICA ARCHIVO POR SER INFORMATIVO PERO AL PARECER AMERITA RESPUESTA"/>
    <m/>
  </r>
  <r>
    <x v="0"/>
    <x v="2"/>
    <x v="0"/>
    <s v="BOLSA MERCANTIL DE COLOMBIA  BMC --"/>
    <x v="4"/>
    <x v="0"/>
    <s v="SOLICITA CITA PRESENCIAL O VIRTUAL"/>
    <s v="Dirección General"/>
    <x v="2"/>
    <s v="Dirección General"/>
    <s v="Cartas"/>
    <x v="3"/>
    <n v="15"/>
    <s v="2024-114-001183-2"/>
    <s v="2024-07-02 16:24:22"/>
    <s v="N/A"/>
    <d v="2024-08-29T00:00:00"/>
    <n v="41"/>
    <n v="42"/>
    <x v="1"/>
    <s v="Asociar imagen principal 2024-07-02 16:25:18_x000a_Usuario: Atención de Usuario al Ciudadano_x000a__x000a_Dependencia: GESTIÓN ATENCIÓN AL USUARIO_x000a__x000a_Observación: Se realizó la carga del documento principal: 2024-114-001183-2-1.pdf, con el nombre de: 2024-114-001183-2.pdf, y su descripción: 2024-114-001183-2"/>
    <s v="N/A"/>
    <s v="N/A"/>
    <s v="N/A"/>
    <s v="N/A"/>
    <s v="A LA FECHA DE REVISIÓN SE ENCUENTRAN VENCIDAS SIN EL DEBIDO TRAMITE"/>
    <m/>
  </r>
  <r>
    <x v="0"/>
    <x v="0"/>
    <x v="3"/>
    <s v="CUERPO DE BOMBEROS VOLUNTARIOS DE MALAMBO  RALPHY CORONADO"/>
    <x v="2"/>
    <x v="6"/>
    <s v="FIRMA DE CERTIFICADO"/>
    <s v="Maicol Villarreal Ospina"/>
    <x v="0"/>
    <s v="Educación nacional para bomberos"/>
    <s v="informe y registro fotográfico"/>
    <x v="0"/>
    <n v="15"/>
    <s v="2024-114-001180-2"/>
    <s v="2024-07-02 16:08:17"/>
    <s v="N/A"/>
    <d v="2024-08-29T00:00:00"/>
    <n v="41"/>
    <n v="42"/>
    <x v="1"/>
    <s v="Reasignar Radicado 2024-07-02 16:25:24_x000a_Usuario: Edgar Alexander Maya Lopez_x000a__x000a_Dependencia: EDUCACIÓN NACIONAL PARA BOMBEROS_x000a__x000a_Observación: Se reasignó el radicado al usuario: Maicol Villarreal Ospina con la siguiente observación: Para tramite"/>
    <s v="N/A"/>
    <s v="N/A"/>
    <s v="N/A"/>
    <s v="N/A"/>
    <s v="A LA FECHA DE REVISIÓN SE ENCUENTRAN VENCIDAS SIN EL DEBIDO TRAMITE"/>
    <m/>
  </r>
  <r>
    <x v="0"/>
    <x v="0"/>
    <x v="16"/>
    <s v="CUERPO DE BOMBEROS VOLUNTARIOS DE LA TOLA - NARIÑO  -- --"/>
    <x v="2"/>
    <x v="0"/>
    <s v="solicitud de carnet bomberos la tola nariño"/>
    <s v="Edwin Alfonso Zamora Oyola"/>
    <x v="1"/>
    <s v="Tecnólogia e informática"/>
    <s v="peticion de interes particular"/>
    <x v="2"/>
    <n v="15"/>
    <s v="2024-114-001851-5"/>
    <s v="2024-07-02 16:05:02"/>
    <s v="N/A"/>
    <d v="2024-08-29T00:00:00"/>
    <n v="41"/>
    <n v="42"/>
    <x v="1"/>
    <s v="Crear Radicado 2024-07-02 16:05:05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s v="N/A"/>
    <s v="N/A"/>
    <s v="N/A"/>
    <s v="N/A"/>
    <s v="A LA FECHA DE REVISIÓN SE ENCUENTRAN VENCIDAS SIN EL DEBIDO TRAMITE"/>
    <m/>
  </r>
  <r>
    <x v="0"/>
    <x v="0"/>
    <x v="0"/>
    <s v="CUERPO DE BOMBEROS VOLUNTARIOS DE GUAYABETAL - CUNDINAMARCA  sin información"/>
    <x v="2"/>
    <x v="4"/>
    <s v="PRESENTACIÓN PROYECTO CAMIONETA DE INTERVENCION RAPIDA PARA EL CUERPO DE BOMBEROS VOLUNTARIOS DE GUAYABETAL"/>
    <s v="Andrés Fernando Muñoz Cabrera"/>
    <x v="0"/>
    <s v="Fortalecimiento Bomberil para la respuesta"/>
    <s v="ficha resumen para la presentación de proyectos firmada"/>
    <x v="3"/>
    <n v="0"/>
    <s v="2024-114-001179-2"/>
    <s v="2024-07-02 15:59:58"/>
    <s v="N/A"/>
    <d v="2024-07-09T00:00:00"/>
    <n v="0"/>
    <n v="0"/>
    <x v="3"/>
    <s v="Finalizar radicado 2024-07-09 09:07:50_x000a_Usuario: Andrés Fernando Muñoz Cabrera_x000a__x000a_Dependencia: FORTALECIMIENTO BOMBERIL PARA LA RESPUESTA_x000a__x000a_Observación: Se archiva por ser documento informativo, los proyectos radicados por los CB del pais, se parasan en una base consolidada a la Dirección de la DNBC 09/07/2024"/>
    <s v="N/A"/>
    <s v="N/A"/>
    <s v="N/A"/>
    <s v="N/A"/>
    <s v="CUMPLIDA POR SER INFORMATIVA"/>
    <m/>
  </r>
  <r>
    <x v="0"/>
    <x v="0"/>
    <x v="0"/>
    <s v="CUERPO DE BOMBEROS VOLUNTARIOS CAQUEZA  sin información"/>
    <x v="2"/>
    <x v="4"/>
    <s v="PRESENTACIÓN PROYECTO MÁQUINA CISTERNA (CARRO TANQUE) PARA EL CUERPO DE BOMBEROS VOLUNTARIOS DE CAQUEZA"/>
    <s v="Andrés Fernando Muñoz Cabrera"/>
    <x v="0"/>
    <s v="Fortalecimiento Bomberil para la respuesta"/>
    <s v="ficha resumen para la presentación de proyectos firmada"/>
    <x v="3"/>
    <n v="0"/>
    <s v="2024-114-001178-2"/>
    <s v="2024-07-02 15:54:35"/>
    <s v="N/A"/>
    <n v="0"/>
    <n v="0"/>
    <n v="0"/>
    <x v="3"/>
    <s v="Finalizar radicado 2024-07-09 12:04:32_x000a_Usuario: Andrés Fernando Muñoz Cabrera_x000a__x000a_Dependencia: FORTALECIMIENTO BOMBERIL PARA LA RESPUESTA_x000a__x000a_Observación: Se archiva por ser documento informativo, los proyectos radicados por los CB del pais, se parasan en una base consolidada a la Dirección de la DNBC 09/07/2024"/>
    <s v="N/A"/>
    <s v="N/A"/>
    <s v="N/A"/>
    <s v="N/A"/>
    <s v="CUMPLIDA POR SER INFORMATIVA"/>
    <m/>
  </r>
  <r>
    <x v="0"/>
    <x v="0"/>
    <x v="8"/>
    <s v="ALCALDIA CASTILLA LA NUEVA   --"/>
    <x v="3"/>
    <x v="2"/>
    <s v="Solicitud de apoyo en el marco de las competencias establecidas en el art. 24 de la ley 1575 de 2012 (Ley General de Bomberos de Colombia) - Contratac..."/>
    <s v="Jorge Enrique Restrepo Sandino"/>
    <x v="0"/>
    <s v="Formulación, Actualización, Acompañamiento Normativo y Operativo"/>
    <s v="peticion de interes general"/>
    <x v="0"/>
    <n v="15"/>
    <s v="2024-114-001850-5"/>
    <s v="2024-07-02 15:46:03"/>
    <s v="N/A"/>
    <d v="2024-08-29T00:00:00"/>
    <n v="41"/>
    <n v="42"/>
    <x v="1"/>
    <s v="Reasignar Radicado 2024-07-04 18:36:29_x000a_Usuario: Juan Pablo Ardila Figueroa_x000a__x000a_Dependencia: FORMULACIÓN, ACTUALIZACIÓN ,ACOMPAÑAMINETO NORMATIVO Y OPERATIVO_x000a__x000a_Observación: Se reasignó el radicado al usuario: Jorge Enrique Restrepo Sanguino con la siguiente observación: - Dr. Jorge, es relevante proyectar la respuesta URGENTE desde su experiencia y conocimiento normativo de la funcionalidad de la entidad. Mil gracias."/>
    <s v="N/A"/>
    <s v="N/A"/>
    <s v="N/A"/>
    <s v="N/A"/>
    <s v="A LA FECHA DE REVISIÓN SE ENCUENTRAN VENCIDAS SIN EL DEBIDO TRAMITE"/>
    <m/>
  </r>
  <r>
    <x v="0"/>
    <x v="0"/>
    <x v="12"/>
    <s v="CUERPO DE BOMBEROS VOLUNTARIOS DE CHINCHINA  sin información"/>
    <x v="2"/>
    <x v="6"/>
    <s v="SOLICITUD CURSO INTRODUCTORIO EN LINEA SISTEMA COMANDO DE INCIDENTES- CHINCHINA- CALDAS"/>
    <s v="Edwin Alfonso Zamora Oyola"/>
    <x v="1"/>
    <s v="Tecnólogia e informática"/>
    <s v="Autorización institucional del desarrollo del curso"/>
    <x v="2"/>
    <n v="15"/>
    <s v="2024-114-001175-2"/>
    <s v="2024-07-02 15:41:05"/>
    <s v="N/A"/>
    <d v="2024-08-29T00:00:00"/>
    <n v="41"/>
    <n v="42"/>
    <x v="1"/>
    <s v="Reasignar Radicado 2024-07-10 10:50:12_x000a_Usuario: Edgar Alexander Maya Lopez_x000a__x000a_Dependencia: EDUCACIÓN NACIONAL PARA BOMBEROS_x000a__x000a_Observación: Se reasignó el radicado al usuario: Edwin Alfonso Zamora Oyola con la siguiente observación: para tramite"/>
    <s v="N/A"/>
    <s v="N/A"/>
    <s v="N/A"/>
    <s v="N/A"/>
    <s v="A LA FECHA DE REVISIÓN SE ENCUENTRAN VENCIDAS SIN EL DEBIDO TRAMITE"/>
    <m/>
  </r>
  <r>
    <x v="0"/>
    <x v="0"/>
    <x v="0"/>
    <s v="FIDUCIARIA LA PREVISORA  -- t_jmgutierrez@fiduprevisora.com.co"/>
    <x v="4"/>
    <x v="0"/>
    <s v="RE: SOLICITUD DOCUMENTACIÓN PERSONA JURIDICA-VINCULACIÓN PROCESO SARLAFT- DIRECCION NACIONAL DE BOMBEROS NIT.9006396309"/>
    <s v="Rainer Narval Naranjo Charrasquiel"/>
    <x v="1"/>
    <s v="Subdirección Administrativa y Financiera"/>
    <s v="solicitud de información pública"/>
    <x v="1"/>
    <n v="10"/>
    <s v="2024-114-001171-2"/>
    <s v="2024-07-02 14:20:57"/>
    <s v="N/A"/>
    <d v="2024-07-26T00:00:00"/>
    <n v="19"/>
    <n v="20"/>
    <x v="2"/>
    <s v="Finalizar radicado 2024-07-30 13:16:38_x000a_Usuario: Rainer Narval Naranjo Charrasquiel_x000a__x000a_Dependencia: SUBDIRECCIÓN ADMINISTRATIVA Y FINANCIERA_x000a__x000a_Observación: Se procede a brindar respuesta por correo electrónico, se adjunta evidencia."/>
    <s v="N/A"/>
    <s v="CORREO"/>
    <s v="SI"/>
    <s v="N/A"/>
    <s v="NO SE EVIDENCIA RESPUESTA A TRAVÉS DE LA PLATAFORMA ORFEO"/>
    <m/>
  </r>
  <r>
    <x v="0"/>
    <x v="0"/>
    <x v="13"/>
    <s v="HERNANDO -- WALTEROS"/>
    <x v="1"/>
    <x v="2"/>
    <s v="DOCUMENTOS ENVIADOS A LA ALCALDÍA MONIQUIRA"/>
    <s v="Andrea Bibiana Castañeda"/>
    <x v="0"/>
    <s v="Formulación, Actualización, Acompañamiento Normativo y Operativo"/>
    <s v="Actas"/>
    <x v="3"/>
    <n v="0"/>
    <s v="2024-114-001170-2"/>
    <s v="2024-07-02 13:03:45"/>
    <s v="N/A"/>
    <n v="0"/>
    <n v="0"/>
    <n v="0"/>
    <x v="3"/>
    <s v="Finalizar radicado 2024-07-08 09:14:25_x000a_Usuario: Andrea Bibiana Castañeda Durán_x000a__x000a_Dependencia: FORMULACIÓN, ACTUALIZACIÓN ,ACOMPAÑAMINETO NORMATIVO Y OPERATIVO_x000a__x000a_Observación: NO REQUIERE RESPUESTA"/>
    <s v="N/A"/>
    <s v="N/A"/>
    <s v="N/A"/>
    <s v="N/A"/>
    <s v="CUMPLIDA POR SER INFORMATIVA"/>
    <m/>
  </r>
  <r>
    <x v="0"/>
    <x v="0"/>
    <x v="20"/>
    <s v="ALCALDIA MUNICIPAL DE MOCOA  -- despachoalcalde@mocoa-putumayo.gov.co"/>
    <x v="3"/>
    <x v="4"/>
    <s v="Fwd: DA 0287 Solicitud de Documentación y Requisitos para Proyecto de Estación de Bomberos"/>
    <s v="Jonathan Prieto"/>
    <x v="0"/>
    <s v="Fortalecimiento Bomberil para la respuesta"/>
    <s v="peticion de interes general"/>
    <x v="0"/>
    <n v="15"/>
    <s v="2024-114-001849-5"/>
    <s v="2024-07-02 12:48:41"/>
    <s v="2024-213-001453-1"/>
    <d v="2024-08-29T00:00:00"/>
    <n v="41"/>
    <n v="42"/>
    <x v="1"/>
    <s v="En proceso de firma física 2024-08-12 11:17:07_x000a_Usuario: Jonathan Prieto_x000a__x000a_Dependencia: FORTALECIMIENTO BOMBERIL PARA LA RESPUESTA_x000a__x000a_Observación: El inicia proceso de firma física para el documento SOLICITUD DE APOYO EN LA GESTIóN PARA LA CONSTRUCCIóN DE UNA ESTACIóN DE BOMBERO"/>
    <s v="N/A"/>
    <s v="N/A"/>
    <s v="N/A"/>
    <s v="N/A"/>
    <s v="SE EVIDENCIA RESPUESTA SIN FIRMA"/>
    <m/>
  </r>
  <r>
    <x v="0"/>
    <x v="0"/>
    <x v="0"/>
    <s v="ESCUELA INTERNACIONAL DE BOMBEROS DEL ORIENTE COLOMBIANO  ESIBOC"/>
    <x v="2"/>
    <x v="6"/>
    <s v="INSCRIPCION CURSO INTRODUCTORIO EN LINEA SCI"/>
    <s v="Edwin Alfonso Zamora Oyola"/>
    <x v="1"/>
    <s v="Tecnólogia e informática"/>
    <s v="plan curricular"/>
    <x v="0"/>
    <n v="15"/>
    <s v="2024-114-001167-2"/>
    <s v="2024-07-02 12:37:16"/>
    <s v="N/A"/>
    <d v="2024-08-29T00:00:00"/>
    <n v="41"/>
    <n v="42"/>
    <x v="1"/>
    <s v="Reasignar Radicado 2024-07-10 14:59:05_x000a_Usuario: Edgar Alexander Maya Lopez_x000a__x000a_Dependencia: EDUCACIÓN NACIONAL PARA BOMBEROS_x000a__x000a_Observación: Se reasignó el radicado al usuario: Edwin Alfonso Zamora Oyola con la siguiente observación: para tramite"/>
    <s v="N/A"/>
    <s v="N/A"/>
    <s v="N/A"/>
    <s v="N/A"/>
    <s v="A LA FECHA DE REVISIÓN SE ENCUENTRAN VENCIDAS SIN EL DEBIDO TRAMITE"/>
    <m/>
  </r>
  <r>
    <x v="0"/>
    <x v="0"/>
    <x v="3"/>
    <s v="COORDINACION DEPARTAMENTAL DE BOMBEROS DEL ATLANTICO  -- --"/>
    <x v="2"/>
    <x v="2"/>
    <s v="Oficio Coord. Ejec. No. 33 de JUNIO 28 de 2024 - SOLICITUD DE INFORMACION"/>
    <s v="Andrea Bibiana Castañeda"/>
    <x v="0"/>
    <s v="Formulación, Actualización, Acompañamiento Normativo y Operativo"/>
    <s v="Actas"/>
    <x v="3"/>
    <n v="0"/>
    <s v="2024-114-001166-2"/>
    <s v="2024-07-02 12:35:27"/>
    <s v="N/A"/>
    <d v="2024-07-08T00:00:00"/>
    <n v="0"/>
    <n v="0"/>
    <x v="3"/>
    <s v="Finalizar radicado 2024-07-08 09:20:00_x000a_Usuario: Andrea Bibiana Castañeda Durán_x000a_Dependencia: FORMULACIÓN, ACTUALIZACIÓN ,ACOMPAÑAMINETO NORMATIVO Y OPERATIVO_x000a__x000a_Observación: NO REQUIERES RESPUESTA"/>
    <s v="N/A"/>
    <s v="N/A"/>
    <s v="N/A"/>
    <s v="N/A"/>
    <s v="N/A"/>
    <m/>
  </r>
  <r>
    <x v="0"/>
    <x v="0"/>
    <x v="3"/>
    <s v="COORDINACION DEPARTAMENTAL DE BOMBEROS DEL ATLANTICO  -- --"/>
    <x v="2"/>
    <x v="2"/>
    <s v="Oficio Coord. Ejec. No. 32 de JUNIO 28 de 2024 Solicitud de copia autentica de acta y otros aspectos"/>
    <s v="Andrea Bibiana Castañeda"/>
    <x v="0"/>
    <s v="Formulación, Actualización, Acompañamiento Normativo y Operativo"/>
    <s v="Actas"/>
    <x v="3"/>
    <n v="0"/>
    <s v="2024-114-001159-2"/>
    <s v="2024-07-02 11:35:33"/>
    <s v="N/A"/>
    <d v="1899-12-30T00:00:00"/>
    <n v="0"/>
    <n v="0"/>
    <x v="3"/>
    <s v="Finalizar radicado 2024-07-08 09:20:58_x000a_Usuario: Andrea Bibiana Castañeda Durán_x000a__x000a_Dependencia: FORMULACIÓN, ACTUALIZACIÓN ,ACOMPAÑAMINETO NORMATIVO Y OPERATIVO_x000a__x000a_Observación: NO REQUIERE RESPUESTA"/>
    <s v="N/A"/>
    <s v="N/A"/>
    <s v="N/A"/>
    <s v="N/A"/>
    <s v="CUMPLIDA POR SER INFORMATIVA"/>
    <m/>
  </r>
  <r>
    <x v="0"/>
    <x v="0"/>
    <x v="15"/>
    <s v="CUERPO DE BOMBEROS VOLUNTARIOS DE ABREGO - NORTE DE SANTANDER  sin información"/>
    <x v="2"/>
    <x v="2"/>
    <s v="SUSPENCION DE LAS ACTIVIDADE DEL CUERPO DE BOMBEROS VOLUNTARIOS DEL MUNICIPIO DE ABREGO POR FALTA DE RECURSOS Y CONVENIO O CONTRATO CON EL MUNICIPIO"/>
    <s v="Jorge Enrique Restrepo Sandino"/>
    <x v="0"/>
    <s v="Formulación, Actualización, Acompañamiento Normativo y Operativo"/>
    <s v="Actas"/>
    <x v="0"/>
    <n v="15"/>
    <s v="2024-114-001156-2"/>
    <s v="2024-07-02 10:32:43"/>
    <s v="N/A"/>
    <d v="2024-08-29T00:00:00"/>
    <n v="41"/>
    <n v="42"/>
    <x v="1"/>
    <s v="Reasignar Radicado 2024-07-02 11:41:21_x000a_Usuario: Juan Pablo Ardila Figueroa_x000a__x000a_Dependencia: FORMULACIÓN, ACTUALIZACIÓN ,ACOMPAÑAMINETO NORMATIVO Y OPERATIVO_x000a__x000a_Observación: Se reasignó el radicado al usuario: Jorge Enrique Restrepo Sanguino con la siguiente observación: - Dr Jorge emitir respuesta de forma prioritaria dentro de los términos trasladando a la procuraduria y personeria . Gracias"/>
    <s v="N/A"/>
    <s v="N/A"/>
    <s v="N/A"/>
    <s v="N/A"/>
    <s v="A LA FECHA DE REVISIÓN SE ENCUENTRAN VENCIDAS SIN EL DEBIDO TRAMITE"/>
    <m/>
  </r>
  <r>
    <x v="0"/>
    <x v="0"/>
    <x v="0"/>
    <s v="ALCALDIA MUNICIPAL DE MEDINA  LEOPOLDO CUNDINAMARCA"/>
    <x v="3"/>
    <x v="4"/>
    <s v="PROYECTO BOMBEROS MEDINA CUNDINAMARCA"/>
    <s v="Jonathan Prieto"/>
    <x v="0"/>
    <s v="Fortalecimiento Bomberil para la respuesta"/>
    <s v="estudios previos"/>
    <x v="0"/>
    <n v="15"/>
    <s v="2024-114-001153-2"/>
    <s v="2024-07-02 10:07:32"/>
    <s v="2024-213-001103-1"/>
    <d v="2024-08-01T00:00:00"/>
    <n v="23"/>
    <n v="24"/>
    <x v="2"/>
    <s v="Finalizar radicado 2024-08-01 14:51:53_x000a_Usuario: Jonathan Prieto_x000a__x000a_Dependencia: FORTALECIMIENTO BOMBERIL PARA LA RESPUESTA_x000a__x000a_Observación: Se finaliza radicado toda vez que se envía respuesta por medio de correo electrónico el día 30 de julio del 2024"/>
    <d v="2024-08-01T00:00:00"/>
    <s v="PDF"/>
    <s v="N/A"/>
    <s v="N/A"/>
    <s v="NO SE EVIDENCIA EL REGISTRO DE ENVIO POR CORREO ELECTRÓNICO"/>
    <m/>
  </r>
  <r>
    <x v="0"/>
    <x v="0"/>
    <x v="11"/>
    <s v="SECRET6ARIA DE PLANEACIÓN DE CIMITARRA  --"/>
    <x v="3"/>
    <x v="4"/>
    <s v="RADICACION PROYECTO CUERPO DE BOMBEROS VOLUNTARIOS DE CIMITARRA SANTANDER"/>
    <s v="Andrés Fernando Muñoz Cabrera"/>
    <x v="0"/>
    <s v="Fortalecimiento Bomberil para la respuesta"/>
    <s v="ficha resumen para la presentación de proyectos firmada"/>
    <x v="0"/>
    <n v="15"/>
    <s v="2024-114-001150-2"/>
    <s v="2024-07-02 08:51:00"/>
    <s v="N/A"/>
    <d v="2024-08-29T00:00:00"/>
    <n v="41"/>
    <n v="42"/>
    <x v="1"/>
    <s v="Crear Radicado 2024-07-02 08:51:07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s v="N/A"/>
    <s v="N/A"/>
    <s v="N/A"/>
    <s v="N/A"/>
    <s v="A LA FECHA DE REVISIÓN SE ENCUENTRAN VENCIDAS SIN EL DEBIDO TRAMITE"/>
    <m/>
  </r>
  <r>
    <x v="0"/>
    <x v="0"/>
    <x v="2"/>
    <s v="CUERPO DE BOMBEROS VOLUNTARIOS DE SANTA MARTA  Fabian Andrés Ramírez Ferrer capacitacionesbomberos2016@gmail.com"/>
    <x v="2"/>
    <x v="0"/>
    <s v="SOLICITUD DE CAPACITACIÓN DE LA PLATAFORMA RUE"/>
    <s v="Luis Alberto Valencia Pulido"/>
    <x v="0"/>
    <s v="Coordinación operativa"/>
    <s v="peticion de interes particular"/>
    <x v="2"/>
    <n v="15"/>
    <s v="2024-114-001842-5"/>
    <s v="2024-07-02 08:37:57"/>
    <s v="N/A"/>
    <d v="2024-08-29T00:00:00"/>
    <n v="41"/>
    <n v="42"/>
    <x v="1"/>
    <s v="Finalizar radicado 2024-07-02 15:22:41_x000a_Usuario: Luis Alberto Valencia Pulido_x000a__x000a_Dependencia: COORDINACIÓN OPERATIVA_x000a__x000a_Observación: se archiva solicitud ya que se realiza la agenda de la capacitación vía correo electrónico para el cuerpo de bomberos de santa marta."/>
    <s v="N/A"/>
    <s v="N/A"/>
    <s v="N/A"/>
    <s v="N/A"/>
    <s v="NO SE EVIDENCIA RESPUESTA O ENVÍO POR CORREO ELECTRÓNCIO"/>
    <m/>
  </r>
  <r>
    <x v="0"/>
    <x v="0"/>
    <x v="1"/>
    <s v="CUERPO DE BOMBEROS VOLUNTARIOS DE SONSON - ANTIOQUIA  sin información"/>
    <x v="2"/>
    <x v="4"/>
    <s v="POSTULACION PROYECTO DNBC MUNICIPIO DE SONSON"/>
    <s v="Andrés Fernando Muñoz Cabrera"/>
    <x v="0"/>
    <s v="Fortalecimiento Bomberil para la respuesta"/>
    <s v="ficha resumen para la presentación de proyectos firmada"/>
    <x v="3"/>
    <n v="0"/>
    <s v="2024-114-001147-2"/>
    <s v="2024-07-02 08:31:42"/>
    <s v="N/A"/>
    <n v="0"/>
    <n v="0"/>
    <n v="0"/>
    <x v="3"/>
    <s v="Finalizar radicado 2024-07-09 12:18:42_x000a_Usuario: Andrés Fernando Muñoz Cabrera_x000a__x000a_Dependencia: FORTALECIMIENTO BOMBERIL PARA LA RESPUESTA_x000a__x000a_Observación: Se archiva por ser documento informativo, los proyectos radicados por los CB del pais, se parasan en una base consolidada a la Dirección de la DNBC 09/07/2024"/>
    <s v="N/A"/>
    <s v="N/A"/>
    <s v="N/A"/>
    <s v="N/A"/>
    <s v="CUMPLIDA POR SER INFORMATIVA"/>
    <m/>
  </r>
  <r>
    <x v="0"/>
    <x v="0"/>
    <x v="11"/>
    <s v="GOBERNACIÓN DE SANTANDER  sin información DEL"/>
    <x v="3"/>
    <x v="5"/>
    <s v="Traslado de petición por competencia"/>
    <s v="Andrea Bibiana Castañeda"/>
    <x v="0"/>
    <s v="Formulación, Actualización, Acompañamiento Normativo y Operativo"/>
    <s v="peticion de interes general"/>
    <x v="0"/>
    <n v="15"/>
    <s v="2024-114-001841-5"/>
    <s v="2024-07-02 08:27:26"/>
    <s v="_x0009_2024-211-001349-1"/>
    <d v="2024-08-22T00:00:00"/>
    <n v="36"/>
    <n v="37"/>
    <x v="2"/>
    <s v="Finalizar radicado 2024-08-22 11:20:26_x000a_Usuario: Andrea Bibiana Castañeda Durán_x000a__x000a_Dependencia: FORMULACIÓN, ACTUALIZACIÓN ,ACOMPAÑAMINETO NORMATIVO Y OPERATIVO_x000a__x000a_Observación: No requiere continuar con el trámite."/>
    <d v="2024-08-22T00:00:00"/>
    <s v="PDF"/>
    <s v="N/A"/>
    <s v="N/A"/>
    <s v="NO SE EVIDENCIA EL ENVÍO POR CORREO ELECTRÓNICO"/>
    <m/>
  </r>
  <r>
    <x v="0"/>
    <x v="0"/>
    <x v="15"/>
    <s v="CUERPO DE BOMBEROS VOLUNTARIOS DE CUCUTA  sin información"/>
    <x v="2"/>
    <x v="2"/>
    <s v="SOLICITUD DE CONCEPTO JURÍDICO"/>
    <s v="Nicolas Potes Rengifo"/>
    <x v="0"/>
    <s v="Formulación, Actualización, Acompañamiento Normativo y Operativo"/>
    <s v="peticion de interes general"/>
    <x v="0"/>
    <n v="15"/>
    <s v="2024-114-001840-5"/>
    <s v="2024-07-02 08:19:07"/>
    <s v="N/A"/>
    <d v="2024-08-29T00:00:00"/>
    <n v="41"/>
    <n v="42"/>
    <x v="1"/>
    <s v="Reasignar Radicado 2024-07-02 09:12:35_x000a_Usuario: Juan Pablo Ardila Figueroa_x000a__x000a_Dependencia: FORMULACIÓN, ACTUALIZACIÓN ,ACOMPAÑAMINETO NORMATIVO Y OPERATIVO_x000a__x000a_Observación: Se reasignó el radicado al usuario: Nicolas Potes Rengifo con la siguiente observación: - Dr Nicolas.Emitir respuesta a consulta de forma prioritaria dentro de los términos, citando el fundamento normativo de la periodicidad de la sancion disciplinaria. Gracias"/>
    <s v="N/A"/>
    <s v="N/A"/>
    <s v="N/A"/>
    <s v="N/A"/>
    <s v="SIN RESPUESTA"/>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31" cacheId="7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90:B120" firstHeaderRow="1" firstDataRow="1" firstDataCol="1"/>
  <pivotFields count="27">
    <pivotField showAll="0"/>
    <pivotField showAll="0"/>
    <pivotField axis="axisRow" dataField="1" showAll="0">
      <items count="34">
        <item x="1"/>
        <item m="1" x="31"/>
        <item x="22"/>
        <item x="3"/>
        <item x="5"/>
        <item x="13"/>
        <item x="12"/>
        <item x="24"/>
        <item x="14"/>
        <item x="17"/>
        <item x="6"/>
        <item x="18"/>
        <item x="0"/>
        <item x="27"/>
        <item x="9"/>
        <item x="19"/>
        <item m="1" x="32"/>
        <item x="26"/>
        <item m="1" x="30"/>
        <item x="2"/>
        <item x="8"/>
        <item x="16"/>
        <item x="15"/>
        <item x="20"/>
        <item x="25"/>
        <item m="1" x="29"/>
        <item x="4"/>
        <item x="11"/>
        <item x="7"/>
        <item x="28"/>
        <item x="23"/>
        <item x="10"/>
        <item x="2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30">
    <i>
      <x/>
    </i>
    <i>
      <x v="2"/>
    </i>
    <i>
      <x v="3"/>
    </i>
    <i>
      <x v="4"/>
    </i>
    <i>
      <x v="5"/>
    </i>
    <i>
      <x v="6"/>
    </i>
    <i>
      <x v="7"/>
    </i>
    <i>
      <x v="8"/>
    </i>
    <i>
      <x v="9"/>
    </i>
    <i>
      <x v="10"/>
    </i>
    <i>
      <x v="11"/>
    </i>
    <i>
      <x v="12"/>
    </i>
    <i>
      <x v="13"/>
    </i>
    <i>
      <x v="14"/>
    </i>
    <i>
      <x v="15"/>
    </i>
    <i>
      <x v="17"/>
    </i>
    <i>
      <x v="19"/>
    </i>
    <i>
      <x v="20"/>
    </i>
    <i>
      <x v="21"/>
    </i>
    <i>
      <x v="22"/>
    </i>
    <i>
      <x v="23"/>
    </i>
    <i>
      <x v="24"/>
    </i>
    <i>
      <x v="26"/>
    </i>
    <i>
      <x v="27"/>
    </i>
    <i>
      <x v="28"/>
    </i>
    <i>
      <x v="29"/>
    </i>
    <i>
      <x v="30"/>
    </i>
    <i>
      <x v="31"/>
    </i>
    <i>
      <x v="32"/>
    </i>
    <i t="grand">
      <x/>
    </i>
  </rowItems>
  <colItems count="1">
    <i/>
  </colItems>
  <dataFields count="1">
    <dataField name="Cuenta de Departamento" fld="2" subtotal="count" baseField="0" baseItem="0"/>
  </dataFields>
  <formats count="27">
    <format dxfId="681">
      <pivotArea type="all" dataOnly="0" outline="0" fieldPosition="0"/>
    </format>
    <format dxfId="680">
      <pivotArea outline="0" collapsedLevelsAreSubtotals="1" fieldPosition="0"/>
    </format>
    <format dxfId="679">
      <pivotArea field="2" type="button" dataOnly="0" labelOnly="1" outline="0" axis="axisRow" fieldPosition="0"/>
    </format>
    <format dxfId="678">
      <pivotArea dataOnly="0" labelOnly="1" outline="0" axis="axisValues" fieldPosition="0"/>
    </format>
    <format dxfId="677">
      <pivotArea dataOnly="0" labelOnly="1" fieldPosition="0">
        <references count="1">
          <reference field="2" count="0"/>
        </references>
      </pivotArea>
    </format>
    <format dxfId="676">
      <pivotArea dataOnly="0" labelOnly="1" grandRow="1" outline="0" fieldPosition="0"/>
    </format>
    <format dxfId="675">
      <pivotArea dataOnly="0" labelOnly="1" outline="0" axis="axisValues" fieldPosition="0"/>
    </format>
    <format dxfId="625">
      <pivotArea type="all" dataOnly="0" outline="0" fieldPosition="0"/>
    </format>
    <format dxfId="624">
      <pivotArea outline="0" collapsedLevelsAreSubtotals="1" fieldPosition="0"/>
    </format>
    <format dxfId="623">
      <pivotArea field="2" type="button" dataOnly="0" labelOnly="1" outline="0" axis="axisRow" fieldPosition="0"/>
    </format>
    <format dxfId="622">
      <pivotArea dataOnly="0" labelOnly="1" outline="0" axis="axisValues" fieldPosition="0"/>
    </format>
    <format dxfId="621">
      <pivotArea dataOnly="0" labelOnly="1" fieldPosition="0">
        <references count="1">
          <reference field="2" count="0"/>
        </references>
      </pivotArea>
    </format>
    <format dxfId="620">
      <pivotArea dataOnly="0" labelOnly="1" grandRow="1" outline="0" fieldPosition="0"/>
    </format>
    <format dxfId="619">
      <pivotArea dataOnly="0" labelOnly="1" outline="0" axis="axisValues" fieldPosition="0"/>
    </format>
    <format dxfId="569">
      <pivotArea type="all" dataOnly="0" outline="0" fieldPosition="0"/>
    </format>
    <format dxfId="568">
      <pivotArea outline="0" collapsedLevelsAreSubtotals="1" fieldPosition="0"/>
    </format>
    <format dxfId="567">
      <pivotArea field="2" type="button" dataOnly="0" labelOnly="1" outline="0" axis="axisRow" fieldPosition="0"/>
    </format>
    <format dxfId="566">
      <pivotArea dataOnly="0" labelOnly="1" outline="0" axis="axisValues" fieldPosition="0"/>
    </format>
    <format dxfId="565">
      <pivotArea dataOnly="0" labelOnly="1" fieldPosition="0">
        <references count="1">
          <reference field="2" count="0"/>
        </references>
      </pivotArea>
    </format>
    <format dxfId="564">
      <pivotArea dataOnly="0" labelOnly="1" grandRow="1" outline="0" fieldPosition="0"/>
    </format>
    <format dxfId="563">
      <pivotArea dataOnly="0" labelOnly="1" outline="0" axis="axisValues" fieldPosition="0"/>
    </format>
    <format dxfId="345">
      <pivotArea collapsedLevelsAreSubtotals="1" fieldPosition="0">
        <references count="1">
          <reference field="2" count="1">
            <x v="12"/>
          </reference>
        </references>
      </pivotArea>
    </format>
    <format dxfId="344">
      <pivotArea dataOnly="0" labelOnly="1" fieldPosition="0">
        <references count="1">
          <reference field="2" count="1">
            <x v="12"/>
          </reference>
        </references>
      </pivotArea>
    </format>
    <format dxfId="3">
      <pivotArea collapsedLevelsAreSubtotals="1" fieldPosition="0">
        <references count="1">
          <reference field="2" count="1">
            <x v="0"/>
          </reference>
        </references>
      </pivotArea>
    </format>
    <format dxfId="2">
      <pivotArea dataOnly="0" labelOnly="1" fieldPosition="0">
        <references count="1">
          <reference field="2" count="1">
            <x v="0"/>
          </reference>
        </references>
      </pivotArea>
    </format>
    <format dxfId="1">
      <pivotArea collapsedLevelsAreSubtotals="1" fieldPosition="0">
        <references count="1">
          <reference field="2" count="1">
            <x v="27"/>
          </reference>
        </references>
      </pivotArea>
    </format>
    <format dxfId="0">
      <pivotArea dataOnly="0" labelOnly="1" fieldPosition="0">
        <references count="1">
          <reference field="2" count="1">
            <x v="27"/>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30" cacheId="7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70:B76" firstHeaderRow="1" firstDataRow="1" firstDataCol="1"/>
  <pivotFields count="27">
    <pivotField showAll="0"/>
    <pivotField showAll="0"/>
    <pivotField showAll="0"/>
    <pivotField showAll="0"/>
    <pivotField axis="axisRow" dataField="1" showAll="0">
      <items count="6">
        <item x="2"/>
        <item x="0"/>
        <item x="3"/>
        <item x="4"/>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21">
    <format dxfId="674">
      <pivotArea type="all" dataOnly="0" outline="0" fieldPosition="0"/>
    </format>
    <format dxfId="673">
      <pivotArea outline="0" collapsedLevelsAreSubtotals="1" fieldPosition="0"/>
    </format>
    <format dxfId="672">
      <pivotArea field="4" type="button" dataOnly="0" labelOnly="1" outline="0" axis="axisRow" fieldPosition="0"/>
    </format>
    <format dxfId="671">
      <pivotArea dataOnly="0" labelOnly="1" outline="0" axis="axisValues" fieldPosition="0"/>
    </format>
    <format dxfId="670">
      <pivotArea dataOnly="0" labelOnly="1" fieldPosition="0">
        <references count="1">
          <reference field="4" count="0"/>
        </references>
      </pivotArea>
    </format>
    <format dxfId="669">
      <pivotArea dataOnly="0" labelOnly="1" grandRow="1" outline="0" fieldPosition="0"/>
    </format>
    <format dxfId="668">
      <pivotArea dataOnly="0" labelOnly="1" outline="0" axis="axisValues" fieldPosition="0"/>
    </format>
    <format dxfId="618">
      <pivotArea type="all" dataOnly="0" outline="0" fieldPosition="0"/>
    </format>
    <format dxfId="617">
      <pivotArea outline="0" collapsedLevelsAreSubtotals="1" fieldPosition="0"/>
    </format>
    <format dxfId="616">
      <pivotArea field="4" type="button" dataOnly="0" labelOnly="1" outline="0" axis="axisRow" fieldPosition="0"/>
    </format>
    <format dxfId="615">
      <pivotArea dataOnly="0" labelOnly="1" outline="0" axis="axisValues" fieldPosition="0"/>
    </format>
    <format dxfId="614">
      <pivotArea dataOnly="0" labelOnly="1" fieldPosition="0">
        <references count="1">
          <reference field="4" count="0"/>
        </references>
      </pivotArea>
    </format>
    <format dxfId="613">
      <pivotArea dataOnly="0" labelOnly="1" grandRow="1" outline="0" fieldPosition="0"/>
    </format>
    <format dxfId="612">
      <pivotArea dataOnly="0" labelOnly="1" outline="0" axis="axisValues" fieldPosition="0"/>
    </format>
    <format dxfId="562">
      <pivotArea type="all" dataOnly="0" outline="0" fieldPosition="0"/>
    </format>
    <format dxfId="561">
      <pivotArea outline="0" collapsedLevelsAreSubtotals="1" fieldPosition="0"/>
    </format>
    <format dxfId="560">
      <pivotArea field="4" type="button" dataOnly="0" labelOnly="1" outline="0" axis="axisRow" fieldPosition="0"/>
    </format>
    <format dxfId="559">
      <pivotArea dataOnly="0" labelOnly="1" outline="0" axis="axisValues" fieldPosition="0"/>
    </format>
    <format dxfId="558">
      <pivotArea dataOnly="0" labelOnly="1" fieldPosition="0">
        <references count="1">
          <reference field="4" count="0"/>
        </references>
      </pivotArea>
    </format>
    <format dxfId="557">
      <pivotArea dataOnly="0" labelOnly="1" grandRow="1" outline="0" fieldPosition="0"/>
    </format>
    <format dxfId="556">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29" cacheId="7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52:B60" firstHeaderRow="1" firstDataRow="1" firstDataCol="1"/>
  <pivotFields count="27">
    <pivotField showAll="0"/>
    <pivotField showAll="0"/>
    <pivotField showAll="0"/>
    <pivotField showAll="0"/>
    <pivotField showAll="0"/>
    <pivotField axis="axisRow" dataField="1" showAll="0">
      <items count="9">
        <item x="2"/>
        <item x="0"/>
        <item x="6"/>
        <item m="1" x="7"/>
        <item x="5"/>
        <item x="3"/>
        <item x="4"/>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8">
    <i>
      <x/>
    </i>
    <i>
      <x v="1"/>
    </i>
    <i>
      <x v="2"/>
    </i>
    <i>
      <x v="4"/>
    </i>
    <i>
      <x v="5"/>
    </i>
    <i>
      <x v="6"/>
    </i>
    <i>
      <x v="7"/>
    </i>
    <i t="grand">
      <x/>
    </i>
  </rowItems>
  <colItems count="1">
    <i/>
  </colItems>
  <dataFields count="1">
    <dataField name="Cuenta de Tema de Consulta" fld="5" subtotal="count" baseField="0" baseItem="0"/>
  </dataFields>
  <formats count="21">
    <format dxfId="667">
      <pivotArea type="all" dataOnly="0" outline="0" fieldPosition="0"/>
    </format>
    <format dxfId="666">
      <pivotArea outline="0" collapsedLevelsAreSubtotals="1" fieldPosition="0"/>
    </format>
    <format dxfId="665">
      <pivotArea field="5" type="button" dataOnly="0" labelOnly="1" outline="0" axis="axisRow" fieldPosition="0"/>
    </format>
    <format dxfId="664">
      <pivotArea dataOnly="0" labelOnly="1" outline="0" axis="axisValues" fieldPosition="0"/>
    </format>
    <format dxfId="663">
      <pivotArea dataOnly="0" labelOnly="1" fieldPosition="0">
        <references count="1">
          <reference field="5" count="0"/>
        </references>
      </pivotArea>
    </format>
    <format dxfId="662">
      <pivotArea dataOnly="0" labelOnly="1" grandRow="1" outline="0" fieldPosition="0"/>
    </format>
    <format dxfId="661">
      <pivotArea dataOnly="0" labelOnly="1" outline="0" axis="axisValues" fieldPosition="0"/>
    </format>
    <format dxfId="611">
      <pivotArea type="all" dataOnly="0" outline="0" fieldPosition="0"/>
    </format>
    <format dxfId="610">
      <pivotArea outline="0" collapsedLevelsAreSubtotals="1" fieldPosition="0"/>
    </format>
    <format dxfId="609">
      <pivotArea field="5" type="button" dataOnly="0" labelOnly="1" outline="0" axis="axisRow" fieldPosition="0"/>
    </format>
    <format dxfId="608">
      <pivotArea dataOnly="0" labelOnly="1" outline="0" axis="axisValues" fieldPosition="0"/>
    </format>
    <format dxfId="607">
      <pivotArea dataOnly="0" labelOnly="1" fieldPosition="0">
        <references count="1">
          <reference field="5" count="0"/>
        </references>
      </pivotArea>
    </format>
    <format dxfId="606">
      <pivotArea dataOnly="0" labelOnly="1" grandRow="1" outline="0" fieldPosition="0"/>
    </format>
    <format dxfId="605">
      <pivotArea dataOnly="0" labelOnly="1" outline="0" axis="axisValues" fieldPosition="0"/>
    </format>
    <format dxfId="555">
      <pivotArea type="all" dataOnly="0" outline="0" fieldPosition="0"/>
    </format>
    <format dxfId="554">
      <pivotArea outline="0" collapsedLevelsAreSubtotals="1" fieldPosition="0"/>
    </format>
    <format dxfId="553">
      <pivotArea field="5" type="button" dataOnly="0" labelOnly="1" outline="0" axis="axisRow" fieldPosition="0"/>
    </format>
    <format dxfId="552">
      <pivotArea dataOnly="0" labelOnly="1" outline="0" axis="axisValues" fieldPosition="0"/>
    </format>
    <format dxfId="551">
      <pivotArea dataOnly="0" labelOnly="1" fieldPosition="0">
        <references count="1">
          <reference field="5" count="0"/>
        </references>
      </pivotArea>
    </format>
    <format dxfId="550">
      <pivotArea dataOnly="0" labelOnly="1" grandRow="1" outline="0" fieldPosition="0"/>
    </format>
    <format dxfId="549">
      <pivotArea dataOnly="0" labelOnly="1" outline="0" axis="axisValues" fieldPosition="0"/>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28" cacheId="7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8:B42" firstHeaderRow="1" firstDataRow="1" firstDataCol="1"/>
  <pivotFields count="27">
    <pivotField showAll="0"/>
    <pivotField showAll="0"/>
    <pivotField showAll="0"/>
    <pivotField showAll="0"/>
    <pivotField showAll="0"/>
    <pivotField showAll="0"/>
    <pivotField showAll="0"/>
    <pivotField showAll="0"/>
    <pivotField axis="axisRow" dataField="1" showAll="0">
      <items count="5">
        <item x="2"/>
        <item x="1"/>
        <item x="0"/>
        <item m="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Area" fld="8" subtotal="count" baseField="0" baseItem="0"/>
  </dataFields>
  <formats count="21">
    <format dxfId="660">
      <pivotArea type="all" dataOnly="0" outline="0" fieldPosition="0"/>
    </format>
    <format dxfId="659">
      <pivotArea outline="0" collapsedLevelsAreSubtotals="1" fieldPosition="0"/>
    </format>
    <format dxfId="658">
      <pivotArea field="8" type="button" dataOnly="0" labelOnly="1" outline="0" axis="axisRow" fieldPosition="0"/>
    </format>
    <format dxfId="657">
      <pivotArea dataOnly="0" labelOnly="1" outline="0" axis="axisValues" fieldPosition="0"/>
    </format>
    <format dxfId="656">
      <pivotArea dataOnly="0" labelOnly="1" fieldPosition="0">
        <references count="1">
          <reference field="8" count="0"/>
        </references>
      </pivotArea>
    </format>
    <format dxfId="655">
      <pivotArea dataOnly="0" labelOnly="1" grandRow="1" outline="0" fieldPosition="0"/>
    </format>
    <format dxfId="654">
      <pivotArea dataOnly="0" labelOnly="1" outline="0" axis="axisValues" fieldPosition="0"/>
    </format>
    <format dxfId="604">
      <pivotArea type="all" dataOnly="0" outline="0" fieldPosition="0"/>
    </format>
    <format dxfId="603">
      <pivotArea outline="0" collapsedLevelsAreSubtotals="1" fieldPosition="0"/>
    </format>
    <format dxfId="602">
      <pivotArea field="8" type="button" dataOnly="0" labelOnly="1" outline="0" axis="axisRow" fieldPosition="0"/>
    </format>
    <format dxfId="601">
      <pivotArea dataOnly="0" labelOnly="1" outline="0" axis="axisValues" fieldPosition="0"/>
    </format>
    <format dxfId="600">
      <pivotArea dataOnly="0" labelOnly="1" fieldPosition="0">
        <references count="1">
          <reference field="8" count="0"/>
        </references>
      </pivotArea>
    </format>
    <format dxfId="599">
      <pivotArea dataOnly="0" labelOnly="1" grandRow="1" outline="0" fieldPosition="0"/>
    </format>
    <format dxfId="598">
      <pivotArea dataOnly="0" labelOnly="1" outline="0" axis="axisValues" fieldPosition="0"/>
    </format>
    <format dxfId="548">
      <pivotArea type="all" dataOnly="0" outline="0" fieldPosition="0"/>
    </format>
    <format dxfId="547">
      <pivotArea outline="0" collapsedLevelsAreSubtotals="1" fieldPosition="0"/>
    </format>
    <format dxfId="546">
      <pivotArea field="8" type="button" dataOnly="0" labelOnly="1" outline="0" axis="axisRow" fieldPosition="0"/>
    </format>
    <format dxfId="545">
      <pivotArea dataOnly="0" labelOnly="1" outline="0" axis="axisValues" fieldPosition="0"/>
    </format>
    <format dxfId="544">
      <pivotArea dataOnly="0" labelOnly="1" fieldPosition="0">
        <references count="1">
          <reference field="8" count="0"/>
        </references>
      </pivotArea>
    </format>
    <format dxfId="543">
      <pivotArea dataOnly="0" labelOnly="1" grandRow="1" outline="0" fieldPosition="0"/>
    </format>
    <format dxfId="542">
      <pivotArea dataOnly="0" labelOnly="1" outline="0" axis="axisValues" fieldPosition="0"/>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27" cacheId="7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25:B31" firstHeaderRow="1" firstDataRow="1" firstDataCol="1"/>
  <pivotFields count="27">
    <pivotField showAll="0"/>
    <pivotField showAll="0"/>
    <pivotField showAll="0"/>
    <pivotField showAll="0"/>
    <pivotField showAll="0"/>
    <pivotField showAll="0"/>
    <pivotField showAll="0"/>
    <pivotField showAll="0"/>
    <pivotField showAll="0"/>
    <pivotField showAll="0"/>
    <pivotField showAll="0"/>
    <pivotField axis="axisRow" dataField="1" showAll="0">
      <items count="6">
        <item x="3"/>
        <item x="0"/>
        <item x="2"/>
        <item x="4"/>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6">
    <i>
      <x/>
    </i>
    <i>
      <x v="1"/>
    </i>
    <i>
      <x v="2"/>
    </i>
    <i>
      <x v="3"/>
    </i>
    <i>
      <x v="4"/>
    </i>
    <i t="grand">
      <x/>
    </i>
  </rowItems>
  <colItems count="1">
    <i/>
  </colItems>
  <dataFields count="1">
    <dataField name="Cuenta de Tipo de Petición " fld="11" subtotal="count" baseField="0" baseItem="0"/>
  </dataFields>
  <formats count="21">
    <format dxfId="653">
      <pivotArea type="all" dataOnly="0" outline="0" fieldPosition="0"/>
    </format>
    <format dxfId="652">
      <pivotArea outline="0" collapsedLevelsAreSubtotals="1" fieldPosition="0"/>
    </format>
    <format dxfId="651">
      <pivotArea field="11" type="button" dataOnly="0" labelOnly="1" outline="0" axis="axisRow" fieldPosition="0"/>
    </format>
    <format dxfId="650">
      <pivotArea dataOnly="0" labelOnly="1" outline="0" axis="axisValues" fieldPosition="0"/>
    </format>
    <format dxfId="649">
      <pivotArea dataOnly="0" labelOnly="1" fieldPosition="0">
        <references count="1">
          <reference field="11" count="0"/>
        </references>
      </pivotArea>
    </format>
    <format dxfId="648">
      <pivotArea dataOnly="0" labelOnly="1" grandRow="1" outline="0" fieldPosition="0"/>
    </format>
    <format dxfId="647">
      <pivotArea dataOnly="0" labelOnly="1" outline="0" axis="axisValues" fieldPosition="0"/>
    </format>
    <format dxfId="597">
      <pivotArea type="all" dataOnly="0" outline="0" fieldPosition="0"/>
    </format>
    <format dxfId="596">
      <pivotArea outline="0" collapsedLevelsAreSubtotals="1" fieldPosition="0"/>
    </format>
    <format dxfId="595">
      <pivotArea field="11" type="button" dataOnly="0" labelOnly="1" outline="0" axis="axisRow" fieldPosition="0"/>
    </format>
    <format dxfId="594">
      <pivotArea dataOnly="0" labelOnly="1" outline="0" axis="axisValues" fieldPosition="0"/>
    </format>
    <format dxfId="593">
      <pivotArea dataOnly="0" labelOnly="1" fieldPosition="0">
        <references count="1">
          <reference field="11" count="0"/>
        </references>
      </pivotArea>
    </format>
    <format dxfId="592">
      <pivotArea dataOnly="0" labelOnly="1" grandRow="1" outline="0" fieldPosition="0"/>
    </format>
    <format dxfId="591">
      <pivotArea dataOnly="0" labelOnly="1" outline="0" axis="axisValues" fieldPosition="0"/>
    </format>
    <format dxfId="541">
      <pivotArea type="all" dataOnly="0" outline="0" fieldPosition="0"/>
    </format>
    <format dxfId="540">
      <pivotArea outline="0" collapsedLevelsAreSubtotals="1" fieldPosition="0"/>
    </format>
    <format dxfId="539">
      <pivotArea field="11" type="button" dataOnly="0" labelOnly="1" outline="0" axis="axisRow" fieldPosition="0"/>
    </format>
    <format dxfId="538">
      <pivotArea dataOnly="0" labelOnly="1" outline="0" axis="axisValues" fieldPosition="0"/>
    </format>
    <format dxfId="537">
      <pivotArea dataOnly="0" labelOnly="1" fieldPosition="0">
        <references count="1">
          <reference field="11" count="0"/>
        </references>
      </pivotArea>
    </format>
    <format dxfId="536">
      <pivotArea dataOnly="0" labelOnly="1" grandRow="1" outline="0" fieldPosition="0"/>
    </format>
    <format dxfId="53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26" cacheId="7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4:B19" firstHeaderRow="1" firstDataRow="1" firstDataCol="1"/>
  <pivotFields count="27">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0"/>
        <item x="3"/>
        <item x="2"/>
        <item x="1"/>
        <item t="default"/>
      </items>
    </pivotField>
    <pivotField showAll="0"/>
    <pivotField showAll="0"/>
    <pivotField showAll="0"/>
    <pivotField showAll="0"/>
    <pivotField showAll="0"/>
    <pivotField showAll="0"/>
    <pivotField showAll="0"/>
  </pivotFields>
  <rowFields count="1">
    <field x="19"/>
  </rowFields>
  <rowItems count="5">
    <i>
      <x/>
    </i>
    <i>
      <x v="1"/>
    </i>
    <i>
      <x v="2"/>
    </i>
    <i>
      <x v="3"/>
    </i>
    <i t="grand">
      <x/>
    </i>
  </rowItems>
  <colItems count="1">
    <i/>
  </colItems>
  <dataFields count="1">
    <dataField name="Cuenta de Estado" fld="19" subtotal="count" baseField="0" baseItem="0"/>
  </dataFields>
  <formats count="21">
    <format dxfId="646">
      <pivotArea type="all" dataOnly="0" outline="0" fieldPosition="0"/>
    </format>
    <format dxfId="645">
      <pivotArea outline="0" collapsedLevelsAreSubtotals="1" fieldPosition="0"/>
    </format>
    <format dxfId="644">
      <pivotArea field="19" type="button" dataOnly="0" labelOnly="1" outline="0" axis="axisRow" fieldPosition="0"/>
    </format>
    <format dxfId="643">
      <pivotArea dataOnly="0" labelOnly="1" outline="0" axis="axisValues" fieldPosition="0"/>
    </format>
    <format dxfId="642">
      <pivotArea dataOnly="0" labelOnly="1" fieldPosition="0">
        <references count="1">
          <reference field="19" count="0"/>
        </references>
      </pivotArea>
    </format>
    <format dxfId="641">
      <pivotArea dataOnly="0" labelOnly="1" grandRow="1" outline="0" fieldPosition="0"/>
    </format>
    <format dxfId="640">
      <pivotArea dataOnly="0" labelOnly="1" outline="0" axis="axisValues" fieldPosition="0"/>
    </format>
    <format dxfId="590">
      <pivotArea type="all" dataOnly="0" outline="0" fieldPosition="0"/>
    </format>
    <format dxfId="589">
      <pivotArea outline="0" collapsedLevelsAreSubtotals="1" fieldPosition="0"/>
    </format>
    <format dxfId="588">
      <pivotArea field="19" type="button" dataOnly="0" labelOnly="1" outline="0" axis="axisRow" fieldPosition="0"/>
    </format>
    <format dxfId="587">
      <pivotArea dataOnly="0" labelOnly="1" outline="0" axis="axisValues" fieldPosition="0"/>
    </format>
    <format dxfId="586">
      <pivotArea dataOnly="0" labelOnly="1" fieldPosition="0">
        <references count="1">
          <reference field="19" count="0"/>
        </references>
      </pivotArea>
    </format>
    <format dxfId="585">
      <pivotArea dataOnly="0" labelOnly="1" grandRow="1" outline="0" fieldPosition="0"/>
    </format>
    <format dxfId="584">
      <pivotArea dataOnly="0" labelOnly="1" outline="0" axis="axisValues" fieldPosition="0"/>
    </format>
    <format dxfId="534">
      <pivotArea type="all" dataOnly="0" outline="0" fieldPosition="0"/>
    </format>
    <format dxfId="533">
      <pivotArea outline="0" collapsedLevelsAreSubtotals="1" fieldPosition="0"/>
    </format>
    <format dxfId="532">
      <pivotArea field="19" type="button" dataOnly="0" labelOnly="1" outline="0" axis="axisRow" fieldPosition="0"/>
    </format>
    <format dxfId="531">
      <pivotArea dataOnly="0" labelOnly="1" outline="0" axis="axisValues" fieldPosition="0"/>
    </format>
    <format dxfId="530">
      <pivotArea dataOnly="0" labelOnly="1" fieldPosition="0">
        <references count="1">
          <reference field="19" count="0"/>
        </references>
      </pivotArea>
    </format>
    <format dxfId="529">
      <pivotArea dataOnly="0" labelOnly="1" grandRow="1" outline="0" fieldPosition="0"/>
    </format>
    <format dxfId="528">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25" cacheId="7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6:B10" firstHeaderRow="1" firstDataRow="1" firstDataCol="1"/>
  <pivotFields count="27">
    <pivotField showAll="0"/>
    <pivotField axis="axisRow" dataField="1" showAll="0">
      <items count="4">
        <item x="0"/>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4">
    <i>
      <x/>
    </i>
    <i>
      <x v="1"/>
    </i>
    <i>
      <x v="2"/>
    </i>
    <i t="grand">
      <x/>
    </i>
  </rowItems>
  <colItems count="1">
    <i/>
  </colItems>
  <dataFields count="1">
    <dataField name="Cuenta de Servicio de Entrada" fld="1" subtotal="count" baseField="0" baseItem="0"/>
  </dataFields>
  <formats count="21">
    <format dxfId="639">
      <pivotArea type="all" dataOnly="0" outline="0" fieldPosition="0"/>
    </format>
    <format dxfId="638">
      <pivotArea outline="0" collapsedLevelsAreSubtotals="1" fieldPosition="0"/>
    </format>
    <format dxfId="637">
      <pivotArea field="1" type="button" dataOnly="0" labelOnly="1" outline="0" axis="axisRow" fieldPosition="0"/>
    </format>
    <format dxfId="636">
      <pivotArea dataOnly="0" labelOnly="1" outline="0" axis="axisValues" fieldPosition="0"/>
    </format>
    <format dxfId="635">
      <pivotArea dataOnly="0" labelOnly="1" fieldPosition="0">
        <references count="1">
          <reference field="1" count="0"/>
        </references>
      </pivotArea>
    </format>
    <format dxfId="634">
      <pivotArea dataOnly="0" labelOnly="1" grandRow="1" outline="0" fieldPosition="0"/>
    </format>
    <format dxfId="633">
      <pivotArea dataOnly="0" labelOnly="1" outline="0" axis="axisValues" fieldPosition="0"/>
    </format>
    <format dxfId="583">
      <pivotArea type="all" dataOnly="0" outline="0" fieldPosition="0"/>
    </format>
    <format dxfId="582">
      <pivotArea outline="0" collapsedLevelsAreSubtotals="1" fieldPosition="0"/>
    </format>
    <format dxfId="581">
      <pivotArea field="1" type="button" dataOnly="0" labelOnly="1" outline="0" axis="axisRow" fieldPosition="0"/>
    </format>
    <format dxfId="580">
      <pivotArea dataOnly="0" labelOnly="1" outline="0" axis="axisValues" fieldPosition="0"/>
    </format>
    <format dxfId="579">
      <pivotArea dataOnly="0" labelOnly="1" fieldPosition="0">
        <references count="1">
          <reference field="1" count="0"/>
        </references>
      </pivotArea>
    </format>
    <format dxfId="578">
      <pivotArea dataOnly="0" labelOnly="1" grandRow="1" outline="0" fieldPosition="0"/>
    </format>
    <format dxfId="577">
      <pivotArea dataOnly="0" labelOnly="1" outline="0" axis="axisValues" fieldPosition="0"/>
    </format>
    <format dxfId="527">
      <pivotArea type="all" dataOnly="0" outline="0" fieldPosition="0"/>
    </format>
    <format dxfId="526">
      <pivotArea outline="0" collapsedLevelsAreSubtotals="1" fieldPosition="0"/>
    </format>
    <format dxfId="525">
      <pivotArea field="1" type="button" dataOnly="0" labelOnly="1" outline="0" axis="axisRow" fieldPosition="0"/>
    </format>
    <format dxfId="524">
      <pivotArea dataOnly="0" labelOnly="1" outline="0" axis="axisValues" fieldPosition="0"/>
    </format>
    <format dxfId="523">
      <pivotArea dataOnly="0" labelOnly="1" fieldPosition="0">
        <references count="1">
          <reference field="1" count="0"/>
        </references>
      </pivotArea>
    </format>
    <format dxfId="522">
      <pivotArea dataOnly="0" labelOnly="1" grandRow="1" outline="0" fieldPosition="0"/>
    </format>
    <format dxfId="521">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Dinámica24" cacheId="7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B3" firstHeaderRow="1" firstDataRow="1" firstDataCol="1"/>
  <pivotFields count="27">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21">
    <format dxfId="632">
      <pivotArea type="all" dataOnly="0" outline="0" fieldPosition="0"/>
    </format>
    <format dxfId="631">
      <pivotArea outline="0" collapsedLevelsAreSubtotals="1" fieldPosition="0"/>
    </format>
    <format dxfId="630">
      <pivotArea field="0" type="button" dataOnly="0" labelOnly="1" outline="0" axis="axisRow" fieldPosition="0"/>
    </format>
    <format dxfId="629">
      <pivotArea dataOnly="0" labelOnly="1" outline="0" axis="axisValues" fieldPosition="0"/>
    </format>
    <format dxfId="628">
      <pivotArea dataOnly="0" labelOnly="1" fieldPosition="0">
        <references count="1">
          <reference field="0" count="0"/>
        </references>
      </pivotArea>
    </format>
    <format dxfId="627">
      <pivotArea dataOnly="0" labelOnly="1" grandRow="1" outline="0" fieldPosition="0"/>
    </format>
    <format dxfId="626">
      <pivotArea dataOnly="0" labelOnly="1" outline="0" axis="axisValues" fieldPosition="0"/>
    </format>
    <format dxfId="576">
      <pivotArea type="all" dataOnly="0" outline="0" fieldPosition="0"/>
    </format>
    <format dxfId="575">
      <pivotArea outline="0" collapsedLevelsAreSubtotals="1" fieldPosition="0"/>
    </format>
    <format dxfId="574">
      <pivotArea field="0" type="button" dataOnly="0" labelOnly="1" outline="0" axis="axisRow" fieldPosition="0"/>
    </format>
    <format dxfId="573">
      <pivotArea dataOnly="0" labelOnly="1" outline="0" axis="axisValues" fieldPosition="0"/>
    </format>
    <format dxfId="572">
      <pivotArea dataOnly="0" labelOnly="1" fieldPosition="0">
        <references count="1">
          <reference field="0" count="0"/>
        </references>
      </pivotArea>
    </format>
    <format dxfId="571">
      <pivotArea dataOnly="0" labelOnly="1" grandRow="1" outline="0" fieldPosition="0"/>
    </format>
    <format dxfId="570">
      <pivotArea dataOnly="0" labelOnly="1" outline="0" axis="axisValues" fieldPosition="0"/>
    </format>
    <format dxfId="520">
      <pivotArea type="all" dataOnly="0" outline="0" fieldPosition="0"/>
    </format>
    <format dxfId="519">
      <pivotArea outline="0" collapsedLevelsAreSubtotals="1" fieldPosition="0"/>
    </format>
    <format dxfId="518">
      <pivotArea field="0" type="button" dataOnly="0" labelOnly="1" outline="0" axis="axisRow" fieldPosition="0"/>
    </format>
    <format dxfId="517">
      <pivotArea dataOnly="0" labelOnly="1" outline="0" axis="axisValues" fieldPosition="0"/>
    </format>
    <format dxfId="516">
      <pivotArea dataOnly="0" labelOnly="1" fieldPosition="0">
        <references count="1">
          <reference field="0" count="0"/>
        </references>
      </pivotArea>
    </format>
    <format dxfId="515">
      <pivotArea dataOnly="0" labelOnly="1" grandRow="1" outline="0" fieldPosition="0"/>
    </format>
    <format dxfId="514">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9"/>
  <sheetViews>
    <sheetView topLeftCell="E66" workbookViewId="0">
      <selection activeCell="E15" sqref="E15"/>
    </sheetView>
  </sheetViews>
  <sheetFormatPr baseColWidth="10" defaultColWidth="11.42578125" defaultRowHeight="15"/>
  <cols>
    <col min="1" max="1" width="6" customWidth="1"/>
    <col min="2" max="2" width="31" customWidth="1"/>
    <col min="3" max="3" width="24.28515625" customWidth="1"/>
    <col min="4" max="4" width="25.7109375" customWidth="1"/>
    <col min="5" max="5" width="54" customWidth="1"/>
    <col min="6" max="6" width="62.7109375" customWidth="1"/>
    <col min="7" max="7" width="54" customWidth="1"/>
    <col min="8" max="8" width="23" customWidth="1"/>
    <col min="9" max="10" width="12.140625" customWidth="1"/>
    <col min="11" max="11" width="54" customWidth="1"/>
  </cols>
  <sheetData>
    <row r="1" spans="1:11">
      <c r="A1" s="33" t="s">
        <v>0</v>
      </c>
      <c r="B1" s="34"/>
      <c r="C1" s="34"/>
      <c r="D1" s="34"/>
      <c r="E1" s="34"/>
      <c r="F1" s="34"/>
      <c r="G1" s="34"/>
      <c r="H1" s="34"/>
      <c r="I1" s="34"/>
      <c r="J1" s="34"/>
      <c r="K1" s="34"/>
    </row>
    <row r="2" spans="1:11">
      <c r="A2" s="1" t="s">
        <v>1</v>
      </c>
      <c r="B2" s="1" t="s">
        <v>2</v>
      </c>
      <c r="C2" s="1" t="s">
        <v>3</v>
      </c>
      <c r="D2" s="1" t="s">
        <v>4</v>
      </c>
      <c r="E2" s="1" t="s">
        <v>5</v>
      </c>
      <c r="F2" s="1" t="s">
        <v>6</v>
      </c>
      <c r="G2" s="1" t="s">
        <v>7</v>
      </c>
      <c r="H2" s="1" t="s">
        <v>8</v>
      </c>
      <c r="I2" s="1" t="s">
        <v>9</v>
      </c>
      <c r="J2" s="1" t="s">
        <v>10</v>
      </c>
      <c r="K2" s="1" t="s">
        <v>11</v>
      </c>
    </row>
    <row r="3" spans="1:11">
      <c r="A3" s="2">
        <v>1126</v>
      </c>
      <c r="B3" t="s">
        <v>12</v>
      </c>
      <c r="C3" t="s">
        <v>13</v>
      </c>
      <c r="D3" t="s">
        <v>14</v>
      </c>
      <c r="E3" t="s">
        <v>15</v>
      </c>
      <c r="F3" t="s">
        <v>16</v>
      </c>
      <c r="G3" t="s">
        <v>17</v>
      </c>
      <c r="H3" s="3">
        <v>45506</v>
      </c>
      <c r="I3" t="s">
        <v>18</v>
      </c>
      <c r="J3" t="s">
        <v>19</v>
      </c>
      <c r="K3" t="s">
        <v>20</v>
      </c>
    </row>
    <row r="4" spans="1:11">
      <c r="A4" s="2">
        <v>1125</v>
      </c>
      <c r="B4" t="s">
        <v>12</v>
      </c>
      <c r="C4" t="s">
        <v>21</v>
      </c>
      <c r="D4" t="s">
        <v>22</v>
      </c>
      <c r="E4" t="s">
        <v>23</v>
      </c>
      <c r="F4" t="s">
        <v>24</v>
      </c>
      <c r="G4" t="s">
        <v>25</v>
      </c>
      <c r="H4" s="3">
        <v>45526</v>
      </c>
      <c r="I4" t="s">
        <v>18</v>
      </c>
      <c r="J4" t="s">
        <v>19</v>
      </c>
      <c r="K4" t="s">
        <v>20</v>
      </c>
    </row>
    <row r="5" spans="1:11">
      <c r="A5" s="2">
        <v>1120</v>
      </c>
      <c r="B5" t="s">
        <v>12</v>
      </c>
      <c r="C5" t="s">
        <v>26</v>
      </c>
      <c r="D5" t="s">
        <v>27</v>
      </c>
      <c r="E5" t="s">
        <v>28</v>
      </c>
      <c r="F5" t="s">
        <v>29</v>
      </c>
      <c r="G5" t="s">
        <v>30</v>
      </c>
      <c r="H5" s="3">
        <v>45503</v>
      </c>
      <c r="I5" t="s">
        <v>18</v>
      </c>
      <c r="J5" t="s">
        <v>19</v>
      </c>
      <c r="K5" t="s">
        <v>31</v>
      </c>
    </row>
    <row r="6" spans="1:11">
      <c r="A6" s="2">
        <v>1111</v>
      </c>
      <c r="B6" t="s">
        <v>12</v>
      </c>
      <c r="C6" t="s">
        <v>32</v>
      </c>
      <c r="D6" t="s">
        <v>33</v>
      </c>
      <c r="E6" t="s">
        <v>34</v>
      </c>
      <c r="F6" t="s">
        <v>35</v>
      </c>
      <c r="G6" t="s">
        <v>30</v>
      </c>
      <c r="H6" s="3">
        <v>45506</v>
      </c>
      <c r="I6" t="s">
        <v>18</v>
      </c>
      <c r="J6" t="s">
        <v>19</v>
      </c>
      <c r="K6" t="s">
        <v>20</v>
      </c>
    </row>
    <row r="7" spans="1:11">
      <c r="A7" s="2">
        <v>1110</v>
      </c>
      <c r="B7" t="s">
        <v>12</v>
      </c>
      <c r="C7" t="s">
        <v>36</v>
      </c>
      <c r="D7" t="s">
        <v>37</v>
      </c>
      <c r="E7" t="s">
        <v>38</v>
      </c>
      <c r="F7" t="s">
        <v>39</v>
      </c>
      <c r="G7" t="s">
        <v>30</v>
      </c>
      <c r="H7" s="3">
        <v>45516</v>
      </c>
      <c r="I7" t="s">
        <v>18</v>
      </c>
      <c r="J7" t="s">
        <v>19</v>
      </c>
      <c r="K7" t="s">
        <v>40</v>
      </c>
    </row>
    <row r="8" spans="1:11">
      <c r="A8" s="2">
        <v>1107</v>
      </c>
      <c r="B8" t="s">
        <v>12</v>
      </c>
      <c r="C8" t="s">
        <v>41</v>
      </c>
      <c r="D8" t="s">
        <v>42</v>
      </c>
      <c r="E8" t="s">
        <v>43</v>
      </c>
      <c r="F8" t="s">
        <v>44</v>
      </c>
      <c r="G8" t="s">
        <v>25</v>
      </c>
      <c r="H8" s="3">
        <v>45505</v>
      </c>
      <c r="I8" t="s">
        <v>18</v>
      </c>
      <c r="J8" t="s">
        <v>19</v>
      </c>
      <c r="K8" t="s">
        <v>40</v>
      </c>
    </row>
    <row r="9" spans="1:11">
      <c r="A9" s="2">
        <v>1106</v>
      </c>
      <c r="B9" t="s">
        <v>12</v>
      </c>
      <c r="C9" t="s">
        <v>45</v>
      </c>
      <c r="D9" t="s">
        <v>46</v>
      </c>
      <c r="E9" t="s">
        <v>47</v>
      </c>
      <c r="F9" t="s">
        <v>48</v>
      </c>
      <c r="G9" t="s">
        <v>25</v>
      </c>
      <c r="H9" s="3">
        <v>45505</v>
      </c>
      <c r="I9" t="s">
        <v>18</v>
      </c>
      <c r="J9" t="s">
        <v>19</v>
      </c>
      <c r="K9" t="s">
        <v>40</v>
      </c>
    </row>
    <row r="10" spans="1:11">
      <c r="A10" s="2">
        <v>1103</v>
      </c>
      <c r="B10" t="s">
        <v>12</v>
      </c>
      <c r="C10" t="s">
        <v>49</v>
      </c>
      <c r="D10" t="s">
        <v>50</v>
      </c>
      <c r="E10" t="s">
        <v>51</v>
      </c>
      <c r="F10" t="s">
        <v>52</v>
      </c>
      <c r="G10" t="s">
        <v>53</v>
      </c>
      <c r="H10" s="3">
        <v>45499</v>
      </c>
      <c r="I10" t="s">
        <v>18</v>
      </c>
      <c r="J10" t="s">
        <v>19</v>
      </c>
      <c r="K10" t="s">
        <v>31</v>
      </c>
    </row>
    <row r="11" spans="1:11">
      <c r="A11" s="2">
        <v>1102</v>
      </c>
      <c r="B11" t="s">
        <v>12</v>
      </c>
      <c r="C11" t="s">
        <v>54</v>
      </c>
      <c r="D11" t="s">
        <v>55</v>
      </c>
      <c r="E11" t="s">
        <v>56</v>
      </c>
      <c r="F11" t="s">
        <v>57</v>
      </c>
      <c r="G11" t="s">
        <v>17</v>
      </c>
      <c r="H11" s="3">
        <v>45498</v>
      </c>
      <c r="I11" t="s">
        <v>18</v>
      </c>
      <c r="J11" t="s">
        <v>19</v>
      </c>
      <c r="K11" t="s">
        <v>40</v>
      </c>
    </row>
    <row r="12" spans="1:11">
      <c r="A12" s="2">
        <v>1101</v>
      </c>
      <c r="B12" t="s">
        <v>12</v>
      </c>
      <c r="C12" t="s">
        <v>58</v>
      </c>
      <c r="D12" t="s">
        <v>59</v>
      </c>
      <c r="E12" t="s">
        <v>60</v>
      </c>
      <c r="F12" t="s">
        <v>61</v>
      </c>
      <c r="G12" t="s">
        <v>62</v>
      </c>
      <c r="H12" s="3">
        <v>45498</v>
      </c>
      <c r="I12" t="s">
        <v>18</v>
      </c>
      <c r="J12" t="s">
        <v>19</v>
      </c>
      <c r="K12" t="s">
        <v>31</v>
      </c>
    </row>
    <row r="13" spans="1:11">
      <c r="A13" s="2">
        <v>1090</v>
      </c>
      <c r="B13" t="s">
        <v>12</v>
      </c>
      <c r="C13" t="s">
        <v>63</v>
      </c>
      <c r="D13" t="s">
        <v>64</v>
      </c>
      <c r="E13" t="s">
        <v>65</v>
      </c>
      <c r="F13" t="s">
        <v>66</v>
      </c>
      <c r="G13" t="s">
        <v>30</v>
      </c>
      <c r="H13" s="3">
        <v>45506</v>
      </c>
      <c r="I13" t="s">
        <v>18</v>
      </c>
      <c r="J13" t="s">
        <v>19</v>
      </c>
      <c r="K13" t="s">
        <v>20</v>
      </c>
    </row>
    <row r="14" spans="1:11">
      <c r="A14" s="2">
        <v>1074</v>
      </c>
      <c r="B14" t="s">
        <v>12</v>
      </c>
      <c r="C14" t="s">
        <v>67</v>
      </c>
      <c r="D14" t="s">
        <v>68</v>
      </c>
      <c r="E14" t="s">
        <v>69</v>
      </c>
      <c r="F14" t="s">
        <v>70</v>
      </c>
      <c r="G14" t="s">
        <v>30</v>
      </c>
      <c r="H14" s="3">
        <v>45503</v>
      </c>
      <c r="I14" t="s">
        <v>18</v>
      </c>
      <c r="J14" t="s">
        <v>19</v>
      </c>
      <c r="K14" t="s">
        <v>71</v>
      </c>
    </row>
    <row r="15" spans="1:11">
      <c r="A15" s="2">
        <v>1073</v>
      </c>
      <c r="B15" t="s">
        <v>72</v>
      </c>
      <c r="C15" t="s">
        <v>73</v>
      </c>
      <c r="D15" t="s">
        <v>74</v>
      </c>
      <c r="E15" t="s">
        <v>75</v>
      </c>
      <c r="F15" t="s">
        <v>76</v>
      </c>
      <c r="G15" t="s">
        <v>77</v>
      </c>
      <c r="H15" s="3">
        <v>45503</v>
      </c>
      <c r="I15" t="s">
        <v>18</v>
      </c>
      <c r="J15" t="s">
        <v>19</v>
      </c>
      <c r="K15" t="s">
        <v>20</v>
      </c>
    </row>
    <row r="16" spans="1:11">
      <c r="A16" s="2">
        <v>1061</v>
      </c>
      <c r="B16" t="s">
        <v>12</v>
      </c>
      <c r="C16" t="s">
        <v>78</v>
      </c>
      <c r="D16" t="s">
        <v>79</v>
      </c>
      <c r="E16" t="s">
        <v>80</v>
      </c>
      <c r="F16" t="s">
        <v>81</v>
      </c>
      <c r="G16" t="s">
        <v>53</v>
      </c>
      <c r="H16" s="3">
        <v>45484</v>
      </c>
      <c r="I16" t="s">
        <v>18</v>
      </c>
      <c r="J16" t="s">
        <v>19</v>
      </c>
      <c r="K16" t="s">
        <v>71</v>
      </c>
    </row>
    <row r="17" spans="1:11">
      <c r="A17" s="2">
        <v>1051</v>
      </c>
      <c r="B17" t="s">
        <v>12</v>
      </c>
      <c r="C17" t="s">
        <v>82</v>
      </c>
      <c r="D17" t="s">
        <v>83</v>
      </c>
      <c r="E17" t="s">
        <v>84</v>
      </c>
      <c r="F17" t="s">
        <v>85</v>
      </c>
      <c r="G17" t="s">
        <v>30</v>
      </c>
      <c r="H17" s="3">
        <v>45481</v>
      </c>
      <c r="I17" t="s">
        <v>18</v>
      </c>
      <c r="J17" t="s">
        <v>19</v>
      </c>
      <c r="K17" t="s">
        <v>86</v>
      </c>
    </row>
    <row r="18" spans="1:11">
      <c r="A18" s="2">
        <v>1049</v>
      </c>
      <c r="B18" t="s">
        <v>72</v>
      </c>
      <c r="C18" t="s">
        <v>87</v>
      </c>
      <c r="D18" t="s">
        <v>88</v>
      </c>
      <c r="E18" t="s">
        <v>89</v>
      </c>
      <c r="F18" t="s">
        <v>90</v>
      </c>
      <c r="G18" t="s">
        <v>91</v>
      </c>
      <c r="H18" s="3">
        <v>45492</v>
      </c>
      <c r="I18" t="s">
        <v>18</v>
      </c>
      <c r="J18" t="s">
        <v>19</v>
      </c>
      <c r="K18" t="s">
        <v>40</v>
      </c>
    </row>
    <row r="19" spans="1:11">
      <c r="A19" s="2">
        <v>1048</v>
      </c>
      <c r="B19" t="s">
        <v>72</v>
      </c>
      <c r="C19" t="s">
        <v>92</v>
      </c>
      <c r="D19" t="s">
        <v>93</v>
      </c>
      <c r="E19" t="s">
        <v>94</v>
      </c>
      <c r="F19" t="s">
        <v>95</v>
      </c>
      <c r="G19" t="s">
        <v>96</v>
      </c>
      <c r="H19" s="3">
        <v>45492</v>
      </c>
      <c r="I19" t="s">
        <v>18</v>
      </c>
      <c r="J19" t="s">
        <v>19</v>
      </c>
      <c r="K19" t="s">
        <v>20</v>
      </c>
    </row>
    <row r="20" spans="1:11">
      <c r="A20" s="2">
        <v>1046</v>
      </c>
      <c r="B20" t="s">
        <v>72</v>
      </c>
      <c r="C20" t="s">
        <v>97</v>
      </c>
      <c r="D20" t="s">
        <v>98</v>
      </c>
      <c r="E20" t="s">
        <v>99</v>
      </c>
      <c r="F20" t="s">
        <v>100</v>
      </c>
      <c r="G20" t="s">
        <v>77</v>
      </c>
      <c r="H20" s="3">
        <v>45478</v>
      </c>
      <c r="I20" t="s">
        <v>18</v>
      </c>
      <c r="J20" t="s">
        <v>19</v>
      </c>
      <c r="K20" t="s">
        <v>31</v>
      </c>
    </row>
    <row r="21" spans="1:11">
      <c r="A21" s="2">
        <v>1044</v>
      </c>
      <c r="B21" t="s">
        <v>12</v>
      </c>
      <c r="C21" t="s">
        <v>101</v>
      </c>
      <c r="D21" t="s">
        <v>102</v>
      </c>
      <c r="E21" t="s">
        <v>103</v>
      </c>
      <c r="F21" t="s">
        <v>104</v>
      </c>
      <c r="G21" t="s">
        <v>17</v>
      </c>
      <c r="H21" s="3">
        <v>45491</v>
      </c>
      <c r="I21" t="s">
        <v>18</v>
      </c>
      <c r="J21" t="s">
        <v>19</v>
      </c>
      <c r="K21" t="s">
        <v>20</v>
      </c>
    </row>
    <row r="22" spans="1:11">
      <c r="A22" s="2">
        <v>1037</v>
      </c>
      <c r="B22" t="s">
        <v>72</v>
      </c>
      <c r="C22" t="s">
        <v>105</v>
      </c>
      <c r="D22" t="s">
        <v>106</v>
      </c>
      <c r="E22" t="s">
        <v>107</v>
      </c>
      <c r="F22" t="s">
        <v>108</v>
      </c>
      <c r="G22" t="s">
        <v>109</v>
      </c>
      <c r="H22" s="3">
        <v>45489</v>
      </c>
      <c r="I22" t="s">
        <v>18</v>
      </c>
      <c r="J22" t="s">
        <v>19</v>
      </c>
      <c r="K22" t="s">
        <v>40</v>
      </c>
    </row>
    <row r="23" spans="1:11">
      <c r="A23" s="2">
        <v>1033</v>
      </c>
      <c r="B23" t="s">
        <v>12</v>
      </c>
      <c r="C23" t="s">
        <v>110</v>
      </c>
      <c r="D23" t="s">
        <v>111</v>
      </c>
      <c r="E23" t="s">
        <v>89</v>
      </c>
      <c r="F23" t="s">
        <v>112</v>
      </c>
      <c r="G23" t="s">
        <v>30</v>
      </c>
      <c r="H23" s="3">
        <v>45489</v>
      </c>
      <c r="I23" t="s">
        <v>18</v>
      </c>
      <c r="J23" t="s">
        <v>19</v>
      </c>
      <c r="K23" t="s">
        <v>31</v>
      </c>
    </row>
    <row r="24" spans="1:11">
      <c r="A24" s="2">
        <v>1029</v>
      </c>
      <c r="B24" t="s">
        <v>12</v>
      </c>
      <c r="C24" t="s">
        <v>113</v>
      </c>
      <c r="D24" t="s">
        <v>114</v>
      </c>
      <c r="E24" t="s">
        <v>115</v>
      </c>
      <c r="F24" t="s">
        <v>116</v>
      </c>
      <c r="G24" t="s">
        <v>30</v>
      </c>
      <c r="H24" s="3">
        <v>45489</v>
      </c>
      <c r="I24" t="s">
        <v>18</v>
      </c>
      <c r="J24" t="s">
        <v>19</v>
      </c>
      <c r="K24" t="s">
        <v>40</v>
      </c>
    </row>
    <row r="25" spans="1:11">
      <c r="A25" s="2">
        <v>1023</v>
      </c>
      <c r="B25" t="s">
        <v>12</v>
      </c>
      <c r="C25" t="s">
        <v>117</v>
      </c>
      <c r="D25" t="s">
        <v>118</v>
      </c>
      <c r="E25" t="s">
        <v>119</v>
      </c>
      <c r="F25" t="s">
        <v>120</v>
      </c>
      <c r="G25" t="s">
        <v>17</v>
      </c>
      <c r="H25" s="3">
        <v>45527</v>
      </c>
      <c r="I25" t="s">
        <v>121</v>
      </c>
      <c r="J25" t="s">
        <v>19</v>
      </c>
      <c r="K25" t="s">
        <v>20</v>
      </c>
    </row>
    <row r="26" spans="1:11">
      <c r="A26" s="2">
        <v>1022</v>
      </c>
      <c r="B26" t="s">
        <v>12</v>
      </c>
      <c r="C26" t="s">
        <v>122</v>
      </c>
      <c r="D26" t="s">
        <v>123</v>
      </c>
      <c r="E26" t="s">
        <v>124</v>
      </c>
      <c r="F26" t="s">
        <v>125</v>
      </c>
      <c r="G26" t="s">
        <v>17</v>
      </c>
      <c r="H26" s="3">
        <v>45527</v>
      </c>
      <c r="I26" t="s">
        <v>121</v>
      </c>
      <c r="J26" t="s">
        <v>19</v>
      </c>
      <c r="K26" t="s">
        <v>31</v>
      </c>
    </row>
    <row r="27" spans="1:11">
      <c r="A27" s="2">
        <v>1020</v>
      </c>
      <c r="B27" t="s">
        <v>12</v>
      </c>
      <c r="C27" t="s">
        <v>126</v>
      </c>
      <c r="D27" t="s">
        <v>127</v>
      </c>
      <c r="E27" t="s">
        <v>128</v>
      </c>
      <c r="F27" t="s">
        <v>129</v>
      </c>
      <c r="G27" t="s">
        <v>17</v>
      </c>
      <c r="H27" s="3">
        <v>45527</v>
      </c>
      <c r="I27" t="s">
        <v>121</v>
      </c>
      <c r="J27" t="s">
        <v>19</v>
      </c>
      <c r="K27" t="s">
        <v>20</v>
      </c>
    </row>
    <row r="28" spans="1:11">
      <c r="A28" s="2">
        <v>1018</v>
      </c>
      <c r="B28" t="s">
        <v>12</v>
      </c>
      <c r="C28" t="s">
        <v>130</v>
      </c>
      <c r="D28" t="s">
        <v>131</v>
      </c>
      <c r="E28" t="s">
        <v>132</v>
      </c>
      <c r="F28" t="s">
        <v>133</v>
      </c>
      <c r="G28" t="s">
        <v>17</v>
      </c>
      <c r="H28" s="3">
        <v>45527</v>
      </c>
      <c r="I28" t="s">
        <v>121</v>
      </c>
      <c r="J28" t="s">
        <v>19</v>
      </c>
      <c r="K28" t="s">
        <v>20</v>
      </c>
    </row>
    <row r="29" spans="1:11">
      <c r="A29" s="2">
        <v>1017</v>
      </c>
      <c r="B29" t="s">
        <v>12</v>
      </c>
      <c r="C29" t="s">
        <v>134</v>
      </c>
      <c r="D29" t="s">
        <v>135</v>
      </c>
      <c r="E29" t="s">
        <v>136</v>
      </c>
      <c r="F29" t="s">
        <v>137</v>
      </c>
      <c r="G29" t="s">
        <v>17</v>
      </c>
      <c r="H29" s="3">
        <v>45527</v>
      </c>
      <c r="I29" t="s">
        <v>121</v>
      </c>
      <c r="J29" t="s">
        <v>19</v>
      </c>
      <c r="K29" t="s">
        <v>20</v>
      </c>
    </row>
    <row r="30" spans="1:11">
      <c r="A30" s="2">
        <v>1012</v>
      </c>
      <c r="B30" t="s">
        <v>12</v>
      </c>
      <c r="C30" t="s">
        <v>138</v>
      </c>
      <c r="D30" t="s">
        <v>139</v>
      </c>
      <c r="E30" t="s">
        <v>140</v>
      </c>
      <c r="F30" t="s">
        <v>141</v>
      </c>
      <c r="G30" t="s">
        <v>30</v>
      </c>
      <c r="H30" s="3">
        <v>45519</v>
      </c>
      <c r="I30" t="s">
        <v>121</v>
      </c>
      <c r="J30" t="s">
        <v>19</v>
      </c>
      <c r="K30" t="s">
        <v>20</v>
      </c>
    </row>
    <row r="31" spans="1:11">
      <c r="A31" s="2">
        <v>1011</v>
      </c>
      <c r="B31" t="s">
        <v>72</v>
      </c>
      <c r="C31" t="s">
        <v>142</v>
      </c>
      <c r="D31" t="s">
        <v>143</v>
      </c>
      <c r="E31" t="s">
        <v>144</v>
      </c>
      <c r="F31" t="s">
        <v>145</v>
      </c>
      <c r="G31" t="s">
        <v>146</v>
      </c>
      <c r="H31" s="3">
        <v>45548</v>
      </c>
      <c r="I31" t="s">
        <v>121</v>
      </c>
      <c r="J31" t="s">
        <v>19</v>
      </c>
      <c r="K31" t="s">
        <v>20</v>
      </c>
    </row>
    <row r="32" spans="1:11">
      <c r="A32" s="2">
        <v>998</v>
      </c>
      <c r="B32" t="s">
        <v>12</v>
      </c>
      <c r="C32" t="s">
        <v>147</v>
      </c>
      <c r="D32" t="s">
        <v>148</v>
      </c>
      <c r="E32" t="s">
        <v>149</v>
      </c>
      <c r="F32" t="s">
        <v>150</v>
      </c>
      <c r="G32" t="s">
        <v>25</v>
      </c>
      <c r="H32" s="3">
        <v>45527</v>
      </c>
      <c r="I32" t="s">
        <v>121</v>
      </c>
      <c r="J32" t="s">
        <v>19</v>
      </c>
      <c r="K32" t="s">
        <v>20</v>
      </c>
    </row>
    <row r="33" spans="1:11">
      <c r="A33" s="2">
        <v>989</v>
      </c>
      <c r="B33" t="s">
        <v>12</v>
      </c>
      <c r="C33" t="s">
        <v>151</v>
      </c>
      <c r="D33" t="s">
        <v>152</v>
      </c>
      <c r="E33" t="s">
        <v>153</v>
      </c>
      <c r="F33" t="s">
        <v>154</v>
      </c>
      <c r="G33" t="s">
        <v>30</v>
      </c>
      <c r="H33" s="3">
        <v>45519</v>
      </c>
      <c r="I33" t="s">
        <v>121</v>
      </c>
      <c r="J33" t="s">
        <v>19</v>
      </c>
      <c r="K33" t="s">
        <v>20</v>
      </c>
    </row>
    <row r="34" spans="1:11">
      <c r="A34" s="2">
        <v>986</v>
      </c>
      <c r="B34" t="s">
        <v>72</v>
      </c>
      <c r="C34" t="s">
        <v>155</v>
      </c>
      <c r="D34" t="s">
        <v>156</v>
      </c>
      <c r="E34" t="s">
        <v>157</v>
      </c>
      <c r="F34" t="s">
        <v>158</v>
      </c>
      <c r="G34" t="s">
        <v>159</v>
      </c>
      <c r="H34" s="3">
        <v>45504</v>
      </c>
      <c r="I34" t="s">
        <v>121</v>
      </c>
      <c r="J34" t="s">
        <v>19</v>
      </c>
      <c r="K34" t="s">
        <v>20</v>
      </c>
    </row>
    <row r="35" spans="1:11">
      <c r="A35" s="2">
        <v>971</v>
      </c>
      <c r="B35" t="s">
        <v>72</v>
      </c>
      <c r="C35" t="s">
        <v>160</v>
      </c>
      <c r="D35" t="s">
        <v>161</v>
      </c>
      <c r="E35" t="s">
        <v>162</v>
      </c>
      <c r="F35" t="s">
        <v>163</v>
      </c>
      <c r="G35" t="s">
        <v>164</v>
      </c>
      <c r="H35" s="3">
        <v>45503</v>
      </c>
      <c r="I35" t="s">
        <v>121</v>
      </c>
      <c r="J35" t="s">
        <v>19</v>
      </c>
      <c r="K35" t="s">
        <v>20</v>
      </c>
    </row>
    <row r="36" spans="1:11">
      <c r="A36" s="2">
        <v>969</v>
      </c>
      <c r="B36" t="s">
        <v>72</v>
      </c>
      <c r="C36" t="s">
        <v>165</v>
      </c>
      <c r="D36" t="s">
        <v>166</v>
      </c>
      <c r="E36" t="s">
        <v>167</v>
      </c>
      <c r="F36" t="s">
        <v>168</v>
      </c>
      <c r="G36" t="s">
        <v>169</v>
      </c>
      <c r="H36" s="3">
        <v>45518</v>
      </c>
      <c r="I36" t="s">
        <v>121</v>
      </c>
      <c r="J36" t="s">
        <v>19</v>
      </c>
      <c r="K36" t="s">
        <v>20</v>
      </c>
    </row>
    <row r="37" spans="1:11">
      <c r="A37" s="2">
        <v>960</v>
      </c>
      <c r="B37" t="s">
        <v>72</v>
      </c>
      <c r="C37" t="s">
        <v>170</v>
      </c>
      <c r="D37" t="s">
        <v>171</v>
      </c>
      <c r="E37" t="s">
        <v>172</v>
      </c>
      <c r="F37" t="s">
        <v>173</v>
      </c>
      <c r="G37" t="s">
        <v>146</v>
      </c>
      <c r="H37" s="3">
        <v>45547</v>
      </c>
      <c r="I37" t="s">
        <v>121</v>
      </c>
      <c r="J37" t="s">
        <v>19</v>
      </c>
      <c r="K37" t="s">
        <v>20</v>
      </c>
    </row>
    <row r="38" spans="1:11">
      <c r="A38" s="2">
        <v>959</v>
      </c>
      <c r="B38" t="s">
        <v>72</v>
      </c>
      <c r="C38" t="s">
        <v>174</v>
      </c>
      <c r="D38" t="s">
        <v>175</v>
      </c>
      <c r="E38" t="s">
        <v>176</v>
      </c>
      <c r="F38" t="s">
        <v>177</v>
      </c>
      <c r="G38" t="s">
        <v>146</v>
      </c>
      <c r="H38" s="3">
        <v>45547</v>
      </c>
      <c r="I38" t="s">
        <v>121</v>
      </c>
      <c r="J38" t="s">
        <v>19</v>
      </c>
      <c r="K38" t="s">
        <v>20</v>
      </c>
    </row>
    <row r="39" spans="1:11">
      <c r="A39" s="2">
        <v>958</v>
      </c>
      <c r="B39" t="s">
        <v>12</v>
      </c>
      <c r="C39" t="s">
        <v>178</v>
      </c>
      <c r="D39" t="s">
        <v>179</v>
      </c>
      <c r="E39" t="s">
        <v>180</v>
      </c>
      <c r="F39" t="s">
        <v>181</v>
      </c>
      <c r="G39" t="s">
        <v>17</v>
      </c>
      <c r="H39" s="3">
        <v>45526</v>
      </c>
      <c r="I39" t="s">
        <v>121</v>
      </c>
      <c r="J39" t="s">
        <v>19</v>
      </c>
      <c r="K39" t="s">
        <v>20</v>
      </c>
    </row>
    <row r="40" spans="1:11">
      <c r="A40" s="2">
        <v>956</v>
      </c>
      <c r="B40" t="s">
        <v>12</v>
      </c>
      <c r="C40" t="s">
        <v>182</v>
      </c>
      <c r="D40" t="s">
        <v>183</v>
      </c>
      <c r="E40" t="s">
        <v>184</v>
      </c>
      <c r="F40" t="s">
        <v>185</v>
      </c>
      <c r="G40" t="s">
        <v>25</v>
      </c>
      <c r="H40" s="3">
        <v>45526</v>
      </c>
      <c r="I40" t="s">
        <v>121</v>
      </c>
      <c r="J40" t="s">
        <v>19</v>
      </c>
      <c r="K40" t="s">
        <v>31</v>
      </c>
    </row>
    <row r="41" spans="1:11">
      <c r="A41" s="2">
        <v>947</v>
      </c>
      <c r="B41" t="s">
        <v>72</v>
      </c>
      <c r="C41" t="s">
        <v>186</v>
      </c>
      <c r="D41" t="s">
        <v>187</v>
      </c>
      <c r="E41" t="s">
        <v>188</v>
      </c>
      <c r="F41" t="s">
        <v>189</v>
      </c>
      <c r="G41" t="s">
        <v>190</v>
      </c>
      <c r="H41" s="3">
        <v>45503</v>
      </c>
      <c r="I41" t="s">
        <v>121</v>
      </c>
      <c r="J41" t="s">
        <v>19</v>
      </c>
      <c r="K41" t="s">
        <v>31</v>
      </c>
    </row>
    <row r="42" spans="1:11">
      <c r="A42" s="2">
        <v>946</v>
      </c>
      <c r="B42" t="s">
        <v>72</v>
      </c>
      <c r="C42" t="s">
        <v>191</v>
      </c>
      <c r="D42" t="s">
        <v>192</v>
      </c>
      <c r="E42" t="s">
        <v>193</v>
      </c>
      <c r="F42" t="s">
        <v>194</v>
      </c>
      <c r="G42" t="s">
        <v>30</v>
      </c>
      <c r="H42" s="3">
        <v>45518</v>
      </c>
      <c r="I42" t="s">
        <v>121</v>
      </c>
      <c r="J42" t="s">
        <v>19</v>
      </c>
      <c r="K42" t="s">
        <v>20</v>
      </c>
    </row>
    <row r="43" spans="1:11">
      <c r="A43" s="2">
        <v>942</v>
      </c>
      <c r="B43" t="s">
        <v>72</v>
      </c>
      <c r="C43" t="s">
        <v>195</v>
      </c>
      <c r="D43" t="s">
        <v>196</v>
      </c>
      <c r="E43" t="s">
        <v>197</v>
      </c>
      <c r="F43" t="s">
        <v>198</v>
      </c>
      <c r="G43" t="s">
        <v>169</v>
      </c>
      <c r="H43" s="3">
        <v>45518</v>
      </c>
      <c r="I43" t="s">
        <v>121</v>
      </c>
      <c r="J43" t="s">
        <v>19</v>
      </c>
      <c r="K43" t="s">
        <v>20</v>
      </c>
    </row>
    <row r="44" spans="1:11">
      <c r="A44" s="2">
        <v>941</v>
      </c>
      <c r="B44" t="s">
        <v>72</v>
      </c>
      <c r="C44" t="s">
        <v>199</v>
      </c>
      <c r="D44" t="s">
        <v>200</v>
      </c>
      <c r="E44" t="s">
        <v>201</v>
      </c>
      <c r="F44" t="s">
        <v>202</v>
      </c>
      <c r="G44" t="s">
        <v>169</v>
      </c>
      <c r="H44" s="3">
        <v>45518</v>
      </c>
      <c r="I44" t="s">
        <v>121</v>
      </c>
      <c r="J44" t="s">
        <v>19</v>
      </c>
      <c r="K44" t="s">
        <v>20</v>
      </c>
    </row>
    <row r="45" spans="1:11">
      <c r="A45" s="2">
        <v>940</v>
      </c>
      <c r="B45" t="s">
        <v>72</v>
      </c>
      <c r="C45" t="s">
        <v>203</v>
      </c>
      <c r="D45" t="s">
        <v>204</v>
      </c>
      <c r="E45" t="s">
        <v>205</v>
      </c>
      <c r="F45" t="s">
        <v>206</v>
      </c>
      <c r="G45" t="s">
        <v>190</v>
      </c>
      <c r="H45" s="3">
        <v>45503</v>
      </c>
      <c r="I45" t="s">
        <v>121</v>
      </c>
      <c r="J45" t="s">
        <v>19</v>
      </c>
      <c r="K45" t="s">
        <v>20</v>
      </c>
    </row>
    <row r="46" spans="1:11">
      <c r="A46" s="2">
        <v>939</v>
      </c>
      <c r="B46" t="s">
        <v>12</v>
      </c>
      <c r="C46" t="s">
        <v>207</v>
      </c>
      <c r="D46" t="s">
        <v>208</v>
      </c>
      <c r="E46" t="s">
        <v>209</v>
      </c>
      <c r="F46" t="s">
        <v>210</v>
      </c>
      <c r="G46" t="s">
        <v>25</v>
      </c>
      <c r="H46" s="3">
        <v>45526</v>
      </c>
      <c r="I46" t="s">
        <v>121</v>
      </c>
      <c r="J46" t="s">
        <v>19</v>
      </c>
      <c r="K46" t="s">
        <v>20</v>
      </c>
    </row>
    <row r="47" spans="1:11">
      <c r="A47" s="2">
        <v>933</v>
      </c>
      <c r="B47" t="s">
        <v>72</v>
      </c>
      <c r="C47" t="s">
        <v>211</v>
      </c>
      <c r="D47" t="s">
        <v>212</v>
      </c>
      <c r="E47" t="s">
        <v>213</v>
      </c>
      <c r="F47" t="s">
        <v>214</v>
      </c>
      <c r="G47" t="s">
        <v>169</v>
      </c>
      <c r="H47" s="3">
        <v>45518</v>
      </c>
      <c r="I47" t="s">
        <v>121</v>
      </c>
      <c r="J47" t="s">
        <v>19</v>
      </c>
      <c r="K47" t="s">
        <v>215</v>
      </c>
    </row>
    <row r="48" spans="1:11">
      <c r="A48" s="2">
        <v>931</v>
      </c>
      <c r="B48" t="s">
        <v>12</v>
      </c>
      <c r="C48" t="s">
        <v>216</v>
      </c>
      <c r="D48" t="s">
        <v>217</v>
      </c>
      <c r="E48" t="s">
        <v>218</v>
      </c>
      <c r="F48" t="s">
        <v>219</v>
      </c>
      <c r="G48" t="s">
        <v>53</v>
      </c>
      <c r="H48" s="3">
        <v>45526</v>
      </c>
      <c r="I48" t="s">
        <v>121</v>
      </c>
      <c r="J48" t="s">
        <v>19</v>
      </c>
      <c r="K48" t="s">
        <v>20</v>
      </c>
    </row>
    <row r="49" spans="1:11">
      <c r="A49" s="2">
        <v>914</v>
      </c>
      <c r="B49" t="s">
        <v>72</v>
      </c>
      <c r="C49" t="s">
        <v>220</v>
      </c>
      <c r="D49" t="s">
        <v>221</v>
      </c>
      <c r="E49" t="s">
        <v>222</v>
      </c>
      <c r="F49" t="s">
        <v>223</v>
      </c>
      <c r="G49" t="s">
        <v>146</v>
      </c>
      <c r="H49" s="3">
        <v>45546</v>
      </c>
      <c r="I49" t="s">
        <v>121</v>
      </c>
      <c r="J49" t="s">
        <v>19</v>
      </c>
      <c r="K49" t="s">
        <v>20</v>
      </c>
    </row>
    <row r="50" spans="1:11">
      <c r="A50" s="2">
        <v>913</v>
      </c>
      <c r="B50" t="s">
        <v>72</v>
      </c>
      <c r="C50" t="s">
        <v>224</v>
      </c>
      <c r="D50" t="s">
        <v>225</v>
      </c>
      <c r="E50" t="s">
        <v>193</v>
      </c>
      <c r="F50" t="s">
        <v>226</v>
      </c>
      <c r="G50" t="s">
        <v>190</v>
      </c>
      <c r="H50" s="3">
        <v>45502</v>
      </c>
      <c r="I50" t="s">
        <v>121</v>
      </c>
      <c r="J50" t="s">
        <v>19</v>
      </c>
      <c r="K50" t="s">
        <v>31</v>
      </c>
    </row>
    <row r="51" spans="1:11">
      <c r="A51" s="2">
        <v>912</v>
      </c>
      <c r="B51" t="s">
        <v>72</v>
      </c>
      <c r="C51" t="s">
        <v>227</v>
      </c>
      <c r="D51" t="s">
        <v>228</v>
      </c>
      <c r="E51" t="s">
        <v>229</v>
      </c>
      <c r="F51" t="s">
        <v>230</v>
      </c>
      <c r="G51" t="s">
        <v>109</v>
      </c>
      <c r="H51" s="3">
        <v>45517</v>
      </c>
      <c r="I51" t="s">
        <v>121</v>
      </c>
      <c r="J51" t="s">
        <v>19</v>
      </c>
      <c r="K51" t="s">
        <v>20</v>
      </c>
    </row>
    <row r="52" spans="1:11">
      <c r="A52" s="2">
        <v>911</v>
      </c>
      <c r="B52" t="s">
        <v>72</v>
      </c>
      <c r="C52" t="s">
        <v>231</v>
      </c>
      <c r="D52" t="s">
        <v>232</v>
      </c>
      <c r="E52" t="s">
        <v>233</v>
      </c>
      <c r="F52" t="s">
        <v>234</v>
      </c>
      <c r="G52" t="s">
        <v>169</v>
      </c>
      <c r="H52" s="3">
        <v>45517</v>
      </c>
      <c r="I52" t="s">
        <v>121</v>
      </c>
      <c r="J52" t="s">
        <v>19</v>
      </c>
      <c r="K52" t="s">
        <v>20</v>
      </c>
    </row>
    <row r="53" spans="1:11">
      <c r="A53" s="2">
        <v>910</v>
      </c>
      <c r="B53" t="s">
        <v>72</v>
      </c>
      <c r="C53" t="s">
        <v>235</v>
      </c>
      <c r="D53" t="s">
        <v>236</v>
      </c>
      <c r="E53" t="s">
        <v>237</v>
      </c>
      <c r="F53" t="s">
        <v>238</v>
      </c>
      <c r="G53" t="s">
        <v>169</v>
      </c>
      <c r="H53" s="3">
        <v>45517</v>
      </c>
      <c r="I53" t="s">
        <v>121</v>
      </c>
      <c r="J53" t="s">
        <v>19</v>
      </c>
      <c r="K53" t="s">
        <v>20</v>
      </c>
    </row>
    <row r="54" spans="1:11">
      <c r="A54" s="2">
        <v>909</v>
      </c>
      <c r="B54" t="s">
        <v>72</v>
      </c>
      <c r="C54" t="s">
        <v>239</v>
      </c>
      <c r="D54" t="s">
        <v>240</v>
      </c>
      <c r="E54" t="s">
        <v>241</v>
      </c>
      <c r="F54" t="s">
        <v>242</v>
      </c>
      <c r="G54" t="s">
        <v>169</v>
      </c>
      <c r="H54" s="3">
        <v>45517</v>
      </c>
      <c r="I54" t="s">
        <v>121</v>
      </c>
      <c r="J54" t="s">
        <v>19</v>
      </c>
      <c r="K54" t="s">
        <v>20</v>
      </c>
    </row>
    <row r="55" spans="1:11">
      <c r="A55" s="2">
        <v>908</v>
      </c>
      <c r="B55" t="s">
        <v>72</v>
      </c>
      <c r="C55" t="s">
        <v>243</v>
      </c>
      <c r="D55" t="s">
        <v>244</v>
      </c>
      <c r="E55" t="s">
        <v>245</v>
      </c>
      <c r="F55" t="s">
        <v>246</v>
      </c>
      <c r="G55" t="s">
        <v>190</v>
      </c>
      <c r="H55" s="3">
        <v>45502</v>
      </c>
      <c r="I55" t="s">
        <v>121</v>
      </c>
      <c r="J55" t="s">
        <v>19</v>
      </c>
      <c r="K55" t="s">
        <v>20</v>
      </c>
    </row>
    <row r="56" spans="1:11">
      <c r="A56" s="2">
        <v>906</v>
      </c>
      <c r="B56" t="s">
        <v>12</v>
      </c>
      <c r="C56" t="s">
        <v>247</v>
      </c>
      <c r="D56" t="s">
        <v>248</v>
      </c>
      <c r="E56" t="s">
        <v>249</v>
      </c>
      <c r="F56" t="s">
        <v>250</v>
      </c>
      <c r="G56" t="s">
        <v>17</v>
      </c>
      <c r="H56" s="3">
        <v>45525</v>
      </c>
      <c r="I56" t="s">
        <v>121</v>
      </c>
      <c r="J56" t="s">
        <v>19</v>
      </c>
      <c r="K56" t="s">
        <v>20</v>
      </c>
    </row>
    <row r="57" spans="1:11">
      <c r="A57" s="2">
        <v>903</v>
      </c>
      <c r="B57" t="s">
        <v>12</v>
      </c>
      <c r="C57" t="s">
        <v>251</v>
      </c>
      <c r="D57" t="s">
        <v>252</v>
      </c>
      <c r="E57" t="s">
        <v>253</v>
      </c>
      <c r="F57" t="s">
        <v>254</v>
      </c>
      <c r="G57" t="s">
        <v>30</v>
      </c>
      <c r="H57" s="3">
        <v>45517</v>
      </c>
      <c r="I57" t="s">
        <v>121</v>
      </c>
      <c r="J57" t="s">
        <v>19</v>
      </c>
      <c r="K57" t="s">
        <v>31</v>
      </c>
    </row>
    <row r="58" spans="1:11">
      <c r="A58" s="2">
        <v>902</v>
      </c>
      <c r="B58" t="s">
        <v>72</v>
      </c>
      <c r="C58" t="s">
        <v>255</v>
      </c>
      <c r="D58" t="s">
        <v>256</v>
      </c>
      <c r="E58" t="s">
        <v>257</v>
      </c>
      <c r="F58" t="s">
        <v>258</v>
      </c>
      <c r="G58" t="s">
        <v>91</v>
      </c>
      <c r="H58" s="3">
        <v>45517</v>
      </c>
      <c r="I58" t="s">
        <v>121</v>
      </c>
      <c r="J58" t="s">
        <v>19</v>
      </c>
      <c r="K58" t="s">
        <v>20</v>
      </c>
    </row>
    <row r="59" spans="1:11">
      <c r="A59" s="2">
        <v>899</v>
      </c>
      <c r="B59" t="s">
        <v>12</v>
      </c>
      <c r="C59" t="s">
        <v>259</v>
      </c>
      <c r="D59" t="s">
        <v>260</v>
      </c>
      <c r="E59" t="s">
        <v>261</v>
      </c>
      <c r="F59" t="s">
        <v>262</v>
      </c>
      <c r="G59" t="s">
        <v>25</v>
      </c>
      <c r="H59" s="3">
        <v>45525</v>
      </c>
      <c r="I59" t="s">
        <v>121</v>
      </c>
      <c r="J59" t="s">
        <v>19</v>
      </c>
      <c r="K59" t="s">
        <v>20</v>
      </c>
    </row>
    <row r="60" spans="1:11">
      <c r="A60" s="2">
        <v>897</v>
      </c>
      <c r="B60" t="s">
        <v>72</v>
      </c>
      <c r="C60" t="s">
        <v>263</v>
      </c>
      <c r="D60" t="s">
        <v>264</v>
      </c>
      <c r="E60" t="s">
        <v>265</v>
      </c>
      <c r="F60" t="s">
        <v>266</v>
      </c>
      <c r="G60" t="s">
        <v>267</v>
      </c>
      <c r="H60" s="3">
        <v>45502</v>
      </c>
      <c r="I60" t="s">
        <v>121</v>
      </c>
      <c r="J60" t="s">
        <v>19</v>
      </c>
      <c r="K60" t="s">
        <v>31</v>
      </c>
    </row>
    <row r="61" spans="1:11">
      <c r="A61" s="2">
        <v>896</v>
      </c>
      <c r="B61" t="s">
        <v>72</v>
      </c>
      <c r="C61" t="s">
        <v>268</v>
      </c>
      <c r="D61" t="s">
        <v>269</v>
      </c>
      <c r="E61" t="s">
        <v>270</v>
      </c>
      <c r="F61" t="s">
        <v>271</v>
      </c>
      <c r="G61" t="s">
        <v>267</v>
      </c>
      <c r="H61" s="3">
        <v>45502</v>
      </c>
      <c r="I61" t="s">
        <v>121</v>
      </c>
      <c r="J61" t="s">
        <v>19</v>
      </c>
      <c r="K61" t="s">
        <v>31</v>
      </c>
    </row>
    <row r="62" spans="1:11">
      <c r="A62" s="2">
        <v>893</v>
      </c>
      <c r="B62" t="s">
        <v>72</v>
      </c>
      <c r="C62" t="s">
        <v>272</v>
      </c>
      <c r="D62" t="s">
        <v>273</v>
      </c>
      <c r="E62" t="s">
        <v>274</v>
      </c>
      <c r="F62" t="s">
        <v>275</v>
      </c>
      <c r="G62" t="s">
        <v>146</v>
      </c>
      <c r="H62" s="3">
        <v>45546</v>
      </c>
      <c r="I62" t="s">
        <v>121</v>
      </c>
      <c r="J62" t="s">
        <v>19</v>
      </c>
      <c r="K62" t="s">
        <v>20</v>
      </c>
    </row>
    <row r="63" spans="1:11">
      <c r="A63" s="2">
        <v>892</v>
      </c>
      <c r="B63" t="s">
        <v>12</v>
      </c>
      <c r="C63" t="s">
        <v>276</v>
      </c>
      <c r="D63" t="s">
        <v>277</v>
      </c>
      <c r="E63" t="s">
        <v>278</v>
      </c>
      <c r="F63" t="s">
        <v>279</v>
      </c>
      <c r="G63" t="s">
        <v>30</v>
      </c>
      <c r="H63" s="3">
        <v>45517</v>
      </c>
      <c r="I63" t="s">
        <v>121</v>
      </c>
      <c r="J63" t="s">
        <v>19</v>
      </c>
      <c r="K63" t="s">
        <v>31</v>
      </c>
    </row>
    <row r="64" spans="1:11">
      <c r="A64" s="2">
        <v>891</v>
      </c>
      <c r="B64" t="s">
        <v>72</v>
      </c>
      <c r="C64" t="s">
        <v>280</v>
      </c>
      <c r="D64" t="s">
        <v>281</v>
      </c>
      <c r="E64" t="s">
        <v>282</v>
      </c>
      <c r="F64" t="s">
        <v>283</v>
      </c>
      <c r="G64" t="s">
        <v>146</v>
      </c>
      <c r="H64" s="3">
        <v>45546</v>
      </c>
      <c r="I64" t="s">
        <v>121</v>
      </c>
      <c r="J64" t="s">
        <v>19</v>
      </c>
      <c r="K64" t="s">
        <v>31</v>
      </c>
    </row>
    <row r="65" spans="1:11">
      <c r="A65" s="2">
        <v>889</v>
      </c>
      <c r="B65" t="s">
        <v>72</v>
      </c>
      <c r="C65" t="s">
        <v>284</v>
      </c>
      <c r="D65" t="s">
        <v>285</v>
      </c>
      <c r="E65" t="s">
        <v>193</v>
      </c>
      <c r="F65" t="s">
        <v>286</v>
      </c>
      <c r="G65" t="s">
        <v>190</v>
      </c>
      <c r="H65" s="3">
        <v>45502</v>
      </c>
      <c r="I65" t="s">
        <v>121</v>
      </c>
      <c r="J65" t="s">
        <v>19</v>
      </c>
      <c r="K65" t="s">
        <v>31</v>
      </c>
    </row>
    <row r="66" spans="1:11">
      <c r="A66" s="2">
        <v>886</v>
      </c>
      <c r="B66" t="s">
        <v>72</v>
      </c>
      <c r="C66" t="s">
        <v>287</v>
      </c>
      <c r="D66" t="s">
        <v>288</v>
      </c>
      <c r="E66" t="s">
        <v>167</v>
      </c>
      <c r="F66" t="s">
        <v>289</v>
      </c>
      <c r="G66" t="s">
        <v>169</v>
      </c>
      <c r="H66" s="3">
        <v>45517</v>
      </c>
      <c r="I66" t="s">
        <v>121</v>
      </c>
      <c r="J66" t="s">
        <v>19</v>
      </c>
      <c r="K66" t="s">
        <v>20</v>
      </c>
    </row>
    <row r="67" spans="1:11">
      <c r="A67" s="2">
        <v>881</v>
      </c>
      <c r="B67" t="s">
        <v>72</v>
      </c>
      <c r="C67" t="s">
        <v>290</v>
      </c>
      <c r="D67" t="s">
        <v>291</v>
      </c>
      <c r="E67" t="s">
        <v>292</v>
      </c>
      <c r="F67" t="s">
        <v>293</v>
      </c>
      <c r="G67" t="s">
        <v>169</v>
      </c>
      <c r="H67" s="3">
        <v>45517</v>
      </c>
      <c r="I67" t="s">
        <v>121</v>
      </c>
      <c r="J67" t="s">
        <v>19</v>
      </c>
      <c r="K67" t="s">
        <v>20</v>
      </c>
    </row>
    <row r="68" spans="1:11">
      <c r="A68" s="2">
        <v>867</v>
      </c>
      <c r="B68" t="s">
        <v>12</v>
      </c>
      <c r="C68" t="s">
        <v>294</v>
      </c>
      <c r="D68" t="s">
        <v>295</v>
      </c>
      <c r="E68" t="s">
        <v>296</v>
      </c>
      <c r="F68" t="s">
        <v>297</v>
      </c>
      <c r="G68" t="s">
        <v>17</v>
      </c>
      <c r="H68" s="3">
        <v>45524</v>
      </c>
      <c r="I68" t="s">
        <v>121</v>
      </c>
      <c r="J68" t="s">
        <v>19</v>
      </c>
      <c r="K68" t="s">
        <v>20</v>
      </c>
    </row>
    <row r="69" spans="1:11">
      <c r="A69" s="2">
        <v>863</v>
      </c>
      <c r="B69" t="s">
        <v>72</v>
      </c>
      <c r="C69" t="s">
        <v>298</v>
      </c>
      <c r="D69" t="s">
        <v>299</v>
      </c>
      <c r="E69" t="s">
        <v>300</v>
      </c>
      <c r="F69" t="s">
        <v>301</v>
      </c>
      <c r="G69" t="s">
        <v>169</v>
      </c>
      <c r="H69" s="3">
        <v>45516</v>
      </c>
      <c r="I69" t="s">
        <v>121</v>
      </c>
      <c r="J69" t="s">
        <v>19</v>
      </c>
      <c r="K69" t="s">
        <v>20</v>
      </c>
    </row>
    <row r="70" spans="1:11">
      <c r="A70" s="2">
        <v>862</v>
      </c>
      <c r="B70" t="s">
        <v>72</v>
      </c>
      <c r="C70" t="s">
        <v>302</v>
      </c>
      <c r="D70" t="s">
        <v>303</v>
      </c>
      <c r="E70" t="s">
        <v>304</v>
      </c>
      <c r="F70" t="s">
        <v>305</v>
      </c>
      <c r="G70" t="s">
        <v>169</v>
      </c>
      <c r="H70" s="3">
        <v>45516</v>
      </c>
      <c r="I70" t="s">
        <v>121</v>
      </c>
      <c r="J70" t="s">
        <v>19</v>
      </c>
      <c r="K70" t="s">
        <v>20</v>
      </c>
    </row>
    <row r="71" spans="1:11">
      <c r="A71" s="2">
        <v>860</v>
      </c>
      <c r="B71" t="s">
        <v>12</v>
      </c>
      <c r="C71" t="s">
        <v>306</v>
      </c>
      <c r="D71" t="s">
        <v>307</v>
      </c>
      <c r="E71" t="s">
        <v>308</v>
      </c>
      <c r="F71" t="s">
        <v>44</v>
      </c>
      <c r="G71" t="s">
        <v>17</v>
      </c>
      <c r="H71" s="3">
        <v>45524</v>
      </c>
      <c r="I71" t="s">
        <v>121</v>
      </c>
      <c r="J71" t="s">
        <v>19</v>
      </c>
      <c r="K71" t="s">
        <v>31</v>
      </c>
    </row>
    <row r="72" spans="1:11">
      <c r="A72" s="2">
        <v>859</v>
      </c>
      <c r="B72" t="s">
        <v>12</v>
      </c>
      <c r="C72" t="s">
        <v>309</v>
      </c>
      <c r="D72" t="s">
        <v>310</v>
      </c>
      <c r="E72" t="s">
        <v>311</v>
      </c>
      <c r="F72" t="s">
        <v>312</v>
      </c>
      <c r="G72" t="s">
        <v>17</v>
      </c>
      <c r="H72" s="3">
        <v>45524</v>
      </c>
      <c r="I72" t="s">
        <v>121</v>
      </c>
      <c r="J72" t="s">
        <v>19</v>
      </c>
      <c r="K72" t="s">
        <v>20</v>
      </c>
    </row>
    <row r="73" spans="1:11">
      <c r="A73" s="2">
        <v>858</v>
      </c>
      <c r="B73" t="s">
        <v>12</v>
      </c>
      <c r="C73" t="s">
        <v>313</v>
      </c>
      <c r="D73" t="s">
        <v>314</v>
      </c>
      <c r="E73" t="s">
        <v>315</v>
      </c>
      <c r="F73" t="s">
        <v>316</v>
      </c>
      <c r="G73" t="s">
        <v>17</v>
      </c>
      <c r="H73" s="3">
        <v>45524</v>
      </c>
      <c r="I73" t="s">
        <v>121</v>
      </c>
      <c r="J73" t="s">
        <v>19</v>
      </c>
      <c r="K73" t="s">
        <v>20</v>
      </c>
    </row>
    <row r="74" spans="1:11">
      <c r="A74" s="2">
        <v>855</v>
      </c>
      <c r="B74" t="s">
        <v>12</v>
      </c>
      <c r="C74" t="s">
        <v>317</v>
      </c>
      <c r="D74" t="s">
        <v>318</v>
      </c>
      <c r="E74" t="s">
        <v>319</v>
      </c>
      <c r="F74" t="s">
        <v>320</v>
      </c>
      <c r="G74" t="s">
        <v>25</v>
      </c>
      <c r="H74" s="3">
        <v>45524</v>
      </c>
      <c r="I74" t="s">
        <v>121</v>
      </c>
      <c r="J74" t="s">
        <v>19</v>
      </c>
      <c r="K74" t="s">
        <v>86</v>
      </c>
    </row>
    <row r="75" spans="1:11">
      <c r="A75" s="2">
        <v>854</v>
      </c>
      <c r="B75" t="s">
        <v>72</v>
      </c>
      <c r="C75" t="s">
        <v>321</v>
      </c>
      <c r="D75" t="s">
        <v>322</v>
      </c>
      <c r="E75" t="s">
        <v>249</v>
      </c>
      <c r="F75" t="s">
        <v>323</v>
      </c>
      <c r="G75" t="s">
        <v>324</v>
      </c>
      <c r="H75" s="3">
        <v>45499</v>
      </c>
      <c r="I75" t="s">
        <v>121</v>
      </c>
      <c r="J75" t="s">
        <v>19</v>
      </c>
      <c r="K75" t="s">
        <v>31</v>
      </c>
    </row>
    <row r="76" spans="1:11">
      <c r="A76" s="2">
        <v>852</v>
      </c>
      <c r="B76" t="s">
        <v>72</v>
      </c>
      <c r="C76" t="s">
        <v>325</v>
      </c>
      <c r="D76" t="s">
        <v>326</v>
      </c>
      <c r="E76" t="s">
        <v>327</v>
      </c>
      <c r="F76" t="s">
        <v>328</v>
      </c>
      <c r="G76" t="s">
        <v>169</v>
      </c>
      <c r="H76" s="3">
        <v>45516</v>
      </c>
      <c r="I76" t="s">
        <v>121</v>
      </c>
      <c r="J76" t="s">
        <v>19</v>
      </c>
      <c r="K76" t="s">
        <v>215</v>
      </c>
    </row>
    <row r="77" spans="1:11">
      <c r="A77" s="2">
        <v>851</v>
      </c>
      <c r="B77" t="s">
        <v>72</v>
      </c>
      <c r="C77" t="s">
        <v>329</v>
      </c>
      <c r="D77" t="s">
        <v>330</v>
      </c>
      <c r="E77" t="s">
        <v>331</v>
      </c>
      <c r="F77" t="s">
        <v>332</v>
      </c>
      <c r="G77" t="s">
        <v>169</v>
      </c>
      <c r="H77" s="3">
        <v>45516</v>
      </c>
      <c r="I77" t="s">
        <v>121</v>
      </c>
      <c r="K77" t="s">
        <v>20</v>
      </c>
    </row>
    <row r="78" spans="1:11">
      <c r="A78" s="2">
        <v>844</v>
      </c>
      <c r="B78" t="s">
        <v>72</v>
      </c>
      <c r="C78" t="s">
        <v>333</v>
      </c>
      <c r="D78" t="s">
        <v>334</v>
      </c>
      <c r="E78" t="s">
        <v>335</v>
      </c>
      <c r="F78" t="s">
        <v>336</v>
      </c>
      <c r="G78" t="s">
        <v>267</v>
      </c>
      <c r="H78" s="3">
        <v>45499</v>
      </c>
      <c r="I78" t="s">
        <v>121</v>
      </c>
      <c r="J78" t="s">
        <v>19</v>
      </c>
      <c r="K78" t="s">
        <v>31</v>
      </c>
    </row>
    <row r="79" spans="1:11">
      <c r="A79" s="2">
        <v>840</v>
      </c>
      <c r="B79" t="s">
        <v>72</v>
      </c>
      <c r="C79" t="s">
        <v>337</v>
      </c>
      <c r="D79" t="s">
        <v>338</v>
      </c>
      <c r="E79" t="s">
        <v>339</v>
      </c>
      <c r="F79" t="s">
        <v>340</v>
      </c>
      <c r="G79" t="s">
        <v>164</v>
      </c>
      <c r="H79" s="3">
        <v>45499</v>
      </c>
      <c r="I79" t="s">
        <v>121</v>
      </c>
      <c r="J79" t="s">
        <v>19</v>
      </c>
      <c r="K79" t="s">
        <v>215</v>
      </c>
    </row>
    <row r="80" spans="1:11">
      <c r="A80" s="2">
        <v>836</v>
      </c>
      <c r="B80" t="s">
        <v>72</v>
      </c>
      <c r="C80" t="s">
        <v>341</v>
      </c>
      <c r="D80" t="s">
        <v>342</v>
      </c>
      <c r="E80" t="s">
        <v>343</v>
      </c>
      <c r="F80" t="s">
        <v>344</v>
      </c>
      <c r="G80" t="s">
        <v>30</v>
      </c>
      <c r="H80" s="3">
        <v>45516</v>
      </c>
      <c r="I80" t="s">
        <v>121</v>
      </c>
      <c r="J80" t="s">
        <v>19</v>
      </c>
      <c r="K80" t="s">
        <v>215</v>
      </c>
    </row>
    <row r="81" spans="1:11">
      <c r="A81" s="2">
        <v>833</v>
      </c>
      <c r="B81" t="s">
        <v>12</v>
      </c>
      <c r="C81" t="s">
        <v>345</v>
      </c>
      <c r="D81" t="s">
        <v>346</v>
      </c>
      <c r="E81" t="s">
        <v>347</v>
      </c>
      <c r="F81" t="s">
        <v>348</v>
      </c>
      <c r="G81" t="s">
        <v>17</v>
      </c>
      <c r="H81" s="3">
        <v>45524</v>
      </c>
      <c r="I81" t="s">
        <v>121</v>
      </c>
      <c r="J81" t="s">
        <v>19</v>
      </c>
      <c r="K81" t="s">
        <v>20</v>
      </c>
    </row>
    <row r="82" spans="1:11">
      <c r="A82" s="2">
        <v>832</v>
      </c>
      <c r="B82" t="s">
        <v>72</v>
      </c>
      <c r="C82" t="s">
        <v>349</v>
      </c>
      <c r="D82" t="s">
        <v>350</v>
      </c>
      <c r="E82" t="s">
        <v>351</v>
      </c>
      <c r="F82" t="s">
        <v>352</v>
      </c>
      <c r="G82" t="s">
        <v>353</v>
      </c>
      <c r="H82" s="3">
        <v>45499</v>
      </c>
      <c r="I82" t="s">
        <v>121</v>
      </c>
      <c r="J82" t="s">
        <v>19</v>
      </c>
      <c r="K82" t="s">
        <v>31</v>
      </c>
    </row>
    <row r="83" spans="1:11">
      <c r="A83" s="2">
        <v>830</v>
      </c>
      <c r="B83" t="s">
        <v>72</v>
      </c>
      <c r="C83" t="s">
        <v>354</v>
      </c>
      <c r="D83" t="s">
        <v>355</v>
      </c>
      <c r="E83" t="s">
        <v>249</v>
      </c>
      <c r="F83" t="s">
        <v>356</v>
      </c>
      <c r="G83" t="s">
        <v>357</v>
      </c>
      <c r="H83" s="3">
        <v>45499</v>
      </c>
      <c r="I83" t="s">
        <v>121</v>
      </c>
      <c r="J83" t="s">
        <v>19</v>
      </c>
      <c r="K83" t="s">
        <v>31</v>
      </c>
    </row>
    <row r="84" spans="1:11">
      <c r="A84" s="2">
        <v>821</v>
      </c>
      <c r="B84" t="s">
        <v>12</v>
      </c>
      <c r="C84" t="s">
        <v>358</v>
      </c>
      <c r="D84" t="s">
        <v>359</v>
      </c>
      <c r="E84" t="s">
        <v>360</v>
      </c>
      <c r="F84" t="s">
        <v>361</v>
      </c>
      <c r="G84" t="s">
        <v>62</v>
      </c>
      <c r="H84" s="3">
        <v>45520</v>
      </c>
      <c r="I84" t="s">
        <v>121</v>
      </c>
      <c r="J84" t="s">
        <v>19</v>
      </c>
      <c r="K84" t="s">
        <v>20</v>
      </c>
    </row>
    <row r="85" spans="1:11">
      <c r="A85" s="2">
        <v>814</v>
      </c>
      <c r="B85" t="s">
        <v>72</v>
      </c>
      <c r="C85" t="s">
        <v>362</v>
      </c>
      <c r="D85" t="s">
        <v>363</v>
      </c>
      <c r="E85" t="s">
        <v>364</v>
      </c>
      <c r="F85" t="s">
        <v>365</v>
      </c>
      <c r="G85" t="s">
        <v>169</v>
      </c>
      <c r="H85" s="3">
        <v>45513</v>
      </c>
      <c r="I85" t="s">
        <v>121</v>
      </c>
      <c r="J85" t="s">
        <v>19</v>
      </c>
      <c r="K85" t="s">
        <v>20</v>
      </c>
    </row>
    <row r="86" spans="1:11">
      <c r="A86" s="2">
        <v>813</v>
      </c>
      <c r="B86" t="s">
        <v>72</v>
      </c>
      <c r="C86" t="s">
        <v>366</v>
      </c>
      <c r="D86" t="s">
        <v>367</v>
      </c>
      <c r="E86" t="s">
        <v>368</v>
      </c>
      <c r="F86" t="s">
        <v>369</v>
      </c>
      <c r="G86" t="s">
        <v>146</v>
      </c>
      <c r="H86" s="3">
        <v>45544</v>
      </c>
      <c r="I86" t="s">
        <v>121</v>
      </c>
      <c r="J86" t="s">
        <v>19</v>
      </c>
      <c r="K86" t="s">
        <v>71</v>
      </c>
    </row>
    <row r="87" spans="1:11">
      <c r="A87" s="2">
        <v>809</v>
      </c>
      <c r="B87" t="s">
        <v>12</v>
      </c>
      <c r="C87" t="s">
        <v>370</v>
      </c>
      <c r="D87" t="s">
        <v>371</v>
      </c>
      <c r="E87" t="s">
        <v>372</v>
      </c>
      <c r="F87" t="s">
        <v>373</v>
      </c>
      <c r="G87" t="s">
        <v>62</v>
      </c>
      <c r="H87" s="3">
        <v>45520</v>
      </c>
      <c r="I87" t="s">
        <v>121</v>
      </c>
      <c r="J87" t="s">
        <v>19</v>
      </c>
      <c r="K87" t="s">
        <v>20</v>
      </c>
    </row>
    <row r="88" spans="1:11">
      <c r="A88" s="2">
        <v>807</v>
      </c>
      <c r="B88" t="s">
        <v>72</v>
      </c>
      <c r="C88" t="s">
        <v>374</v>
      </c>
      <c r="D88" t="s">
        <v>375</v>
      </c>
      <c r="E88" t="s">
        <v>376</v>
      </c>
      <c r="F88" t="s">
        <v>377</v>
      </c>
      <c r="G88" t="s">
        <v>378</v>
      </c>
      <c r="H88" s="3">
        <v>45513</v>
      </c>
      <c r="I88" t="s">
        <v>121</v>
      </c>
      <c r="J88" t="s">
        <v>19</v>
      </c>
      <c r="K88" t="s">
        <v>31</v>
      </c>
    </row>
    <row r="89" spans="1:11">
      <c r="A89" s="2">
        <v>805</v>
      </c>
      <c r="B89" t="s">
        <v>12</v>
      </c>
      <c r="C89" t="s">
        <v>379</v>
      </c>
      <c r="D89" t="s">
        <v>380</v>
      </c>
      <c r="E89" t="s">
        <v>381</v>
      </c>
      <c r="F89" t="s">
        <v>382</v>
      </c>
      <c r="G89" t="s">
        <v>25</v>
      </c>
      <c r="H89" s="3">
        <v>45520</v>
      </c>
      <c r="I89" t="s">
        <v>121</v>
      </c>
      <c r="J89" t="s">
        <v>19</v>
      </c>
      <c r="K89" t="s">
        <v>383</v>
      </c>
    </row>
    <row r="90" spans="1:11">
      <c r="A90" s="2">
        <v>804</v>
      </c>
      <c r="B90" t="s">
        <v>12</v>
      </c>
      <c r="C90" t="s">
        <v>384</v>
      </c>
      <c r="D90" t="s">
        <v>385</v>
      </c>
      <c r="E90" t="s">
        <v>381</v>
      </c>
      <c r="F90" t="s">
        <v>386</v>
      </c>
      <c r="G90" t="s">
        <v>25</v>
      </c>
      <c r="H90" s="3">
        <v>45520</v>
      </c>
      <c r="I90" t="s">
        <v>121</v>
      </c>
      <c r="J90" t="s">
        <v>19</v>
      </c>
      <c r="K90" t="s">
        <v>383</v>
      </c>
    </row>
    <row r="91" spans="1:11">
      <c r="A91" s="2">
        <v>799</v>
      </c>
      <c r="B91" t="s">
        <v>12</v>
      </c>
      <c r="C91" t="s">
        <v>387</v>
      </c>
      <c r="D91" t="s">
        <v>388</v>
      </c>
      <c r="E91" t="s">
        <v>381</v>
      </c>
      <c r="F91" t="s">
        <v>382</v>
      </c>
      <c r="G91" t="s">
        <v>25</v>
      </c>
      <c r="H91" s="3">
        <v>45520</v>
      </c>
      <c r="I91" t="s">
        <v>121</v>
      </c>
      <c r="J91" t="s">
        <v>19</v>
      </c>
      <c r="K91" t="s">
        <v>383</v>
      </c>
    </row>
    <row r="92" spans="1:11">
      <c r="A92" s="2">
        <v>798</v>
      </c>
      <c r="B92" t="s">
        <v>72</v>
      </c>
      <c r="C92" t="s">
        <v>389</v>
      </c>
      <c r="D92" t="s">
        <v>390</v>
      </c>
      <c r="E92" t="s">
        <v>391</v>
      </c>
      <c r="F92" t="s">
        <v>392</v>
      </c>
      <c r="G92" t="s">
        <v>378</v>
      </c>
      <c r="H92" s="3">
        <v>45513</v>
      </c>
      <c r="I92" t="s">
        <v>121</v>
      </c>
      <c r="J92" t="s">
        <v>19</v>
      </c>
      <c r="K92" t="s">
        <v>86</v>
      </c>
    </row>
    <row r="93" spans="1:11">
      <c r="A93" s="2">
        <v>794</v>
      </c>
      <c r="B93" t="s">
        <v>72</v>
      </c>
      <c r="C93" t="s">
        <v>393</v>
      </c>
      <c r="D93" t="s">
        <v>394</v>
      </c>
      <c r="E93" t="s">
        <v>395</v>
      </c>
      <c r="F93" t="s">
        <v>396</v>
      </c>
      <c r="G93" t="s">
        <v>169</v>
      </c>
      <c r="H93" s="3">
        <v>45513</v>
      </c>
      <c r="I93" t="s">
        <v>121</v>
      </c>
      <c r="J93" t="s">
        <v>19</v>
      </c>
      <c r="K93" t="s">
        <v>20</v>
      </c>
    </row>
    <row r="94" spans="1:11">
      <c r="A94" s="2">
        <v>793</v>
      </c>
      <c r="B94" t="s">
        <v>12</v>
      </c>
      <c r="C94" t="s">
        <v>397</v>
      </c>
      <c r="D94" t="s">
        <v>398</v>
      </c>
      <c r="E94" t="s">
        <v>399</v>
      </c>
      <c r="F94" t="s">
        <v>400</v>
      </c>
      <c r="G94" t="s">
        <v>25</v>
      </c>
      <c r="H94" s="3">
        <v>45520</v>
      </c>
      <c r="I94" t="s">
        <v>121</v>
      </c>
      <c r="J94" t="s">
        <v>19</v>
      </c>
      <c r="K94" t="s">
        <v>20</v>
      </c>
    </row>
    <row r="95" spans="1:11">
      <c r="A95" s="2">
        <v>792</v>
      </c>
      <c r="B95" t="s">
        <v>72</v>
      </c>
      <c r="C95" t="s">
        <v>401</v>
      </c>
      <c r="D95" t="s">
        <v>402</v>
      </c>
      <c r="E95" t="s">
        <v>403</v>
      </c>
      <c r="F95" t="s">
        <v>404</v>
      </c>
      <c r="G95" t="s">
        <v>405</v>
      </c>
      <c r="H95" s="3">
        <v>45498</v>
      </c>
      <c r="I95" t="s">
        <v>121</v>
      </c>
      <c r="J95" t="s">
        <v>19</v>
      </c>
      <c r="K95" t="s">
        <v>20</v>
      </c>
    </row>
    <row r="96" spans="1:11">
      <c r="A96" s="2">
        <v>791</v>
      </c>
      <c r="B96" t="s">
        <v>72</v>
      </c>
      <c r="C96" t="s">
        <v>406</v>
      </c>
      <c r="D96" t="s">
        <v>407</v>
      </c>
      <c r="E96" t="s">
        <v>403</v>
      </c>
      <c r="F96" t="s">
        <v>408</v>
      </c>
      <c r="G96" t="s">
        <v>405</v>
      </c>
      <c r="H96" s="3">
        <v>45498</v>
      </c>
      <c r="I96" t="s">
        <v>121</v>
      </c>
      <c r="J96" t="s">
        <v>19</v>
      </c>
      <c r="K96" t="s">
        <v>20</v>
      </c>
    </row>
    <row r="97" spans="1:11">
      <c r="A97" s="2">
        <v>790</v>
      </c>
      <c r="B97" t="s">
        <v>72</v>
      </c>
      <c r="C97" t="s">
        <v>409</v>
      </c>
      <c r="D97" t="s">
        <v>410</v>
      </c>
      <c r="E97" t="s">
        <v>411</v>
      </c>
      <c r="F97" t="s">
        <v>412</v>
      </c>
      <c r="G97" t="s">
        <v>169</v>
      </c>
      <c r="H97" s="3">
        <v>45513</v>
      </c>
      <c r="I97" t="s">
        <v>121</v>
      </c>
      <c r="J97" t="s">
        <v>19</v>
      </c>
      <c r="K97" t="s">
        <v>20</v>
      </c>
    </row>
    <row r="98" spans="1:11">
      <c r="A98" s="2">
        <v>789</v>
      </c>
      <c r="B98" t="s">
        <v>72</v>
      </c>
      <c r="C98" t="s">
        <v>413</v>
      </c>
      <c r="D98" t="s">
        <v>414</v>
      </c>
      <c r="E98" t="s">
        <v>399</v>
      </c>
      <c r="F98" t="s">
        <v>415</v>
      </c>
      <c r="G98" t="s">
        <v>159</v>
      </c>
      <c r="H98" s="3">
        <v>45498</v>
      </c>
      <c r="I98" t="s">
        <v>121</v>
      </c>
      <c r="J98" t="s">
        <v>19</v>
      </c>
      <c r="K98" t="s">
        <v>20</v>
      </c>
    </row>
    <row r="99" spans="1:11">
      <c r="A99" s="2">
        <v>787</v>
      </c>
      <c r="B99" t="s">
        <v>72</v>
      </c>
      <c r="C99" t="s">
        <v>416</v>
      </c>
      <c r="D99" t="s">
        <v>417</v>
      </c>
      <c r="E99" t="s">
        <v>418</v>
      </c>
      <c r="F99" t="s">
        <v>419</v>
      </c>
      <c r="G99" t="s">
        <v>405</v>
      </c>
      <c r="H99" s="3">
        <v>45498</v>
      </c>
      <c r="I99" t="s">
        <v>121</v>
      </c>
      <c r="J99" t="s">
        <v>19</v>
      </c>
      <c r="K99" t="s">
        <v>20</v>
      </c>
    </row>
    <row r="100" spans="1:11">
      <c r="A100" s="2">
        <v>786</v>
      </c>
      <c r="B100" t="s">
        <v>12</v>
      </c>
      <c r="C100" t="s">
        <v>420</v>
      </c>
      <c r="D100" t="s">
        <v>421</v>
      </c>
      <c r="E100" t="s">
        <v>422</v>
      </c>
      <c r="F100" t="s">
        <v>423</v>
      </c>
      <c r="G100" t="s">
        <v>25</v>
      </c>
      <c r="H100" s="3">
        <v>45520</v>
      </c>
      <c r="I100" t="s">
        <v>121</v>
      </c>
      <c r="J100" t="s">
        <v>19</v>
      </c>
      <c r="K100" t="s">
        <v>20</v>
      </c>
    </row>
    <row r="101" spans="1:11">
      <c r="A101" s="2">
        <v>783</v>
      </c>
      <c r="B101" t="s">
        <v>12</v>
      </c>
      <c r="C101" t="s">
        <v>424</v>
      </c>
      <c r="D101" t="s">
        <v>425</v>
      </c>
      <c r="E101" t="s">
        <v>426</v>
      </c>
      <c r="F101" t="s">
        <v>427</v>
      </c>
      <c r="G101" t="s">
        <v>30</v>
      </c>
      <c r="H101" s="3">
        <v>45513</v>
      </c>
      <c r="I101" t="s">
        <v>121</v>
      </c>
      <c r="J101" t="s">
        <v>19</v>
      </c>
      <c r="K101" t="s">
        <v>31</v>
      </c>
    </row>
    <row r="102" spans="1:11">
      <c r="A102" s="2">
        <v>782</v>
      </c>
      <c r="B102" t="s">
        <v>12</v>
      </c>
      <c r="C102" t="s">
        <v>428</v>
      </c>
      <c r="D102" t="s">
        <v>429</v>
      </c>
      <c r="E102" t="s">
        <v>381</v>
      </c>
      <c r="F102" t="s">
        <v>430</v>
      </c>
      <c r="G102" t="s">
        <v>25</v>
      </c>
      <c r="H102" s="3">
        <v>45520</v>
      </c>
      <c r="I102" t="s">
        <v>121</v>
      </c>
      <c r="J102" t="s">
        <v>19</v>
      </c>
      <c r="K102" t="s">
        <v>431</v>
      </c>
    </row>
    <row r="103" spans="1:11">
      <c r="A103" s="2">
        <v>780</v>
      </c>
      <c r="B103" t="s">
        <v>12</v>
      </c>
      <c r="C103" t="s">
        <v>432</v>
      </c>
      <c r="D103" t="s">
        <v>433</v>
      </c>
      <c r="E103" t="s">
        <v>434</v>
      </c>
      <c r="F103" t="s">
        <v>435</v>
      </c>
      <c r="G103" t="s">
        <v>30</v>
      </c>
      <c r="H103" s="3">
        <v>45513</v>
      </c>
      <c r="I103" t="s">
        <v>121</v>
      </c>
      <c r="J103" t="s">
        <v>19</v>
      </c>
      <c r="K103" t="s">
        <v>20</v>
      </c>
    </row>
    <row r="104" spans="1:11">
      <c r="A104" s="2">
        <v>777</v>
      </c>
      <c r="B104" t="s">
        <v>12</v>
      </c>
      <c r="C104" t="s">
        <v>436</v>
      </c>
      <c r="D104" t="s">
        <v>437</v>
      </c>
      <c r="E104" t="s">
        <v>381</v>
      </c>
      <c r="F104" t="s">
        <v>438</v>
      </c>
      <c r="G104" t="s">
        <v>25</v>
      </c>
      <c r="H104" s="3">
        <v>45520</v>
      </c>
      <c r="I104" t="s">
        <v>121</v>
      </c>
      <c r="J104" t="s">
        <v>19</v>
      </c>
      <c r="K104" t="s">
        <v>439</v>
      </c>
    </row>
    <row r="105" spans="1:11">
      <c r="A105" s="2">
        <v>776</v>
      </c>
      <c r="B105" t="s">
        <v>12</v>
      </c>
      <c r="C105" t="s">
        <v>440</v>
      </c>
      <c r="D105" t="s">
        <v>441</v>
      </c>
      <c r="E105" t="s">
        <v>368</v>
      </c>
      <c r="F105" t="s">
        <v>442</v>
      </c>
      <c r="G105" t="s">
        <v>30</v>
      </c>
      <c r="H105" s="3">
        <v>45513</v>
      </c>
      <c r="I105" t="s">
        <v>121</v>
      </c>
      <c r="J105" t="s">
        <v>19</v>
      </c>
      <c r="K105" t="s">
        <v>31</v>
      </c>
    </row>
    <row r="106" spans="1:11">
      <c r="A106" s="2">
        <v>775</v>
      </c>
      <c r="B106" t="s">
        <v>12</v>
      </c>
      <c r="C106" t="s">
        <v>443</v>
      </c>
      <c r="D106" t="s">
        <v>444</v>
      </c>
      <c r="E106" t="s">
        <v>381</v>
      </c>
      <c r="F106" t="s">
        <v>445</v>
      </c>
      <c r="G106" t="s">
        <v>25</v>
      </c>
      <c r="H106" s="3">
        <v>45520</v>
      </c>
      <c r="I106" t="s">
        <v>121</v>
      </c>
      <c r="J106" t="s">
        <v>19</v>
      </c>
      <c r="K106" t="s">
        <v>439</v>
      </c>
    </row>
    <row r="107" spans="1:11">
      <c r="A107" s="2">
        <v>774</v>
      </c>
      <c r="B107" t="s">
        <v>12</v>
      </c>
      <c r="C107" t="s">
        <v>446</v>
      </c>
      <c r="D107" t="s">
        <v>447</v>
      </c>
      <c r="E107" t="s">
        <v>381</v>
      </c>
      <c r="F107" t="s">
        <v>448</v>
      </c>
      <c r="G107" t="s">
        <v>25</v>
      </c>
      <c r="H107" s="3">
        <v>45520</v>
      </c>
      <c r="I107" t="s">
        <v>121</v>
      </c>
      <c r="J107" t="s">
        <v>19</v>
      </c>
      <c r="K107" t="s">
        <v>439</v>
      </c>
    </row>
    <row r="108" spans="1:11">
      <c r="A108" s="2">
        <v>773</v>
      </c>
      <c r="B108" t="s">
        <v>72</v>
      </c>
      <c r="C108" t="s">
        <v>449</v>
      </c>
      <c r="D108" t="s">
        <v>450</v>
      </c>
      <c r="E108" t="s">
        <v>451</v>
      </c>
      <c r="F108" t="s">
        <v>452</v>
      </c>
      <c r="G108" t="s">
        <v>146</v>
      </c>
      <c r="H108" s="3">
        <v>45544</v>
      </c>
      <c r="I108" t="s">
        <v>121</v>
      </c>
      <c r="J108" t="s">
        <v>19</v>
      </c>
      <c r="K108" t="s">
        <v>20</v>
      </c>
    </row>
    <row r="109" spans="1:11">
      <c r="A109" s="2">
        <v>772</v>
      </c>
      <c r="B109" t="s">
        <v>72</v>
      </c>
      <c r="C109" t="s">
        <v>453</v>
      </c>
      <c r="D109" t="s">
        <v>454</v>
      </c>
      <c r="E109" t="s">
        <v>455</v>
      </c>
      <c r="F109" t="s">
        <v>456</v>
      </c>
      <c r="G109" t="s">
        <v>169</v>
      </c>
      <c r="H109" s="3">
        <v>45513</v>
      </c>
      <c r="I109" t="s">
        <v>121</v>
      </c>
      <c r="J109" t="s">
        <v>19</v>
      </c>
      <c r="K109" t="s">
        <v>20</v>
      </c>
    </row>
    <row r="110" spans="1:11">
      <c r="A110" s="2">
        <v>771</v>
      </c>
      <c r="B110" t="s">
        <v>72</v>
      </c>
      <c r="C110" t="s">
        <v>457</v>
      </c>
      <c r="D110" t="s">
        <v>458</v>
      </c>
      <c r="E110" t="s">
        <v>459</v>
      </c>
      <c r="F110" t="s">
        <v>460</v>
      </c>
      <c r="G110" t="s">
        <v>164</v>
      </c>
      <c r="H110" s="3">
        <v>45498</v>
      </c>
      <c r="I110" t="s">
        <v>121</v>
      </c>
      <c r="J110" t="s">
        <v>19</v>
      </c>
      <c r="K110" t="s">
        <v>20</v>
      </c>
    </row>
    <row r="111" spans="1:11">
      <c r="A111" s="2">
        <v>770</v>
      </c>
      <c r="B111" t="s">
        <v>12</v>
      </c>
      <c r="C111" t="s">
        <v>461</v>
      </c>
      <c r="D111" t="s">
        <v>462</v>
      </c>
      <c r="E111" t="s">
        <v>463</v>
      </c>
      <c r="F111" t="s">
        <v>464</v>
      </c>
      <c r="G111" t="s">
        <v>62</v>
      </c>
      <c r="H111" s="3">
        <v>45520</v>
      </c>
      <c r="I111" t="s">
        <v>121</v>
      </c>
      <c r="J111" t="s">
        <v>19</v>
      </c>
      <c r="K111" t="s">
        <v>20</v>
      </c>
    </row>
    <row r="112" spans="1:11">
      <c r="A112" s="2">
        <v>769</v>
      </c>
      <c r="B112" t="s">
        <v>72</v>
      </c>
      <c r="C112" t="s">
        <v>465</v>
      </c>
      <c r="D112" t="s">
        <v>466</v>
      </c>
      <c r="E112" t="s">
        <v>467</v>
      </c>
      <c r="F112" t="s">
        <v>468</v>
      </c>
      <c r="G112" t="s">
        <v>405</v>
      </c>
      <c r="H112" s="3">
        <v>45498</v>
      </c>
      <c r="I112" t="s">
        <v>121</v>
      </c>
      <c r="J112" t="s">
        <v>19</v>
      </c>
      <c r="K112" t="s">
        <v>20</v>
      </c>
    </row>
    <row r="113" spans="1:11">
      <c r="A113" s="2">
        <v>768</v>
      </c>
      <c r="B113" t="s">
        <v>12</v>
      </c>
      <c r="C113" t="s">
        <v>469</v>
      </c>
      <c r="D113" t="s">
        <v>470</v>
      </c>
      <c r="E113" t="s">
        <v>463</v>
      </c>
      <c r="F113" t="s">
        <v>471</v>
      </c>
      <c r="G113" t="s">
        <v>62</v>
      </c>
      <c r="H113" s="3">
        <v>45520</v>
      </c>
      <c r="I113" t="s">
        <v>121</v>
      </c>
      <c r="J113" t="s">
        <v>19</v>
      </c>
      <c r="K113" t="s">
        <v>20</v>
      </c>
    </row>
    <row r="114" spans="1:11">
      <c r="A114" s="2">
        <v>767</v>
      </c>
      <c r="B114" t="s">
        <v>12</v>
      </c>
      <c r="C114" t="s">
        <v>472</v>
      </c>
      <c r="D114" t="s">
        <v>473</v>
      </c>
      <c r="E114" t="s">
        <v>474</v>
      </c>
      <c r="F114" t="s">
        <v>475</v>
      </c>
      <c r="G114" t="s">
        <v>25</v>
      </c>
      <c r="H114" s="3">
        <v>45520</v>
      </c>
      <c r="I114" t="s">
        <v>121</v>
      </c>
      <c r="J114" t="s">
        <v>19</v>
      </c>
      <c r="K114" t="s">
        <v>31</v>
      </c>
    </row>
    <row r="115" spans="1:11">
      <c r="A115" s="2">
        <v>766</v>
      </c>
      <c r="B115" t="s">
        <v>72</v>
      </c>
      <c r="C115" t="s">
        <v>476</v>
      </c>
      <c r="D115" t="s">
        <v>477</v>
      </c>
      <c r="E115" t="s">
        <v>478</v>
      </c>
      <c r="F115" t="s">
        <v>479</v>
      </c>
      <c r="G115" t="s">
        <v>405</v>
      </c>
      <c r="H115" s="3">
        <v>45498</v>
      </c>
      <c r="I115" t="s">
        <v>121</v>
      </c>
      <c r="J115" t="s">
        <v>19</v>
      </c>
      <c r="K115" t="s">
        <v>20</v>
      </c>
    </row>
    <row r="116" spans="1:11">
      <c r="A116" s="2">
        <v>765</v>
      </c>
      <c r="B116" t="s">
        <v>72</v>
      </c>
      <c r="C116" t="s">
        <v>480</v>
      </c>
      <c r="D116" t="s">
        <v>481</v>
      </c>
      <c r="E116" t="s">
        <v>482</v>
      </c>
      <c r="F116" t="s">
        <v>483</v>
      </c>
      <c r="G116" t="s">
        <v>190</v>
      </c>
      <c r="H116" s="3">
        <v>45498</v>
      </c>
      <c r="I116" t="s">
        <v>121</v>
      </c>
      <c r="J116" t="s">
        <v>19</v>
      </c>
      <c r="K116" t="s">
        <v>31</v>
      </c>
    </row>
    <row r="117" spans="1:11">
      <c r="A117" s="2">
        <v>764</v>
      </c>
      <c r="B117" t="s">
        <v>12</v>
      </c>
      <c r="C117" t="s">
        <v>484</v>
      </c>
      <c r="D117" t="s">
        <v>485</v>
      </c>
      <c r="E117" t="s">
        <v>486</v>
      </c>
      <c r="F117" t="s">
        <v>487</v>
      </c>
      <c r="G117" t="s">
        <v>25</v>
      </c>
      <c r="H117" s="3">
        <v>45520</v>
      </c>
      <c r="I117" t="s">
        <v>121</v>
      </c>
      <c r="J117" t="s">
        <v>19</v>
      </c>
      <c r="K117" t="s">
        <v>31</v>
      </c>
    </row>
    <row r="118" spans="1:11">
      <c r="A118" s="2">
        <v>762</v>
      </c>
      <c r="B118" t="s">
        <v>12</v>
      </c>
      <c r="C118" t="s">
        <v>488</v>
      </c>
      <c r="D118" t="s">
        <v>489</v>
      </c>
      <c r="E118" t="s">
        <v>490</v>
      </c>
      <c r="F118" t="s">
        <v>491</v>
      </c>
      <c r="G118" t="s">
        <v>17</v>
      </c>
      <c r="H118" s="3">
        <v>45520</v>
      </c>
      <c r="I118" t="s">
        <v>121</v>
      </c>
      <c r="J118" t="s">
        <v>19</v>
      </c>
      <c r="K118" t="s">
        <v>20</v>
      </c>
    </row>
    <row r="119" spans="1:11">
      <c r="A119" s="2">
        <v>751</v>
      </c>
      <c r="B119" t="s">
        <v>72</v>
      </c>
      <c r="C119" t="s">
        <v>492</v>
      </c>
      <c r="D119" t="s">
        <v>493</v>
      </c>
      <c r="E119" t="s">
        <v>494</v>
      </c>
      <c r="F119" t="s">
        <v>495</v>
      </c>
      <c r="G119" t="s">
        <v>169</v>
      </c>
      <c r="H119" s="3">
        <v>45512</v>
      </c>
      <c r="I119" t="s">
        <v>121</v>
      </c>
      <c r="J119" t="s">
        <v>19</v>
      </c>
      <c r="K119" t="s">
        <v>20</v>
      </c>
    </row>
    <row r="120" spans="1:11">
      <c r="A120" s="2">
        <v>750</v>
      </c>
      <c r="B120" t="s">
        <v>12</v>
      </c>
      <c r="C120" t="s">
        <v>496</v>
      </c>
      <c r="D120" t="s">
        <v>497</v>
      </c>
      <c r="E120" t="s">
        <v>498</v>
      </c>
      <c r="F120" t="s">
        <v>499</v>
      </c>
      <c r="G120" t="s">
        <v>17</v>
      </c>
      <c r="H120" s="3">
        <v>45519</v>
      </c>
      <c r="I120" t="s">
        <v>121</v>
      </c>
      <c r="J120" t="s">
        <v>19</v>
      </c>
      <c r="K120" t="s">
        <v>439</v>
      </c>
    </row>
    <row r="121" spans="1:11">
      <c r="A121" s="2">
        <v>749</v>
      </c>
      <c r="B121" t="s">
        <v>12</v>
      </c>
      <c r="C121" t="s">
        <v>500</v>
      </c>
      <c r="D121" t="s">
        <v>501</v>
      </c>
      <c r="E121" t="s">
        <v>498</v>
      </c>
      <c r="F121" t="s">
        <v>502</v>
      </c>
      <c r="G121" t="s">
        <v>25</v>
      </c>
      <c r="H121" s="3">
        <v>45519</v>
      </c>
      <c r="I121" t="s">
        <v>121</v>
      </c>
      <c r="J121" t="s">
        <v>19</v>
      </c>
      <c r="K121" t="s">
        <v>439</v>
      </c>
    </row>
    <row r="122" spans="1:11">
      <c r="A122" s="2">
        <v>748</v>
      </c>
      <c r="B122" t="s">
        <v>12</v>
      </c>
      <c r="C122" t="s">
        <v>503</v>
      </c>
      <c r="D122" t="s">
        <v>504</v>
      </c>
      <c r="E122" t="s">
        <v>498</v>
      </c>
      <c r="F122" t="s">
        <v>505</v>
      </c>
      <c r="G122" t="s">
        <v>25</v>
      </c>
      <c r="H122" s="3">
        <v>45519</v>
      </c>
      <c r="I122" t="s">
        <v>121</v>
      </c>
      <c r="J122" t="s">
        <v>19</v>
      </c>
      <c r="K122" t="s">
        <v>439</v>
      </c>
    </row>
    <row r="123" spans="1:11">
      <c r="A123" s="2">
        <v>747</v>
      </c>
      <c r="B123" t="s">
        <v>72</v>
      </c>
      <c r="C123" t="s">
        <v>506</v>
      </c>
      <c r="D123" t="s">
        <v>507</v>
      </c>
      <c r="E123" t="s">
        <v>508</v>
      </c>
      <c r="F123" t="s">
        <v>509</v>
      </c>
      <c r="G123" t="s">
        <v>405</v>
      </c>
      <c r="H123" s="3">
        <v>45497</v>
      </c>
      <c r="I123" t="s">
        <v>121</v>
      </c>
      <c r="J123" t="s">
        <v>19</v>
      </c>
      <c r="K123" t="s">
        <v>20</v>
      </c>
    </row>
    <row r="124" spans="1:11">
      <c r="A124" s="2">
        <v>746</v>
      </c>
      <c r="B124" t="s">
        <v>72</v>
      </c>
      <c r="C124" t="s">
        <v>510</v>
      </c>
      <c r="D124" t="s">
        <v>511</v>
      </c>
      <c r="E124" t="s">
        <v>512</v>
      </c>
      <c r="F124" t="s">
        <v>513</v>
      </c>
      <c r="G124" t="s">
        <v>91</v>
      </c>
      <c r="H124" s="3">
        <v>45512</v>
      </c>
      <c r="I124" t="s">
        <v>121</v>
      </c>
      <c r="J124" t="s">
        <v>19</v>
      </c>
      <c r="K124" t="s">
        <v>31</v>
      </c>
    </row>
    <row r="125" spans="1:11">
      <c r="A125" s="2">
        <v>741</v>
      </c>
      <c r="B125" t="s">
        <v>72</v>
      </c>
      <c r="C125" t="s">
        <v>514</v>
      </c>
      <c r="D125" t="s">
        <v>515</v>
      </c>
      <c r="E125" t="s">
        <v>516</v>
      </c>
      <c r="F125" t="s">
        <v>517</v>
      </c>
      <c r="G125" t="s">
        <v>169</v>
      </c>
      <c r="H125" s="3">
        <v>45512</v>
      </c>
      <c r="I125" t="s">
        <v>121</v>
      </c>
      <c r="J125" t="s">
        <v>19</v>
      </c>
      <c r="K125" t="s">
        <v>215</v>
      </c>
    </row>
    <row r="126" spans="1:11">
      <c r="A126" s="2">
        <v>739</v>
      </c>
      <c r="B126" t="s">
        <v>72</v>
      </c>
      <c r="C126" t="s">
        <v>518</v>
      </c>
      <c r="D126" t="s">
        <v>519</v>
      </c>
      <c r="E126" t="s">
        <v>520</v>
      </c>
      <c r="F126" t="s">
        <v>521</v>
      </c>
      <c r="G126" t="s">
        <v>190</v>
      </c>
      <c r="H126" s="3">
        <v>45497</v>
      </c>
      <c r="I126" t="s">
        <v>121</v>
      </c>
      <c r="J126" t="s">
        <v>19</v>
      </c>
      <c r="K126" t="s">
        <v>31</v>
      </c>
    </row>
    <row r="127" spans="1:11">
      <c r="A127" s="2">
        <v>738</v>
      </c>
      <c r="B127" t="s">
        <v>72</v>
      </c>
      <c r="C127" t="s">
        <v>522</v>
      </c>
      <c r="D127" t="s">
        <v>523</v>
      </c>
      <c r="E127" t="s">
        <v>520</v>
      </c>
      <c r="F127" t="s">
        <v>524</v>
      </c>
      <c r="G127" t="s">
        <v>190</v>
      </c>
      <c r="H127" s="3">
        <v>45497</v>
      </c>
      <c r="I127" t="s">
        <v>121</v>
      </c>
      <c r="J127" t="s">
        <v>19</v>
      </c>
      <c r="K127" t="s">
        <v>31</v>
      </c>
    </row>
    <row r="128" spans="1:11">
      <c r="A128" s="2">
        <v>737</v>
      </c>
      <c r="B128" t="s">
        <v>12</v>
      </c>
      <c r="C128" t="s">
        <v>525</v>
      </c>
      <c r="D128" t="s">
        <v>526</v>
      </c>
      <c r="E128" t="s">
        <v>527</v>
      </c>
      <c r="F128" t="s">
        <v>528</v>
      </c>
      <c r="G128" t="s">
        <v>30</v>
      </c>
      <c r="H128" s="3">
        <v>45512</v>
      </c>
      <c r="I128" t="s">
        <v>121</v>
      </c>
      <c r="J128" t="s">
        <v>19</v>
      </c>
      <c r="K128" t="s">
        <v>20</v>
      </c>
    </row>
    <row r="129" spans="1:11">
      <c r="A129" s="2">
        <v>736</v>
      </c>
      <c r="B129" t="s">
        <v>12</v>
      </c>
      <c r="C129" t="s">
        <v>529</v>
      </c>
      <c r="D129" t="s">
        <v>530</v>
      </c>
      <c r="E129" t="s">
        <v>531</v>
      </c>
      <c r="F129" t="s">
        <v>532</v>
      </c>
      <c r="G129" t="s">
        <v>25</v>
      </c>
      <c r="H129" s="3">
        <v>45519</v>
      </c>
      <c r="I129" t="s">
        <v>121</v>
      </c>
      <c r="J129" t="s">
        <v>19</v>
      </c>
      <c r="K129" t="s">
        <v>40</v>
      </c>
    </row>
    <row r="130" spans="1:11">
      <c r="A130" s="2">
        <v>734</v>
      </c>
      <c r="B130" t="s">
        <v>72</v>
      </c>
      <c r="C130" t="s">
        <v>533</v>
      </c>
      <c r="D130" t="s">
        <v>534</v>
      </c>
      <c r="E130" t="s">
        <v>535</v>
      </c>
      <c r="F130" t="s">
        <v>536</v>
      </c>
      <c r="G130" t="s">
        <v>146</v>
      </c>
      <c r="H130" s="3">
        <v>45541</v>
      </c>
      <c r="I130" t="s">
        <v>121</v>
      </c>
      <c r="J130" t="s">
        <v>19</v>
      </c>
      <c r="K130" t="s">
        <v>31</v>
      </c>
    </row>
    <row r="131" spans="1:11">
      <c r="A131" s="2">
        <v>732</v>
      </c>
      <c r="B131" t="s">
        <v>12</v>
      </c>
      <c r="C131" t="s">
        <v>537</v>
      </c>
      <c r="D131" t="s">
        <v>538</v>
      </c>
      <c r="E131" t="s">
        <v>539</v>
      </c>
      <c r="F131" t="s">
        <v>540</v>
      </c>
      <c r="G131" t="s">
        <v>30</v>
      </c>
      <c r="H131" s="3">
        <v>45512</v>
      </c>
      <c r="I131" t="s">
        <v>121</v>
      </c>
      <c r="J131" t="s">
        <v>19</v>
      </c>
      <c r="K131" t="s">
        <v>31</v>
      </c>
    </row>
    <row r="132" spans="1:11">
      <c r="A132" s="2">
        <v>730</v>
      </c>
      <c r="B132" t="s">
        <v>12</v>
      </c>
      <c r="C132" t="s">
        <v>541</v>
      </c>
      <c r="D132" t="s">
        <v>542</v>
      </c>
      <c r="E132" t="s">
        <v>543</v>
      </c>
      <c r="F132" t="s">
        <v>544</v>
      </c>
      <c r="G132" t="s">
        <v>17</v>
      </c>
      <c r="H132" s="3">
        <v>45519</v>
      </c>
      <c r="I132" t="s">
        <v>121</v>
      </c>
      <c r="J132" t="s">
        <v>19</v>
      </c>
      <c r="K132" t="s">
        <v>545</v>
      </c>
    </row>
    <row r="133" spans="1:11">
      <c r="A133" s="2">
        <v>729</v>
      </c>
      <c r="B133" t="s">
        <v>72</v>
      </c>
      <c r="C133" t="s">
        <v>546</v>
      </c>
      <c r="D133" t="s">
        <v>547</v>
      </c>
      <c r="E133" t="s">
        <v>548</v>
      </c>
      <c r="F133" t="s">
        <v>549</v>
      </c>
      <c r="G133" t="s">
        <v>146</v>
      </c>
      <c r="H133" s="3">
        <v>45541</v>
      </c>
      <c r="I133" t="s">
        <v>121</v>
      </c>
      <c r="J133" t="s">
        <v>19</v>
      </c>
      <c r="K133" t="s">
        <v>20</v>
      </c>
    </row>
    <row r="134" spans="1:11">
      <c r="A134" s="2">
        <v>724</v>
      </c>
      <c r="B134" t="s">
        <v>12</v>
      </c>
      <c r="C134" t="s">
        <v>550</v>
      </c>
      <c r="D134" t="s">
        <v>551</v>
      </c>
      <c r="E134" t="s">
        <v>552</v>
      </c>
      <c r="F134" t="s">
        <v>553</v>
      </c>
      <c r="G134" t="s">
        <v>25</v>
      </c>
      <c r="H134" s="3">
        <v>45519</v>
      </c>
      <c r="I134" t="s">
        <v>121</v>
      </c>
      <c r="J134" t="s">
        <v>19</v>
      </c>
      <c r="K134" t="s">
        <v>31</v>
      </c>
    </row>
    <row r="135" spans="1:11">
      <c r="A135" s="2">
        <v>722</v>
      </c>
      <c r="B135" t="s">
        <v>12</v>
      </c>
      <c r="C135" t="s">
        <v>554</v>
      </c>
      <c r="D135" t="s">
        <v>555</v>
      </c>
      <c r="E135" t="s">
        <v>556</v>
      </c>
      <c r="F135" t="s">
        <v>557</v>
      </c>
      <c r="G135" t="s">
        <v>30</v>
      </c>
      <c r="H135" s="3">
        <v>45512</v>
      </c>
      <c r="I135" t="s">
        <v>121</v>
      </c>
      <c r="J135" t="s">
        <v>19</v>
      </c>
      <c r="K135" t="s">
        <v>20</v>
      </c>
    </row>
    <row r="136" spans="1:11">
      <c r="A136" s="2">
        <v>721</v>
      </c>
      <c r="B136" t="s">
        <v>72</v>
      </c>
      <c r="C136" t="s">
        <v>558</v>
      </c>
      <c r="D136" t="s">
        <v>559</v>
      </c>
      <c r="E136" t="s">
        <v>560</v>
      </c>
      <c r="F136" t="s">
        <v>561</v>
      </c>
      <c r="G136" t="s">
        <v>562</v>
      </c>
      <c r="H136" s="3">
        <v>45497</v>
      </c>
      <c r="I136" t="s">
        <v>121</v>
      </c>
      <c r="J136" t="s">
        <v>19</v>
      </c>
      <c r="K136" t="s">
        <v>20</v>
      </c>
    </row>
    <row r="137" spans="1:11">
      <c r="A137" s="2">
        <v>720</v>
      </c>
      <c r="B137" t="s">
        <v>12</v>
      </c>
      <c r="C137" t="s">
        <v>563</v>
      </c>
      <c r="D137" t="s">
        <v>564</v>
      </c>
      <c r="E137" t="s">
        <v>478</v>
      </c>
      <c r="F137" t="s">
        <v>565</v>
      </c>
      <c r="G137" t="s">
        <v>25</v>
      </c>
      <c r="H137" s="3">
        <v>45519</v>
      </c>
      <c r="I137" t="s">
        <v>121</v>
      </c>
      <c r="J137" t="s">
        <v>19</v>
      </c>
      <c r="K137" t="s">
        <v>31</v>
      </c>
    </row>
    <row r="138" spans="1:11">
      <c r="A138" s="2">
        <v>718</v>
      </c>
      <c r="B138" t="s">
        <v>12</v>
      </c>
      <c r="C138" t="s">
        <v>566</v>
      </c>
      <c r="D138" t="s">
        <v>567</v>
      </c>
      <c r="E138" t="s">
        <v>56</v>
      </c>
      <c r="F138" t="s">
        <v>568</v>
      </c>
      <c r="G138" t="s">
        <v>30</v>
      </c>
      <c r="H138" s="3">
        <v>45512</v>
      </c>
      <c r="I138" t="s">
        <v>121</v>
      </c>
      <c r="J138" t="s">
        <v>19</v>
      </c>
      <c r="K138" t="s">
        <v>20</v>
      </c>
    </row>
    <row r="139" spans="1:11">
      <c r="A139" s="2">
        <v>717</v>
      </c>
      <c r="B139" t="s">
        <v>12</v>
      </c>
      <c r="C139" t="s">
        <v>569</v>
      </c>
      <c r="D139" t="s">
        <v>570</v>
      </c>
      <c r="E139" t="s">
        <v>571</v>
      </c>
      <c r="F139" t="s">
        <v>572</v>
      </c>
      <c r="G139" t="s">
        <v>17</v>
      </c>
      <c r="H139" s="3">
        <v>45519</v>
      </c>
      <c r="I139" t="s">
        <v>121</v>
      </c>
      <c r="J139" t="s">
        <v>19</v>
      </c>
      <c r="K139" t="s">
        <v>20</v>
      </c>
    </row>
    <row r="140" spans="1:11">
      <c r="A140" s="2">
        <v>716</v>
      </c>
      <c r="B140" t="s">
        <v>12</v>
      </c>
      <c r="C140" t="s">
        <v>573</v>
      </c>
      <c r="D140" t="s">
        <v>574</v>
      </c>
      <c r="E140" t="s">
        <v>575</v>
      </c>
      <c r="F140" t="s">
        <v>576</v>
      </c>
      <c r="G140" t="s">
        <v>17</v>
      </c>
      <c r="H140" s="3">
        <v>45519</v>
      </c>
      <c r="I140" t="s">
        <v>121</v>
      </c>
      <c r="J140" t="s">
        <v>19</v>
      </c>
      <c r="K140" t="s">
        <v>40</v>
      </c>
    </row>
    <row r="141" spans="1:11">
      <c r="A141" s="2">
        <v>714</v>
      </c>
      <c r="B141" t="s">
        <v>12</v>
      </c>
      <c r="C141" t="s">
        <v>577</v>
      </c>
      <c r="D141" t="s">
        <v>578</v>
      </c>
      <c r="E141" t="s">
        <v>579</v>
      </c>
      <c r="F141" t="s">
        <v>580</v>
      </c>
      <c r="G141" t="s">
        <v>17</v>
      </c>
      <c r="H141" s="3">
        <v>45519</v>
      </c>
      <c r="I141" t="s">
        <v>121</v>
      </c>
      <c r="J141" t="s">
        <v>19</v>
      </c>
      <c r="K141" t="s">
        <v>20</v>
      </c>
    </row>
    <row r="142" spans="1:11">
      <c r="A142" s="2">
        <v>708</v>
      </c>
      <c r="B142" t="s">
        <v>12</v>
      </c>
      <c r="C142" t="s">
        <v>581</v>
      </c>
      <c r="D142" t="s">
        <v>582</v>
      </c>
      <c r="E142" t="s">
        <v>583</v>
      </c>
      <c r="F142" t="s">
        <v>584</v>
      </c>
      <c r="G142" t="s">
        <v>17</v>
      </c>
      <c r="H142" s="3">
        <v>45519</v>
      </c>
      <c r="I142" t="s">
        <v>121</v>
      </c>
      <c r="J142" t="s">
        <v>19</v>
      </c>
      <c r="K142" t="s">
        <v>20</v>
      </c>
    </row>
    <row r="143" spans="1:11">
      <c r="A143" s="2">
        <v>706</v>
      </c>
      <c r="B143" t="s">
        <v>72</v>
      </c>
      <c r="C143" t="s">
        <v>585</v>
      </c>
      <c r="D143" t="s">
        <v>586</v>
      </c>
      <c r="E143" t="s">
        <v>587</v>
      </c>
      <c r="F143" t="s">
        <v>588</v>
      </c>
      <c r="G143" t="s">
        <v>169</v>
      </c>
      <c r="H143" s="3">
        <v>45512</v>
      </c>
      <c r="I143" t="s">
        <v>121</v>
      </c>
      <c r="J143" t="s">
        <v>19</v>
      </c>
      <c r="K143" t="s">
        <v>20</v>
      </c>
    </row>
    <row r="144" spans="1:11">
      <c r="A144" s="2">
        <v>704</v>
      </c>
      <c r="B144" t="s">
        <v>12</v>
      </c>
      <c r="C144" t="s">
        <v>589</v>
      </c>
      <c r="D144" t="s">
        <v>590</v>
      </c>
      <c r="E144" t="s">
        <v>498</v>
      </c>
      <c r="F144" t="s">
        <v>591</v>
      </c>
      <c r="G144" t="s">
        <v>25</v>
      </c>
      <c r="H144" s="3">
        <v>45519</v>
      </c>
      <c r="I144" t="s">
        <v>121</v>
      </c>
      <c r="J144" t="s">
        <v>19</v>
      </c>
      <c r="K144" t="s">
        <v>20</v>
      </c>
    </row>
    <row r="145" spans="1:11">
      <c r="A145" s="2">
        <v>703</v>
      </c>
      <c r="B145" t="s">
        <v>12</v>
      </c>
      <c r="C145" t="s">
        <v>592</v>
      </c>
      <c r="D145" t="s">
        <v>593</v>
      </c>
      <c r="E145" t="s">
        <v>594</v>
      </c>
      <c r="F145" t="s">
        <v>595</v>
      </c>
      <c r="G145" t="s">
        <v>17</v>
      </c>
      <c r="H145" s="3">
        <v>45519</v>
      </c>
      <c r="I145" t="s">
        <v>121</v>
      </c>
      <c r="J145" t="s">
        <v>19</v>
      </c>
      <c r="K145" t="s">
        <v>31</v>
      </c>
    </row>
    <row r="146" spans="1:11">
      <c r="A146" s="2">
        <v>701</v>
      </c>
      <c r="B146" t="s">
        <v>72</v>
      </c>
      <c r="C146" t="s">
        <v>596</v>
      </c>
      <c r="D146" t="s">
        <v>597</v>
      </c>
      <c r="E146" t="s">
        <v>598</v>
      </c>
      <c r="F146" t="s">
        <v>599</v>
      </c>
      <c r="G146" t="s">
        <v>600</v>
      </c>
      <c r="H146" s="3">
        <v>45497</v>
      </c>
      <c r="I146" t="s">
        <v>121</v>
      </c>
      <c r="J146" t="s">
        <v>19</v>
      </c>
      <c r="K146" t="s">
        <v>215</v>
      </c>
    </row>
    <row r="147" spans="1:11">
      <c r="A147" s="2">
        <v>700</v>
      </c>
      <c r="B147" t="s">
        <v>72</v>
      </c>
      <c r="C147" t="s">
        <v>601</v>
      </c>
      <c r="D147" t="s">
        <v>602</v>
      </c>
      <c r="E147" t="s">
        <v>603</v>
      </c>
      <c r="F147" t="s">
        <v>604</v>
      </c>
      <c r="G147" t="s">
        <v>600</v>
      </c>
      <c r="H147" s="3">
        <v>45497</v>
      </c>
      <c r="I147" t="s">
        <v>121</v>
      </c>
      <c r="J147" t="s">
        <v>19</v>
      </c>
      <c r="K147" t="s">
        <v>215</v>
      </c>
    </row>
    <row r="148" spans="1:11">
      <c r="A148" s="2">
        <v>699</v>
      </c>
      <c r="B148" t="s">
        <v>72</v>
      </c>
      <c r="C148" t="s">
        <v>605</v>
      </c>
      <c r="D148" t="s">
        <v>606</v>
      </c>
      <c r="E148" t="s">
        <v>607</v>
      </c>
      <c r="F148" t="s">
        <v>608</v>
      </c>
      <c r="G148" t="s">
        <v>600</v>
      </c>
      <c r="H148" s="3">
        <v>45497</v>
      </c>
      <c r="I148" t="s">
        <v>121</v>
      </c>
      <c r="J148" t="s">
        <v>19</v>
      </c>
      <c r="K148" t="s">
        <v>215</v>
      </c>
    </row>
    <row r="149" spans="1:11">
      <c r="A149" s="2">
        <v>698</v>
      </c>
      <c r="B149" t="s">
        <v>72</v>
      </c>
      <c r="C149" t="s">
        <v>609</v>
      </c>
      <c r="D149" t="s">
        <v>610</v>
      </c>
      <c r="E149" t="s">
        <v>611</v>
      </c>
      <c r="F149" t="s">
        <v>612</v>
      </c>
      <c r="G149" t="s">
        <v>600</v>
      </c>
      <c r="H149" s="3">
        <v>45497</v>
      </c>
      <c r="I149" t="s">
        <v>121</v>
      </c>
      <c r="J149" t="s">
        <v>19</v>
      </c>
      <c r="K149" t="s">
        <v>215</v>
      </c>
    </row>
    <row r="150" spans="1:11">
      <c r="A150" s="2">
        <v>677</v>
      </c>
      <c r="B150" t="s">
        <v>12</v>
      </c>
      <c r="C150" t="s">
        <v>613</v>
      </c>
      <c r="D150" t="s">
        <v>614</v>
      </c>
      <c r="E150" t="s">
        <v>249</v>
      </c>
      <c r="F150" t="s">
        <v>615</v>
      </c>
      <c r="G150" t="s">
        <v>25</v>
      </c>
      <c r="H150" s="3">
        <v>45516</v>
      </c>
      <c r="I150" t="s">
        <v>121</v>
      </c>
      <c r="J150" t="s">
        <v>19</v>
      </c>
      <c r="K150" t="s">
        <v>20</v>
      </c>
    </row>
    <row r="151" spans="1:11">
      <c r="A151" s="2">
        <v>675</v>
      </c>
      <c r="B151" t="s">
        <v>12</v>
      </c>
      <c r="C151" t="s">
        <v>616</v>
      </c>
      <c r="D151" t="s">
        <v>617</v>
      </c>
      <c r="E151" t="s">
        <v>618</v>
      </c>
      <c r="F151" t="s">
        <v>619</v>
      </c>
      <c r="G151" t="s">
        <v>30</v>
      </c>
      <c r="H151" s="3">
        <v>45496</v>
      </c>
      <c r="I151" t="s">
        <v>121</v>
      </c>
      <c r="J151" t="s">
        <v>19</v>
      </c>
      <c r="K151" t="s">
        <v>86</v>
      </c>
    </row>
    <row r="152" spans="1:11">
      <c r="A152" s="2">
        <v>673</v>
      </c>
      <c r="B152" t="s">
        <v>72</v>
      </c>
      <c r="C152" t="s">
        <v>620</v>
      </c>
      <c r="D152" t="s">
        <v>621</v>
      </c>
      <c r="E152" t="s">
        <v>622</v>
      </c>
      <c r="F152" t="s">
        <v>623</v>
      </c>
      <c r="G152" t="s">
        <v>169</v>
      </c>
      <c r="H152" s="3">
        <v>45506</v>
      </c>
      <c r="I152" t="s">
        <v>121</v>
      </c>
      <c r="J152" t="s">
        <v>19</v>
      </c>
      <c r="K152" t="s">
        <v>215</v>
      </c>
    </row>
    <row r="153" spans="1:11">
      <c r="A153" s="2">
        <v>672</v>
      </c>
      <c r="B153" t="s">
        <v>72</v>
      </c>
      <c r="C153" t="s">
        <v>624</v>
      </c>
      <c r="D153" t="s">
        <v>625</v>
      </c>
      <c r="E153" t="s">
        <v>99</v>
      </c>
      <c r="F153" t="s">
        <v>626</v>
      </c>
      <c r="G153" t="s">
        <v>30</v>
      </c>
      <c r="H153" s="3">
        <v>45506</v>
      </c>
      <c r="I153" t="s">
        <v>121</v>
      </c>
      <c r="J153" t="s">
        <v>19</v>
      </c>
      <c r="K153" t="s">
        <v>20</v>
      </c>
    </row>
    <row r="154" spans="1:11">
      <c r="A154" s="2">
        <v>671</v>
      </c>
      <c r="B154" t="s">
        <v>72</v>
      </c>
      <c r="C154" t="s">
        <v>627</v>
      </c>
      <c r="D154" t="s">
        <v>628</v>
      </c>
      <c r="E154" t="s">
        <v>629</v>
      </c>
      <c r="F154" t="s">
        <v>630</v>
      </c>
      <c r="G154" t="s">
        <v>146</v>
      </c>
      <c r="H154" s="3">
        <v>45538</v>
      </c>
      <c r="I154" t="s">
        <v>121</v>
      </c>
      <c r="J154" t="s">
        <v>19</v>
      </c>
      <c r="K154" t="s">
        <v>31</v>
      </c>
    </row>
    <row r="155" spans="1:11">
      <c r="A155" s="2">
        <v>655</v>
      </c>
      <c r="B155" t="s">
        <v>12</v>
      </c>
      <c r="C155" t="s">
        <v>631</v>
      </c>
      <c r="D155" t="s">
        <v>632</v>
      </c>
      <c r="E155" t="s">
        <v>633</v>
      </c>
      <c r="F155" t="s">
        <v>634</v>
      </c>
      <c r="G155" t="s">
        <v>17</v>
      </c>
      <c r="H155" s="3">
        <v>45516</v>
      </c>
      <c r="I155" t="s">
        <v>121</v>
      </c>
      <c r="J155" t="s">
        <v>19</v>
      </c>
      <c r="K155" t="s">
        <v>31</v>
      </c>
    </row>
    <row r="156" spans="1:11">
      <c r="A156" s="2">
        <v>654</v>
      </c>
      <c r="B156" t="s">
        <v>72</v>
      </c>
      <c r="C156" t="s">
        <v>635</v>
      </c>
      <c r="D156" t="s">
        <v>636</v>
      </c>
      <c r="E156" t="s">
        <v>637</v>
      </c>
      <c r="F156" t="s">
        <v>638</v>
      </c>
      <c r="G156" t="s">
        <v>169</v>
      </c>
      <c r="H156" s="3">
        <v>45506</v>
      </c>
      <c r="I156" t="s">
        <v>121</v>
      </c>
      <c r="J156" t="s">
        <v>19</v>
      </c>
      <c r="K156" t="s">
        <v>20</v>
      </c>
    </row>
    <row r="157" spans="1:11">
      <c r="A157" s="2">
        <v>650</v>
      </c>
      <c r="B157" t="s">
        <v>12</v>
      </c>
      <c r="C157" t="s">
        <v>639</v>
      </c>
      <c r="D157" t="s">
        <v>640</v>
      </c>
      <c r="E157" t="s">
        <v>308</v>
      </c>
      <c r="F157" t="s">
        <v>641</v>
      </c>
      <c r="G157" t="s">
        <v>17</v>
      </c>
      <c r="H157" s="3">
        <v>45516</v>
      </c>
      <c r="I157" t="s">
        <v>121</v>
      </c>
      <c r="J157" t="s">
        <v>19</v>
      </c>
      <c r="K157" t="s">
        <v>31</v>
      </c>
    </row>
    <row r="158" spans="1:11">
      <c r="A158" s="2">
        <v>648</v>
      </c>
      <c r="B158" t="s">
        <v>72</v>
      </c>
      <c r="C158" t="s">
        <v>642</v>
      </c>
      <c r="D158" t="s">
        <v>643</v>
      </c>
      <c r="E158" t="s">
        <v>644</v>
      </c>
      <c r="F158" t="s">
        <v>645</v>
      </c>
      <c r="G158" t="s">
        <v>646</v>
      </c>
      <c r="H158" s="3">
        <v>45506</v>
      </c>
      <c r="I158" t="s">
        <v>121</v>
      </c>
      <c r="J158" t="s">
        <v>19</v>
      </c>
      <c r="K158" t="s">
        <v>20</v>
      </c>
    </row>
    <row r="159" spans="1:11">
      <c r="A159" s="2">
        <v>641</v>
      </c>
      <c r="B159" t="s">
        <v>72</v>
      </c>
      <c r="C159" t="s">
        <v>647</v>
      </c>
      <c r="D159" t="s">
        <v>648</v>
      </c>
      <c r="E159" t="s">
        <v>649</v>
      </c>
      <c r="F159" t="s">
        <v>650</v>
      </c>
      <c r="G159" t="s">
        <v>30</v>
      </c>
      <c r="H159" s="3">
        <v>45506</v>
      </c>
      <c r="I159" t="s">
        <v>121</v>
      </c>
      <c r="J159" t="s">
        <v>19</v>
      </c>
      <c r="K159" t="s">
        <v>40</v>
      </c>
    </row>
    <row r="160" spans="1:11">
      <c r="A160" s="2">
        <v>639</v>
      </c>
      <c r="B160" t="s">
        <v>12</v>
      </c>
      <c r="C160" t="s">
        <v>651</v>
      </c>
      <c r="D160" t="s">
        <v>652</v>
      </c>
      <c r="E160" t="s">
        <v>653</v>
      </c>
      <c r="F160" t="s">
        <v>654</v>
      </c>
      <c r="G160" t="s">
        <v>17</v>
      </c>
      <c r="H160" s="3">
        <v>45516</v>
      </c>
      <c r="I160" t="s">
        <v>121</v>
      </c>
      <c r="J160" t="s">
        <v>19</v>
      </c>
      <c r="K160" t="s">
        <v>40</v>
      </c>
    </row>
    <row r="161" spans="1:11">
      <c r="A161" s="2">
        <v>636</v>
      </c>
      <c r="B161" t="s">
        <v>12</v>
      </c>
      <c r="C161" t="s">
        <v>655</v>
      </c>
      <c r="D161" t="s">
        <v>656</v>
      </c>
      <c r="E161" t="s">
        <v>657</v>
      </c>
      <c r="F161" t="s">
        <v>658</v>
      </c>
      <c r="G161" t="s">
        <v>25</v>
      </c>
      <c r="H161" s="3">
        <v>45516</v>
      </c>
      <c r="I161" t="s">
        <v>121</v>
      </c>
      <c r="J161" t="s">
        <v>19</v>
      </c>
      <c r="K161" t="s">
        <v>20</v>
      </c>
    </row>
    <row r="162" spans="1:11">
      <c r="A162" s="2">
        <v>632</v>
      </c>
      <c r="B162" t="s">
        <v>12</v>
      </c>
      <c r="C162" t="s">
        <v>659</v>
      </c>
      <c r="D162" t="s">
        <v>660</v>
      </c>
      <c r="E162" t="s">
        <v>661</v>
      </c>
      <c r="F162" t="s">
        <v>150</v>
      </c>
      <c r="G162" t="s">
        <v>25</v>
      </c>
      <c r="H162" s="3">
        <v>45513</v>
      </c>
      <c r="I162" t="s">
        <v>121</v>
      </c>
      <c r="J162" t="s">
        <v>19</v>
      </c>
      <c r="K162" t="s">
        <v>20</v>
      </c>
    </row>
    <row r="163" spans="1:11">
      <c r="A163" s="2">
        <v>630</v>
      </c>
      <c r="B163" t="s">
        <v>72</v>
      </c>
      <c r="C163" t="s">
        <v>662</v>
      </c>
      <c r="D163" t="s">
        <v>663</v>
      </c>
      <c r="E163" t="s">
        <v>664</v>
      </c>
      <c r="F163" t="s">
        <v>665</v>
      </c>
      <c r="G163" t="s">
        <v>169</v>
      </c>
      <c r="H163" s="3">
        <v>45505</v>
      </c>
      <c r="I163" t="s">
        <v>121</v>
      </c>
      <c r="J163" t="s">
        <v>19</v>
      </c>
      <c r="K163" t="s">
        <v>215</v>
      </c>
    </row>
    <row r="164" spans="1:11">
      <c r="A164" s="2">
        <v>628</v>
      </c>
      <c r="B164" t="s">
        <v>72</v>
      </c>
      <c r="C164" t="s">
        <v>666</v>
      </c>
      <c r="D164" t="s">
        <v>667</v>
      </c>
      <c r="E164" t="s">
        <v>668</v>
      </c>
      <c r="F164" t="s">
        <v>669</v>
      </c>
      <c r="G164" t="s">
        <v>378</v>
      </c>
      <c r="H164" s="3">
        <v>45505</v>
      </c>
      <c r="I164" t="s">
        <v>121</v>
      </c>
      <c r="J164" t="s">
        <v>19</v>
      </c>
      <c r="K164" t="s">
        <v>670</v>
      </c>
    </row>
    <row r="165" spans="1:11">
      <c r="A165" s="2">
        <v>627</v>
      </c>
      <c r="B165" t="s">
        <v>72</v>
      </c>
      <c r="C165" t="s">
        <v>671</v>
      </c>
      <c r="D165" t="s">
        <v>672</v>
      </c>
      <c r="E165" t="s">
        <v>594</v>
      </c>
      <c r="F165" t="s">
        <v>673</v>
      </c>
      <c r="G165" t="s">
        <v>190</v>
      </c>
      <c r="H165" s="3">
        <v>45491</v>
      </c>
      <c r="I165" t="s">
        <v>121</v>
      </c>
      <c r="J165" t="s">
        <v>19</v>
      </c>
      <c r="K165" t="s">
        <v>40</v>
      </c>
    </row>
    <row r="166" spans="1:11">
      <c r="A166" s="2">
        <v>626</v>
      </c>
      <c r="B166" t="s">
        <v>72</v>
      </c>
      <c r="C166" t="s">
        <v>674</v>
      </c>
      <c r="D166" t="s">
        <v>675</v>
      </c>
      <c r="E166" t="s">
        <v>676</v>
      </c>
      <c r="F166" t="s">
        <v>677</v>
      </c>
      <c r="G166" t="s">
        <v>600</v>
      </c>
      <c r="H166" s="3">
        <v>45491</v>
      </c>
      <c r="I166" t="s">
        <v>121</v>
      </c>
      <c r="J166" t="s">
        <v>19</v>
      </c>
      <c r="K166" t="s">
        <v>215</v>
      </c>
    </row>
    <row r="167" spans="1:11">
      <c r="A167" s="2">
        <v>625</v>
      </c>
      <c r="B167" t="s">
        <v>72</v>
      </c>
      <c r="C167" t="s">
        <v>678</v>
      </c>
      <c r="D167" t="s">
        <v>679</v>
      </c>
      <c r="E167" t="s">
        <v>680</v>
      </c>
      <c r="F167" t="s">
        <v>681</v>
      </c>
      <c r="G167" t="s">
        <v>169</v>
      </c>
      <c r="H167" s="3">
        <v>45505</v>
      </c>
      <c r="I167" t="s">
        <v>121</v>
      </c>
      <c r="J167" t="s">
        <v>19</v>
      </c>
      <c r="K167" t="s">
        <v>20</v>
      </c>
    </row>
    <row r="168" spans="1:11">
      <c r="A168" s="2">
        <v>624</v>
      </c>
      <c r="B168" t="s">
        <v>72</v>
      </c>
      <c r="C168" t="s">
        <v>682</v>
      </c>
      <c r="D168" t="s">
        <v>683</v>
      </c>
      <c r="E168" t="s">
        <v>684</v>
      </c>
      <c r="F168" t="s">
        <v>685</v>
      </c>
      <c r="G168" t="s">
        <v>169</v>
      </c>
      <c r="H168" s="3">
        <v>45505</v>
      </c>
      <c r="I168" t="s">
        <v>121</v>
      </c>
      <c r="J168" t="s">
        <v>19</v>
      </c>
      <c r="K168" t="s">
        <v>20</v>
      </c>
    </row>
    <row r="169" spans="1:11">
      <c r="A169" s="2">
        <v>619</v>
      </c>
      <c r="B169" t="s">
        <v>72</v>
      </c>
      <c r="C169" t="s">
        <v>686</v>
      </c>
      <c r="D169" t="s">
        <v>687</v>
      </c>
      <c r="E169" t="s">
        <v>594</v>
      </c>
      <c r="F169" t="s">
        <v>688</v>
      </c>
      <c r="G169" t="s">
        <v>689</v>
      </c>
      <c r="H169" s="3">
        <v>45502</v>
      </c>
      <c r="I169" t="s">
        <v>121</v>
      </c>
      <c r="J169" t="s">
        <v>19</v>
      </c>
      <c r="K169" t="s">
        <v>40</v>
      </c>
    </row>
    <row r="170" spans="1:11">
      <c r="A170" s="2">
        <v>617</v>
      </c>
      <c r="B170" t="s">
        <v>12</v>
      </c>
      <c r="C170" t="s">
        <v>690</v>
      </c>
      <c r="D170" t="s">
        <v>691</v>
      </c>
      <c r="E170" t="s">
        <v>594</v>
      </c>
      <c r="F170" t="s">
        <v>692</v>
      </c>
      <c r="G170" t="s">
        <v>30</v>
      </c>
      <c r="H170" s="3">
        <v>45505</v>
      </c>
      <c r="I170" t="s">
        <v>121</v>
      </c>
      <c r="J170" t="s">
        <v>19</v>
      </c>
      <c r="K170" t="s">
        <v>31</v>
      </c>
    </row>
    <row r="171" spans="1:11">
      <c r="A171" s="2">
        <v>614</v>
      </c>
      <c r="B171" t="s">
        <v>12</v>
      </c>
      <c r="C171" t="s">
        <v>693</v>
      </c>
      <c r="D171" t="s">
        <v>694</v>
      </c>
      <c r="E171" t="s">
        <v>695</v>
      </c>
      <c r="F171" t="s">
        <v>696</v>
      </c>
      <c r="G171" t="s">
        <v>25</v>
      </c>
      <c r="H171" s="3">
        <v>45513</v>
      </c>
      <c r="I171" t="s">
        <v>121</v>
      </c>
      <c r="J171" t="s">
        <v>19</v>
      </c>
      <c r="K171" t="s">
        <v>71</v>
      </c>
    </row>
    <row r="172" spans="1:11">
      <c r="A172" s="2">
        <v>611</v>
      </c>
      <c r="B172" t="s">
        <v>72</v>
      </c>
      <c r="C172" t="s">
        <v>697</v>
      </c>
      <c r="D172" t="s">
        <v>698</v>
      </c>
      <c r="E172" t="s">
        <v>699</v>
      </c>
      <c r="F172" t="s">
        <v>700</v>
      </c>
      <c r="G172" t="s">
        <v>30</v>
      </c>
      <c r="H172" s="3">
        <v>45505</v>
      </c>
      <c r="I172" t="s">
        <v>121</v>
      </c>
      <c r="J172" t="s">
        <v>19</v>
      </c>
      <c r="K172" t="s">
        <v>31</v>
      </c>
    </row>
    <row r="173" spans="1:11">
      <c r="A173" s="2">
        <v>609</v>
      </c>
      <c r="B173" t="s">
        <v>72</v>
      </c>
      <c r="C173" t="s">
        <v>701</v>
      </c>
      <c r="D173" t="s">
        <v>702</v>
      </c>
      <c r="E173" t="s">
        <v>703</v>
      </c>
      <c r="F173" t="s">
        <v>704</v>
      </c>
      <c r="G173" t="s">
        <v>169</v>
      </c>
      <c r="H173" s="3">
        <v>45504</v>
      </c>
      <c r="I173" t="s">
        <v>121</v>
      </c>
      <c r="J173" t="s">
        <v>19</v>
      </c>
      <c r="K173" t="s">
        <v>20</v>
      </c>
    </row>
    <row r="174" spans="1:11">
      <c r="A174" s="2">
        <v>608</v>
      </c>
      <c r="B174" t="s">
        <v>72</v>
      </c>
      <c r="C174" t="s">
        <v>705</v>
      </c>
      <c r="D174" t="s">
        <v>706</v>
      </c>
      <c r="E174" t="s">
        <v>520</v>
      </c>
      <c r="F174" t="s">
        <v>707</v>
      </c>
      <c r="G174" t="s">
        <v>190</v>
      </c>
      <c r="H174" s="3">
        <v>45490</v>
      </c>
      <c r="I174" t="s">
        <v>121</v>
      </c>
      <c r="J174" t="s">
        <v>19</v>
      </c>
      <c r="K174" t="s">
        <v>31</v>
      </c>
    </row>
    <row r="175" spans="1:11">
      <c r="A175" s="2">
        <v>605</v>
      </c>
      <c r="B175" t="s">
        <v>72</v>
      </c>
      <c r="C175" t="s">
        <v>708</v>
      </c>
      <c r="D175" t="s">
        <v>709</v>
      </c>
      <c r="E175" t="s">
        <v>710</v>
      </c>
      <c r="F175" t="s">
        <v>711</v>
      </c>
      <c r="G175" t="s">
        <v>169</v>
      </c>
      <c r="H175" s="3">
        <v>45504</v>
      </c>
      <c r="I175" t="s">
        <v>121</v>
      </c>
      <c r="J175" t="s">
        <v>19</v>
      </c>
      <c r="K175" t="s">
        <v>20</v>
      </c>
    </row>
    <row r="176" spans="1:11">
      <c r="A176" s="2">
        <v>604</v>
      </c>
      <c r="B176" t="s">
        <v>72</v>
      </c>
      <c r="C176" t="s">
        <v>712</v>
      </c>
      <c r="D176" t="s">
        <v>713</v>
      </c>
      <c r="E176" t="s">
        <v>714</v>
      </c>
      <c r="F176" t="s">
        <v>715</v>
      </c>
      <c r="G176" t="s">
        <v>190</v>
      </c>
      <c r="H176" s="3">
        <v>45490</v>
      </c>
      <c r="I176" t="s">
        <v>121</v>
      </c>
      <c r="J176" t="s">
        <v>19</v>
      </c>
      <c r="K176" t="s">
        <v>31</v>
      </c>
    </row>
    <row r="177" spans="1:11">
      <c r="A177" s="2">
        <v>603</v>
      </c>
      <c r="B177" t="s">
        <v>72</v>
      </c>
      <c r="C177" t="s">
        <v>716</v>
      </c>
      <c r="D177" t="s">
        <v>717</v>
      </c>
      <c r="E177" t="s">
        <v>153</v>
      </c>
      <c r="F177" t="s">
        <v>718</v>
      </c>
      <c r="G177" t="s">
        <v>405</v>
      </c>
      <c r="H177" s="3">
        <v>45490</v>
      </c>
      <c r="I177" t="s">
        <v>121</v>
      </c>
      <c r="J177" t="s">
        <v>19</v>
      </c>
      <c r="K177" t="s">
        <v>31</v>
      </c>
    </row>
    <row r="178" spans="1:11">
      <c r="A178" s="2">
        <v>590</v>
      </c>
      <c r="B178" t="s">
        <v>12</v>
      </c>
      <c r="C178" t="s">
        <v>719</v>
      </c>
      <c r="D178" t="s">
        <v>720</v>
      </c>
      <c r="E178" t="s">
        <v>721</v>
      </c>
      <c r="F178" t="s">
        <v>722</v>
      </c>
      <c r="G178" t="s">
        <v>62</v>
      </c>
      <c r="H178" s="3">
        <v>45512</v>
      </c>
      <c r="I178" t="s">
        <v>121</v>
      </c>
      <c r="J178" t="s">
        <v>19</v>
      </c>
      <c r="K178" t="s">
        <v>20</v>
      </c>
    </row>
    <row r="179" spans="1:11">
      <c r="A179" s="2">
        <v>588</v>
      </c>
      <c r="B179" t="s">
        <v>12</v>
      </c>
      <c r="C179" t="s">
        <v>723</v>
      </c>
      <c r="D179" t="s">
        <v>724</v>
      </c>
      <c r="E179" t="s">
        <v>725</v>
      </c>
      <c r="F179" t="s">
        <v>726</v>
      </c>
      <c r="G179" t="s">
        <v>30</v>
      </c>
      <c r="H179" s="3">
        <v>45504</v>
      </c>
      <c r="I179" t="s">
        <v>121</v>
      </c>
      <c r="J179" t="s">
        <v>19</v>
      </c>
      <c r="K179" t="s">
        <v>31</v>
      </c>
    </row>
    <row r="180" spans="1:11">
      <c r="A180" s="2">
        <v>579</v>
      </c>
      <c r="B180" t="s">
        <v>72</v>
      </c>
      <c r="C180" t="s">
        <v>727</v>
      </c>
      <c r="D180" t="s">
        <v>728</v>
      </c>
      <c r="E180" t="s">
        <v>729</v>
      </c>
      <c r="F180" t="s">
        <v>730</v>
      </c>
      <c r="G180" t="s">
        <v>146</v>
      </c>
      <c r="H180" s="3">
        <v>45534</v>
      </c>
      <c r="I180" t="s">
        <v>121</v>
      </c>
      <c r="J180" t="s">
        <v>19</v>
      </c>
      <c r="K180" t="s">
        <v>31</v>
      </c>
    </row>
    <row r="181" spans="1:11">
      <c r="A181" s="2">
        <v>578</v>
      </c>
      <c r="B181" t="s">
        <v>12</v>
      </c>
      <c r="C181" t="s">
        <v>731</v>
      </c>
      <c r="D181" t="s">
        <v>732</v>
      </c>
      <c r="E181" t="s">
        <v>543</v>
      </c>
      <c r="F181" t="s">
        <v>733</v>
      </c>
      <c r="G181" t="s">
        <v>25</v>
      </c>
      <c r="H181" s="3">
        <v>45512</v>
      </c>
      <c r="I181" t="s">
        <v>121</v>
      </c>
      <c r="J181" t="s">
        <v>19</v>
      </c>
      <c r="K181" t="s">
        <v>40</v>
      </c>
    </row>
    <row r="182" spans="1:11">
      <c r="A182" s="2">
        <v>575</v>
      </c>
      <c r="B182" t="s">
        <v>12</v>
      </c>
      <c r="C182" t="s">
        <v>734</v>
      </c>
      <c r="D182" t="s">
        <v>735</v>
      </c>
      <c r="E182" t="s">
        <v>736</v>
      </c>
      <c r="F182" t="s">
        <v>737</v>
      </c>
      <c r="G182" t="s">
        <v>30</v>
      </c>
      <c r="H182" s="3">
        <v>45504</v>
      </c>
      <c r="I182" t="s">
        <v>121</v>
      </c>
      <c r="J182" t="s">
        <v>19</v>
      </c>
      <c r="K182" t="s">
        <v>71</v>
      </c>
    </row>
    <row r="183" spans="1:11">
      <c r="A183" s="2">
        <v>573</v>
      </c>
      <c r="B183" t="s">
        <v>12</v>
      </c>
      <c r="C183" t="s">
        <v>738</v>
      </c>
      <c r="D183" t="s">
        <v>739</v>
      </c>
      <c r="E183" t="s">
        <v>520</v>
      </c>
      <c r="F183" t="s">
        <v>740</v>
      </c>
      <c r="G183" t="s">
        <v>30</v>
      </c>
      <c r="H183" s="3">
        <v>45504</v>
      </c>
      <c r="I183" t="s">
        <v>121</v>
      </c>
      <c r="J183" t="s">
        <v>19</v>
      </c>
      <c r="K183" t="s">
        <v>31</v>
      </c>
    </row>
    <row r="184" spans="1:11">
      <c r="A184" s="2">
        <v>572</v>
      </c>
      <c r="B184" t="s">
        <v>12</v>
      </c>
      <c r="C184" t="s">
        <v>741</v>
      </c>
      <c r="D184" t="s">
        <v>742</v>
      </c>
      <c r="E184" t="s">
        <v>743</v>
      </c>
      <c r="F184" t="s">
        <v>744</v>
      </c>
      <c r="G184" t="s">
        <v>25</v>
      </c>
      <c r="H184" s="3">
        <v>45512</v>
      </c>
      <c r="I184" t="s">
        <v>121</v>
      </c>
      <c r="J184" t="s">
        <v>19</v>
      </c>
      <c r="K184" t="s">
        <v>40</v>
      </c>
    </row>
    <row r="185" spans="1:11">
      <c r="A185" s="2">
        <v>571</v>
      </c>
      <c r="B185" t="s">
        <v>12</v>
      </c>
      <c r="C185" t="s">
        <v>745</v>
      </c>
      <c r="D185" t="s">
        <v>746</v>
      </c>
      <c r="E185" t="s">
        <v>747</v>
      </c>
      <c r="F185" t="s">
        <v>748</v>
      </c>
      <c r="G185" t="s">
        <v>17</v>
      </c>
      <c r="H185" s="3">
        <v>45512</v>
      </c>
      <c r="I185" t="s">
        <v>121</v>
      </c>
      <c r="J185" t="s">
        <v>19</v>
      </c>
      <c r="K185" t="s">
        <v>20</v>
      </c>
    </row>
    <row r="186" spans="1:11">
      <c r="A186" s="2">
        <v>569</v>
      </c>
      <c r="B186" t="s">
        <v>12</v>
      </c>
      <c r="C186" t="s">
        <v>749</v>
      </c>
      <c r="D186" t="s">
        <v>750</v>
      </c>
      <c r="E186" t="s">
        <v>751</v>
      </c>
      <c r="F186" t="s">
        <v>752</v>
      </c>
      <c r="G186" t="s">
        <v>25</v>
      </c>
      <c r="H186" s="3">
        <v>45512</v>
      </c>
      <c r="I186" t="s">
        <v>121</v>
      </c>
      <c r="J186" t="s">
        <v>19</v>
      </c>
      <c r="K186" t="s">
        <v>31</v>
      </c>
    </row>
    <row r="187" spans="1:11">
      <c r="A187" s="2">
        <v>568</v>
      </c>
      <c r="B187" t="s">
        <v>12</v>
      </c>
      <c r="C187" t="s">
        <v>753</v>
      </c>
      <c r="D187" t="s">
        <v>754</v>
      </c>
      <c r="E187" t="s">
        <v>755</v>
      </c>
      <c r="F187" t="s">
        <v>752</v>
      </c>
      <c r="G187" t="s">
        <v>25</v>
      </c>
      <c r="H187" s="3">
        <v>45512</v>
      </c>
      <c r="I187" t="s">
        <v>121</v>
      </c>
      <c r="J187" t="s">
        <v>19</v>
      </c>
      <c r="K187" t="s">
        <v>31</v>
      </c>
    </row>
    <row r="188" spans="1:11">
      <c r="A188" s="2">
        <v>566</v>
      </c>
      <c r="B188" t="s">
        <v>12</v>
      </c>
      <c r="C188" t="s">
        <v>756</v>
      </c>
      <c r="D188" t="s">
        <v>757</v>
      </c>
      <c r="E188" t="s">
        <v>368</v>
      </c>
      <c r="F188" t="s">
        <v>758</v>
      </c>
      <c r="G188" t="s">
        <v>62</v>
      </c>
      <c r="H188" s="3">
        <v>45512</v>
      </c>
      <c r="I188" t="s">
        <v>121</v>
      </c>
      <c r="J188" t="s">
        <v>19</v>
      </c>
      <c r="K188" t="s">
        <v>20</v>
      </c>
    </row>
    <row r="189" spans="1:11">
      <c r="A189" s="2">
        <v>565</v>
      </c>
      <c r="B189" t="s">
        <v>12</v>
      </c>
      <c r="C189" t="s">
        <v>759</v>
      </c>
      <c r="D189" t="s">
        <v>760</v>
      </c>
      <c r="E189" t="s">
        <v>761</v>
      </c>
      <c r="F189" t="s">
        <v>762</v>
      </c>
      <c r="G189" t="s">
        <v>25</v>
      </c>
      <c r="H189" s="3">
        <v>45512</v>
      </c>
      <c r="I189" t="s">
        <v>121</v>
      </c>
      <c r="J189" t="s">
        <v>19</v>
      </c>
      <c r="K189" t="s">
        <v>40</v>
      </c>
    </row>
    <row r="190" spans="1:11">
      <c r="A190" s="2">
        <v>564</v>
      </c>
      <c r="B190" t="s">
        <v>12</v>
      </c>
      <c r="C190" t="s">
        <v>763</v>
      </c>
      <c r="D190" t="s">
        <v>764</v>
      </c>
      <c r="E190" t="s">
        <v>765</v>
      </c>
      <c r="F190" t="s">
        <v>766</v>
      </c>
      <c r="G190" t="s">
        <v>30</v>
      </c>
      <c r="H190" s="3">
        <v>45504</v>
      </c>
      <c r="I190" t="s">
        <v>121</v>
      </c>
      <c r="J190" t="s">
        <v>19</v>
      </c>
      <c r="K190" t="s">
        <v>31</v>
      </c>
    </row>
    <row r="191" spans="1:11">
      <c r="A191" s="2">
        <v>559</v>
      </c>
      <c r="B191" t="s">
        <v>72</v>
      </c>
      <c r="C191" t="s">
        <v>767</v>
      </c>
      <c r="D191" t="s">
        <v>768</v>
      </c>
      <c r="E191" t="s">
        <v>769</v>
      </c>
      <c r="F191" t="s">
        <v>770</v>
      </c>
      <c r="G191" t="s">
        <v>267</v>
      </c>
      <c r="H191" s="3">
        <v>45490</v>
      </c>
      <c r="I191" t="s">
        <v>121</v>
      </c>
      <c r="J191" t="s">
        <v>19</v>
      </c>
      <c r="K191" t="s">
        <v>40</v>
      </c>
    </row>
    <row r="192" spans="1:11">
      <c r="A192" s="2">
        <v>549</v>
      </c>
      <c r="B192" t="s">
        <v>12</v>
      </c>
      <c r="C192" t="s">
        <v>771</v>
      </c>
      <c r="D192" t="s">
        <v>772</v>
      </c>
      <c r="E192" t="s">
        <v>773</v>
      </c>
      <c r="F192" t="s">
        <v>774</v>
      </c>
      <c r="G192" t="s">
        <v>17</v>
      </c>
      <c r="H192" s="3">
        <v>45510</v>
      </c>
      <c r="I192" t="s">
        <v>121</v>
      </c>
      <c r="J192" t="s">
        <v>19</v>
      </c>
      <c r="K192" t="s">
        <v>40</v>
      </c>
    </row>
    <row r="193" spans="1:11">
      <c r="A193" s="2">
        <v>548</v>
      </c>
      <c r="B193" t="s">
        <v>12</v>
      </c>
      <c r="C193" t="s">
        <v>775</v>
      </c>
      <c r="D193" t="s">
        <v>776</v>
      </c>
      <c r="E193" t="s">
        <v>777</v>
      </c>
      <c r="F193" t="s">
        <v>778</v>
      </c>
      <c r="G193" t="s">
        <v>62</v>
      </c>
      <c r="H193" s="3">
        <v>45510</v>
      </c>
      <c r="I193" t="s">
        <v>121</v>
      </c>
      <c r="J193" t="s">
        <v>19</v>
      </c>
      <c r="K193" t="s">
        <v>20</v>
      </c>
    </row>
    <row r="194" spans="1:11">
      <c r="A194" s="2">
        <v>544</v>
      </c>
      <c r="B194" t="s">
        <v>72</v>
      </c>
      <c r="C194" t="s">
        <v>779</v>
      </c>
      <c r="D194" t="s">
        <v>780</v>
      </c>
      <c r="E194" t="s">
        <v>781</v>
      </c>
      <c r="F194" t="s">
        <v>782</v>
      </c>
      <c r="G194" t="s">
        <v>190</v>
      </c>
      <c r="H194" s="3">
        <v>45497</v>
      </c>
      <c r="I194" t="s">
        <v>121</v>
      </c>
      <c r="J194" t="s">
        <v>19</v>
      </c>
      <c r="K194" t="s">
        <v>40</v>
      </c>
    </row>
    <row r="195" spans="1:11">
      <c r="A195" s="2">
        <v>537</v>
      </c>
      <c r="B195" t="s">
        <v>12</v>
      </c>
      <c r="C195" t="s">
        <v>783</v>
      </c>
      <c r="D195" t="s">
        <v>784</v>
      </c>
      <c r="E195" t="s">
        <v>785</v>
      </c>
      <c r="F195" t="s">
        <v>786</v>
      </c>
      <c r="G195" t="s">
        <v>25</v>
      </c>
      <c r="H195" s="3">
        <v>45510</v>
      </c>
      <c r="I195" t="s">
        <v>121</v>
      </c>
      <c r="J195" t="s">
        <v>19</v>
      </c>
      <c r="K195" t="s">
        <v>20</v>
      </c>
    </row>
    <row r="196" spans="1:11">
      <c r="A196" s="2">
        <v>529</v>
      </c>
      <c r="B196" t="s">
        <v>72</v>
      </c>
      <c r="C196" t="s">
        <v>787</v>
      </c>
      <c r="D196" t="s">
        <v>788</v>
      </c>
      <c r="E196" t="s">
        <v>789</v>
      </c>
      <c r="F196" t="s">
        <v>790</v>
      </c>
      <c r="G196" t="s">
        <v>169</v>
      </c>
      <c r="H196" s="3">
        <v>45503</v>
      </c>
      <c r="I196" t="s">
        <v>121</v>
      </c>
      <c r="J196" t="s">
        <v>19</v>
      </c>
      <c r="K196" t="s">
        <v>20</v>
      </c>
    </row>
    <row r="197" spans="1:11">
      <c r="A197" s="2">
        <v>526</v>
      </c>
      <c r="B197" t="s">
        <v>72</v>
      </c>
      <c r="C197" t="s">
        <v>791</v>
      </c>
      <c r="D197" t="s">
        <v>792</v>
      </c>
      <c r="E197" t="s">
        <v>793</v>
      </c>
      <c r="F197" t="s">
        <v>794</v>
      </c>
      <c r="G197" t="s">
        <v>405</v>
      </c>
      <c r="H197" s="3">
        <v>45489</v>
      </c>
      <c r="I197" t="s">
        <v>121</v>
      </c>
      <c r="J197" t="s">
        <v>19</v>
      </c>
      <c r="K197" t="s">
        <v>40</v>
      </c>
    </row>
    <row r="198" spans="1:11">
      <c r="A198" s="2">
        <v>518</v>
      </c>
      <c r="B198" t="s">
        <v>72</v>
      </c>
      <c r="C198" t="s">
        <v>795</v>
      </c>
      <c r="D198" t="s">
        <v>796</v>
      </c>
      <c r="E198" t="s">
        <v>797</v>
      </c>
      <c r="F198" t="s">
        <v>798</v>
      </c>
      <c r="G198" t="s">
        <v>146</v>
      </c>
      <c r="H198" s="3">
        <v>45533</v>
      </c>
      <c r="I198" t="s">
        <v>121</v>
      </c>
      <c r="J198" t="s">
        <v>19</v>
      </c>
      <c r="K198" t="s">
        <v>31</v>
      </c>
    </row>
    <row r="199" spans="1:11">
      <c r="A199" s="2">
        <v>514</v>
      </c>
      <c r="B199" t="s">
        <v>12</v>
      </c>
      <c r="C199" t="s">
        <v>799</v>
      </c>
      <c r="D199" t="s">
        <v>800</v>
      </c>
      <c r="E199" t="s">
        <v>801</v>
      </c>
      <c r="F199" t="s">
        <v>802</v>
      </c>
      <c r="G199" t="s">
        <v>53</v>
      </c>
      <c r="H199" s="3">
        <v>45510</v>
      </c>
      <c r="I199" t="s">
        <v>121</v>
      </c>
      <c r="J199" t="s">
        <v>19</v>
      </c>
      <c r="K199" t="s">
        <v>31</v>
      </c>
    </row>
    <row r="200" spans="1:11">
      <c r="A200" s="2">
        <v>510</v>
      </c>
      <c r="B200" t="s">
        <v>12</v>
      </c>
      <c r="C200" t="s">
        <v>803</v>
      </c>
      <c r="D200" t="s">
        <v>804</v>
      </c>
      <c r="E200" t="s">
        <v>520</v>
      </c>
      <c r="F200" t="s">
        <v>805</v>
      </c>
      <c r="G200" t="s">
        <v>25</v>
      </c>
      <c r="H200" s="3">
        <v>45510</v>
      </c>
      <c r="I200" t="s">
        <v>121</v>
      </c>
      <c r="J200" t="s">
        <v>19</v>
      </c>
      <c r="K200" t="s">
        <v>20</v>
      </c>
    </row>
    <row r="201" spans="1:11">
      <c r="A201" s="2">
        <v>508</v>
      </c>
      <c r="B201" t="s">
        <v>72</v>
      </c>
      <c r="C201" t="s">
        <v>806</v>
      </c>
      <c r="D201" t="s">
        <v>807</v>
      </c>
      <c r="E201" t="s">
        <v>808</v>
      </c>
      <c r="F201" t="s">
        <v>809</v>
      </c>
      <c r="G201" t="s">
        <v>109</v>
      </c>
      <c r="H201" s="3">
        <v>45503</v>
      </c>
      <c r="I201" t="s">
        <v>121</v>
      </c>
      <c r="J201" t="s">
        <v>19</v>
      </c>
      <c r="K201" t="s">
        <v>20</v>
      </c>
    </row>
    <row r="202" spans="1:11">
      <c r="A202" s="2">
        <v>505</v>
      </c>
      <c r="B202" t="s">
        <v>12</v>
      </c>
      <c r="C202" t="s">
        <v>810</v>
      </c>
      <c r="D202" t="s">
        <v>811</v>
      </c>
      <c r="E202" t="s">
        <v>812</v>
      </c>
      <c r="F202" t="s">
        <v>813</v>
      </c>
      <c r="G202" t="s">
        <v>30</v>
      </c>
      <c r="H202" s="3">
        <v>45503</v>
      </c>
      <c r="I202" t="s">
        <v>121</v>
      </c>
      <c r="J202" t="s">
        <v>19</v>
      </c>
      <c r="K202" t="s">
        <v>20</v>
      </c>
    </row>
    <row r="203" spans="1:11">
      <c r="A203" s="2">
        <v>496</v>
      </c>
      <c r="B203" t="s">
        <v>72</v>
      </c>
      <c r="C203" t="s">
        <v>814</v>
      </c>
      <c r="D203" t="s">
        <v>815</v>
      </c>
      <c r="E203" t="s">
        <v>816</v>
      </c>
      <c r="F203" t="s">
        <v>817</v>
      </c>
      <c r="G203" t="s">
        <v>378</v>
      </c>
      <c r="H203" s="3">
        <v>45503</v>
      </c>
      <c r="I203" t="s">
        <v>121</v>
      </c>
      <c r="J203" t="s">
        <v>19</v>
      </c>
      <c r="K203" t="s">
        <v>20</v>
      </c>
    </row>
    <row r="204" spans="1:11">
      <c r="A204" s="2">
        <v>494</v>
      </c>
      <c r="B204" t="s">
        <v>12</v>
      </c>
      <c r="C204" t="s">
        <v>818</v>
      </c>
      <c r="D204" t="s">
        <v>819</v>
      </c>
      <c r="E204" t="s">
        <v>820</v>
      </c>
      <c r="F204" t="s">
        <v>821</v>
      </c>
      <c r="G204" t="s">
        <v>62</v>
      </c>
      <c r="H204" s="3">
        <v>45510</v>
      </c>
      <c r="I204" t="s">
        <v>121</v>
      </c>
      <c r="J204" t="s">
        <v>19</v>
      </c>
      <c r="K204" t="s">
        <v>20</v>
      </c>
    </row>
    <row r="205" spans="1:11">
      <c r="A205" s="2">
        <v>493</v>
      </c>
      <c r="B205" t="s">
        <v>72</v>
      </c>
      <c r="C205" t="s">
        <v>822</v>
      </c>
      <c r="D205" t="s">
        <v>823</v>
      </c>
      <c r="E205" t="s">
        <v>824</v>
      </c>
      <c r="F205" t="s">
        <v>825</v>
      </c>
      <c r="G205" t="s">
        <v>190</v>
      </c>
      <c r="H205" s="3">
        <v>45489</v>
      </c>
      <c r="I205" t="s">
        <v>121</v>
      </c>
      <c r="J205" t="s">
        <v>19</v>
      </c>
      <c r="K205" t="s">
        <v>31</v>
      </c>
    </row>
    <row r="206" spans="1:11">
      <c r="A206" s="2">
        <v>492</v>
      </c>
      <c r="B206" t="s">
        <v>72</v>
      </c>
      <c r="C206" t="s">
        <v>826</v>
      </c>
      <c r="D206" t="s">
        <v>827</v>
      </c>
      <c r="E206" t="s">
        <v>824</v>
      </c>
      <c r="F206" t="s">
        <v>828</v>
      </c>
      <c r="G206" t="s">
        <v>190</v>
      </c>
      <c r="H206" s="3">
        <v>45490</v>
      </c>
      <c r="I206" t="s">
        <v>121</v>
      </c>
      <c r="J206" t="s">
        <v>19</v>
      </c>
      <c r="K206" t="s">
        <v>40</v>
      </c>
    </row>
    <row r="207" spans="1:11">
      <c r="A207" s="2">
        <v>491</v>
      </c>
      <c r="B207" t="s">
        <v>12</v>
      </c>
      <c r="C207" t="s">
        <v>829</v>
      </c>
      <c r="D207" t="s">
        <v>830</v>
      </c>
      <c r="E207" t="s">
        <v>831</v>
      </c>
      <c r="F207" t="s">
        <v>832</v>
      </c>
      <c r="G207" t="s">
        <v>30</v>
      </c>
      <c r="H207" s="3">
        <v>45503</v>
      </c>
      <c r="I207" t="s">
        <v>121</v>
      </c>
      <c r="J207" t="s">
        <v>19</v>
      </c>
      <c r="K207" t="s">
        <v>20</v>
      </c>
    </row>
    <row r="208" spans="1:11">
      <c r="A208" s="2">
        <v>490</v>
      </c>
      <c r="B208" t="s">
        <v>72</v>
      </c>
      <c r="C208" t="s">
        <v>833</v>
      </c>
      <c r="D208" t="s">
        <v>834</v>
      </c>
      <c r="E208" t="s">
        <v>835</v>
      </c>
      <c r="F208" t="s">
        <v>836</v>
      </c>
      <c r="G208" t="s">
        <v>146</v>
      </c>
      <c r="H208" s="3">
        <v>45533</v>
      </c>
      <c r="I208" t="s">
        <v>121</v>
      </c>
      <c r="J208" t="s">
        <v>19</v>
      </c>
      <c r="K208" t="s">
        <v>40</v>
      </c>
    </row>
    <row r="209" spans="1:11">
      <c r="A209" s="2">
        <v>486</v>
      </c>
      <c r="B209" t="s">
        <v>72</v>
      </c>
      <c r="C209" t="s">
        <v>837</v>
      </c>
      <c r="D209" t="s">
        <v>838</v>
      </c>
      <c r="E209" t="s">
        <v>172</v>
      </c>
      <c r="F209" t="s">
        <v>839</v>
      </c>
      <c r="G209" t="s">
        <v>146</v>
      </c>
      <c r="H209" s="3">
        <v>45533</v>
      </c>
      <c r="I209" t="s">
        <v>121</v>
      </c>
      <c r="J209" t="s">
        <v>19</v>
      </c>
      <c r="K209" t="s">
        <v>20</v>
      </c>
    </row>
    <row r="210" spans="1:11">
      <c r="A210" s="2">
        <v>485</v>
      </c>
      <c r="B210" t="s">
        <v>72</v>
      </c>
      <c r="C210" t="s">
        <v>840</v>
      </c>
      <c r="D210" t="s">
        <v>841</v>
      </c>
      <c r="E210" t="s">
        <v>725</v>
      </c>
      <c r="F210" t="s">
        <v>842</v>
      </c>
      <c r="G210" t="s">
        <v>190</v>
      </c>
      <c r="H210" s="3">
        <v>45489</v>
      </c>
      <c r="I210" t="s">
        <v>121</v>
      </c>
      <c r="J210" t="s">
        <v>19</v>
      </c>
      <c r="K210" t="s">
        <v>40</v>
      </c>
    </row>
    <row r="211" spans="1:11">
      <c r="A211" s="2">
        <v>483</v>
      </c>
      <c r="B211" t="s">
        <v>72</v>
      </c>
      <c r="C211" t="s">
        <v>843</v>
      </c>
      <c r="D211" t="s">
        <v>844</v>
      </c>
      <c r="E211" t="s">
        <v>845</v>
      </c>
      <c r="F211" t="s">
        <v>846</v>
      </c>
      <c r="G211" t="s">
        <v>190</v>
      </c>
      <c r="H211" s="3">
        <v>45489</v>
      </c>
      <c r="I211" t="s">
        <v>121</v>
      </c>
      <c r="J211" t="s">
        <v>19</v>
      </c>
      <c r="K211" t="s">
        <v>31</v>
      </c>
    </row>
    <row r="212" spans="1:11">
      <c r="A212" s="2">
        <v>481</v>
      </c>
      <c r="B212" t="s">
        <v>12</v>
      </c>
      <c r="C212" t="s">
        <v>847</v>
      </c>
      <c r="D212" t="s">
        <v>848</v>
      </c>
      <c r="E212" t="s">
        <v>849</v>
      </c>
      <c r="F212" t="s">
        <v>850</v>
      </c>
      <c r="G212" t="s">
        <v>25</v>
      </c>
      <c r="H212" s="3">
        <v>45510</v>
      </c>
      <c r="I212" t="s">
        <v>121</v>
      </c>
      <c r="J212" t="s">
        <v>19</v>
      </c>
      <c r="K212" t="s">
        <v>31</v>
      </c>
    </row>
    <row r="213" spans="1:11">
      <c r="A213" s="2">
        <v>480</v>
      </c>
      <c r="B213" t="s">
        <v>72</v>
      </c>
      <c r="C213" t="s">
        <v>851</v>
      </c>
      <c r="D213" t="s">
        <v>852</v>
      </c>
      <c r="E213" t="s">
        <v>853</v>
      </c>
      <c r="F213" t="s">
        <v>854</v>
      </c>
      <c r="G213" t="s">
        <v>169</v>
      </c>
      <c r="H213" s="3">
        <v>45503</v>
      </c>
      <c r="I213" t="s">
        <v>121</v>
      </c>
      <c r="J213" t="s">
        <v>19</v>
      </c>
      <c r="K213" t="s">
        <v>20</v>
      </c>
    </row>
    <row r="214" spans="1:11">
      <c r="A214" s="2">
        <v>478</v>
      </c>
      <c r="B214" t="s">
        <v>72</v>
      </c>
      <c r="C214" t="s">
        <v>855</v>
      </c>
      <c r="D214" t="s">
        <v>856</v>
      </c>
      <c r="E214" t="s">
        <v>857</v>
      </c>
      <c r="F214" t="s">
        <v>858</v>
      </c>
      <c r="G214" t="s">
        <v>859</v>
      </c>
      <c r="H214" s="3">
        <v>45489</v>
      </c>
      <c r="I214" t="s">
        <v>121</v>
      </c>
      <c r="J214" t="s">
        <v>19</v>
      </c>
      <c r="K214" t="s">
        <v>20</v>
      </c>
    </row>
    <row r="215" spans="1:11">
      <c r="A215" s="2">
        <v>474</v>
      </c>
      <c r="B215" t="s">
        <v>72</v>
      </c>
      <c r="C215" t="s">
        <v>860</v>
      </c>
      <c r="D215" t="s">
        <v>861</v>
      </c>
      <c r="E215" t="s">
        <v>862</v>
      </c>
      <c r="F215" t="s">
        <v>863</v>
      </c>
      <c r="G215" t="s">
        <v>146</v>
      </c>
      <c r="H215" s="3">
        <v>45533</v>
      </c>
      <c r="I215" t="s">
        <v>121</v>
      </c>
      <c r="J215" t="s">
        <v>19</v>
      </c>
      <c r="K215" t="s">
        <v>20</v>
      </c>
    </row>
    <row r="216" spans="1:11">
      <c r="A216" s="2">
        <v>473</v>
      </c>
      <c r="B216" t="s">
        <v>72</v>
      </c>
      <c r="C216" t="s">
        <v>864</v>
      </c>
      <c r="D216" t="s">
        <v>865</v>
      </c>
      <c r="E216" t="s">
        <v>866</v>
      </c>
      <c r="F216" t="s">
        <v>867</v>
      </c>
      <c r="G216" t="s">
        <v>146</v>
      </c>
      <c r="H216" s="3">
        <v>45533</v>
      </c>
      <c r="I216" t="s">
        <v>121</v>
      </c>
      <c r="J216" t="s">
        <v>19</v>
      </c>
      <c r="K216" t="s">
        <v>31</v>
      </c>
    </row>
    <row r="217" spans="1:11">
      <c r="A217" s="2">
        <v>454</v>
      </c>
      <c r="B217" t="s">
        <v>72</v>
      </c>
      <c r="C217" t="s">
        <v>868</v>
      </c>
      <c r="D217" t="s">
        <v>869</v>
      </c>
      <c r="E217" t="s">
        <v>459</v>
      </c>
      <c r="F217" t="s">
        <v>870</v>
      </c>
      <c r="G217" t="s">
        <v>77</v>
      </c>
      <c r="H217" s="3">
        <v>45499</v>
      </c>
      <c r="I217" t="s">
        <v>121</v>
      </c>
      <c r="J217" t="s">
        <v>19</v>
      </c>
      <c r="K217" t="s">
        <v>439</v>
      </c>
    </row>
    <row r="218" spans="1:11">
      <c r="A218" s="2">
        <v>453</v>
      </c>
      <c r="B218" t="s">
        <v>72</v>
      </c>
      <c r="C218" t="s">
        <v>871</v>
      </c>
      <c r="D218" t="s">
        <v>872</v>
      </c>
      <c r="E218" t="s">
        <v>459</v>
      </c>
      <c r="F218" t="s">
        <v>873</v>
      </c>
      <c r="G218" t="s">
        <v>405</v>
      </c>
      <c r="H218" s="3">
        <v>45485</v>
      </c>
      <c r="I218" t="s">
        <v>121</v>
      </c>
      <c r="J218" t="s">
        <v>19</v>
      </c>
      <c r="K218" t="s">
        <v>40</v>
      </c>
    </row>
    <row r="219" spans="1:11">
      <c r="A219" s="2">
        <v>451</v>
      </c>
      <c r="B219" t="s">
        <v>72</v>
      </c>
      <c r="C219" t="s">
        <v>874</v>
      </c>
      <c r="D219" t="s">
        <v>875</v>
      </c>
      <c r="E219" t="s">
        <v>876</v>
      </c>
      <c r="F219" t="s">
        <v>877</v>
      </c>
      <c r="G219" t="s">
        <v>30</v>
      </c>
      <c r="H219" s="3">
        <v>45499</v>
      </c>
      <c r="I219" t="s">
        <v>121</v>
      </c>
      <c r="J219" t="s">
        <v>19</v>
      </c>
      <c r="K219" t="s">
        <v>31</v>
      </c>
    </row>
    <row r="220" spans="1:11">
      <c r="A220" s="2">
        <v>450</v>
      </c>
      <c r="B220" t="s">
        <v>72</v>
      </c>
      <c r="C220" t="s">
        <v>878</v>
      </c>
      <c r="D220" t="s">
        <v>879</v>
      </c>
      <c r="E220" t="s">
        <v>880</v>
      </c>
      <c r="F220" t="s">
        <v>881</v>
      </c>
      <c r="G220" t="s">
        <v>30</v>
      </c>
      <c r="H220" s="3">
        <v>45499</v>
      </c>
      <c r="I220" t="s">
        <v>121</v>
      </c>
      <c r="J220" t="s">
        <v>19</v>
      </c>
      <c r="K220" t="s">
        <v>31</v>
      </c>
    </row>
    <row r="221" spans="1:11">
      <c r="A221" s="2">
        <v>436</v>
      </c>
      <c r="B221" t="s">
        <v>72</v>
      </c>
      <c r="C221" t="s">
        <v>882</v>
      </c>
      <c r="D221" t="s">
        <v>883</v>
      </c>
      <c r="E221" t="s">
        <v>38</v>
      </c>
      <c r="F221" t="s">
        <v>884</v>
      </c>
      <c r="G221" t="s">
        <v>91</v>
      </c>
      <c r="H221" s="3">
        <v>45498</v>
      </c>
      <c r="I221" t="s">
        <v>121</v>
      </c>
      <c r="J221" t="s">
        <v>19</v>
      </c>
      <c r="K221" t="s">
        <v>40</v>
      </c>
    </row>
    <row r="222" spans="1:11">
      <c r="A222" s="2">
        <v>429</v>
      </c>
      <c r="B222" t="s">
        <v>72</v>
      </c>
      <c r="C222" t="s">
        <v>885</v>
      </c>
      <c r="D222" t="s">
        <v>886</v>
      </c>
      <c r="E222" t="s">
        <v>887</v>
      </c>
      <c r="F222" t="s">
        <v>888</v>
      </c>
      <c r="G222" t="s">
        <v>405</v>
      </c>
      <c r="H222" s="3">
        <v>45484</v>
      </c>
      <c r="I222" t="s">
        <v>121</v>
      </c>
      <c r="J222" t="s">
        <v>19</v>
      </c>
      <c r="K222" t="s">
        <v>40</v>
      </c>
    </row>
    <row r="223" spans="1:11">
      <c r="A223" s="2">
        <v>428</v>
      </c>
      <c r="B223" t="s">
        <v>12</v>
      </c>
      <c r="C223" t="s">
        <v>889</v>
      </c>
      <c r="D223" t="s">
        <v>890</v>
      </c>
      <c r="E223" t="s">
        <v>891</v>
      </c>
      <c r="F223" t="s">
        <v>892</v>
      </c>
      <c r="G223" t="s">
        <v>30</v>
      </c>
      <c r="H223" s="3">
        <v>45498</v>
      </c>
      <c r="I223" t="s">
        <v>121</v>
      </c>
      <c r="J223" t="s">
        <v>19</v>
      </c>
      <c r="K223" t="s">
        <v>20</v>
      </c>
    </row>
    <row r="224" spans="1:11">
      <c r="A224" s="2">
        <v>426</v>
      </c>
      <c r="B224" t="s">
        <v>12</v>
      </c>
      <c r="C224" t="s">
        <v>893</v>
      </c>
      <c r="D224" t="s">
        <v>894</v>
      </c>
      <c r="E224" t="s">
        <v>895</v>
      </c>
      <c r="F224" t="s">
        <v>896</v>
      </c>
      <c r="G224" t="s">
        <v>25</v>
      </c>
      <c r="H224" s="3">
        <v>45505</v>
      </c>
      <c r="I224" t="s">
        <v>121</v>
      </c>
      <c r="J224" t="s">
        <v>19</v>
      </c>
      <c r="K224" t="s">
        <v>40</v>
      </c>
    </row>
    <row r="225" spans="1:11">
      <c r="A225" s="2">
        <v>414</v>
      </c>
      <c r="B225" t="s">
        <v>72</v>
      </c>
      <c r="C225" t="s">
        <v>897</v>
      </c>
      <c r="D225" t="s">
        <v>898</v>
      </c>
      <c r="E225" t="s">
        <v>136</v>
      </c>
      <c r="F225" t="s">
        <v>899</v>
      </c>
      <c r="G225" t="s">
        <v>146</v>
      </c>
      <c r="H225" s="3">
        <v>45530</v>
      </c>
      <c r="I225" t="s">
        <v>121</v>
      </c>
      <c r="J225" t="s">
        <v>19</v>
      </c>
      <c r="K225" t="s">
        <v>31</v>
      </c>
    </row>
    <row r="226" spans="1:11">
      <c r="A226" s="2">
        <v>413</v>
      </c>
      <c r="B226" t="s">
        <v>72</v>
      </c>
      <c r="C226" t="s">
        <v>900</v>
      </c>
      <c r="D226" t="s">
        <v>901</v>
      </c>
      <c r="E226" t="s">
        <v>773</v>
      </c>
      <c r="F226" t="s">
        <v>902</v>
      </c>
      <c r="G226" t="s">
        <v>77</v>
      </c>
      <c r="H226" s="3">
        <v>45498</v>
      </c>
      <c r="I226" t="s">
        <v>121</v>
      </c>
      <c r="J226" t="s">
        <v>19</v>
      </c>
      <c r="K226" t="s">
        <v>40</v>
      </c>
    </row>
    <row r="227" spans="1:11">
      <c r="A227" s="2">
        <v>409</v>
      </c>
      <c r="B227" t="s">
        <v>12</v>
      </c>
      <c r="C227" t="s">
        <v>903</v>
      </c>
      <c r="D227" t="s">
        <v>904</v>
      </c>
      <c r="E227" t="s">
        <v>905</v>
      </c>
      <c r="F227" t="s">
        <v>906</v>
      </c>
      <c r="G227" t="s">
        <v>30</v>
      </c>
      <c r="H227" s="3">
        <v>45498</v>
      </c>
      <c r="I227" t="s">
        <v>121</v>
      </c>
      <c r="J227" t="s">
        <v>19</v>
      </c>
      <c r="K227" t="s">
        <v>31</v>
      </c>
    </row>
    <row r="228" spans="1:11">
      <c r="A228" s="2">
        <v>408</v>
      </c>
      <c r="B228" t="s">
        <v>72</v>
      </c>
      <c r="C228" t="s">
        <v>907</v>
      </c>
      <c r="D228" t="s">
        <v>908</v>
      </c>
      <c r="E228" t="s">
        <v>909</v>
      </c>
      <c r="F228" t="s">
        <v>910</v>
      </c>
      <c r="G228" t="s">
        <v>146</v>
      </c>
      <c r="H228" s="3">
        <v>45530</v>
      </c>
      <c r="I228" t="s">
        <v>121</v>
      </c>
      <c r="J228" t="s">
        <v>19</v>
      </c>
      <c r="K228" t="s">
        <v>20</v>
      </c>
    </row>
    <row r="229" spans="1:11">
      <c r="A229" s="2">
        <v>395</v>
      </c>
      <c r="B229" t="s">
        <v>72</v>
      </c>
      <c r="C229" t="s">
        <v>911</v>
      </c>
      <c r="D229" t="s">
        <v>912</v>
      </c>
      <c r="E229" t="s">
        <v>913</v>
      </c>
      <c r="F229" t="s">
        <v>914</v>
      </c>
      <c r="G229" t="s">
        <v>267</v>
      </c>
      <c r="H229" s="3">
        <v>45484</v>
      </c>
      <c r="I229" t="s">
        <v>121</v>
      </c>
      <c r="J229" t="s">
        <v>19</v>
      </c>
      <c r="K229" t="s">
        <v>31</v>
      </c>
    </row>
    <row r="230" spans="1:11">
      <c r="A230" s="2">
        <v>394</v>
      </c>
      <c r="B230" t="s">
        <v>72</v>
      </c>
      <c r="C230" t="s">
        <v>915</v>
      </c>
      <c r="D230" t="s">
        <v>916</v>
      </c>
      <c r="E230" t="s">
        <v>368</v>
      </c>
      <c r="F230" t="s">
        <v>917</v>
      </c>
      <c r="G230" t="s">
        <v>918</v>
      </c>
      <c r="H230" s="3">
        <v>45484</v>
      </c>
      <c r="I230" t="s">
        <v>121</v>
      </c>
      <c r="J230" t="s">
        <v>19</v>
      </c>
      <c r="K230" t="s">
        <v>31</v>
      </c>
    </row>
    <row r="231" spans="1:11">
      <c r="A231" s="2">
        <v>392</v>
      </c>
      <c r="B231" t="s">
        <v>72</v>
      </c>
      <c r="C231" t="s">
        <v>919</v>
      </c>
      <c r="D231" t="s">
        <v>920</v>
      </c>
      <c r="E231" t="s">
        <v>921</v>
      </c>
      <c r="F231" t="s">
        <v>922</v>
      </c>
      <c r="G231" t="s">
        <v>405</v>
      </c>
      <c r="H231" s="3">
        <v>45484</v>
      </c>
      <c r="I231" t="s">
        <v>121</v>
      </c>
      <c r="J231" t="s">
        <v>19</v>
      </c>
      <c r="K231" t="s">
        <v>20</v>
      </c>
    </row>
    <row r="232" spans="1:11">
      <c r="A232" s="2">
        <v>389</v>
      </c>
      <c r="B232" t="s">
        <v>72</v>
      </c>
      <c r="C232" t="s">
        <v>923</v>
      </c>
      <c r="D232" t="s">
        <v>924</v>
      </c>
      <c r="E232" t="s">
        <v>661</v>
      </c>
      <c r="F232" t="s">
        <v>925</v>
      </c>
      <c r="G232" t="s">
        <v>600</v>
      </c>
      <c r="H232" s="3">
        <v>45484</v>
      </c>
      <c r="I232" t="s">
        <v>121</v>
      </c>
      <c r="J232" t="s">
        <v>19</v>
      </c>
      <c r="K232" t="s">
        <v>20</v>
      </c>
    </row>
    <row r="233" spans="1:11">
      <c r="A233" s="2">
        <v>372</v>
      </c>
      <c r="B233" t="s">
        <v>72</v>
      </c>
      <c r="C233" t="s">
        <v>926</v>
      </c>
      <c r="D233" t="s">
        <v>927</v>
      </c>
      <c r="E233" t="s">
        <v>676</v>
      </c>
      <c r="F233" t="s">
        <v>928</v>
      </c>
      <c r="G233" t="s">
        <v>929</v>
      </c>
      <c r="H233" s="3">
        <v>45497</v>
      </c>
      <c r="I233" t="s">
        <v>121</v>
      </c>
      <c r="J233" t="s">
        <v>19</v>
      </c>
      <c r="K233" t="s">
        <v>215</v>
      </c>
    </row>
    <row r="234" spans="1:11">
      <c r="A234" s="2">
        <v>371</v>
      </c>
      <c r="B234" t="s">
        <v>12</v>
      </c>
      <c r="C234" t="s">
        <v>930</v>
      </c>
      <c r="D234" t="s">
        <v>931</v>
      </c>
      <c r="E234" t="s">
        <v>932</v>
      </c>
      <c r="F234" t="s">
        <v>933</v>
      </c>
      <c r="G234" t="s">
        <v>25</v>
      </c>
      <c r="H234" s="3">
        <v>45504</v>
      </c>
      <c r="I234" t="s">
        <v>121</v>
      </c>
      <c r="J234" t="s">
        <v>19</v>
      </c>
      <c r="K234" t="s">
        <v>20</v>
      </c>
    </row>
    <row r="235" spans="1:11">
      <c r="A235" s="2">
        <v>365</v>
      </c>
      <c r="B235" t="s">
        <v>72</v>
      </c>
      <c r="C235" t="s">
        <v>934</v>
      </c>
      <c r="D235" t="s">
        <v>935</v>
      </c>
      <c r="E235" t="s">
        <v>936</v>
      </c>
      <c r="F235" t="s">
        <v>937</v>
      </c>
      <c r="G235" t="s">
        <v>929</v>
      </c>
      <c r="H235" s="3">
        <v>45497</v>
      </c>
      <c r="I235" t="s">
        <v>121</v>
      </c>
      <c r="J235" t="s">
        <v>19</v>
      </c>
      <c r="K235" t="s">
        <v>40</v>
      </c>
    </row>
    <row r="236" spans="1:11">
      <c r="A236" s="2">
        <v>351</v>
      </c>
      <c r="B236" t="s">
        <v>72</v>
      </c>
      <c r="C236" t="s">
        <v>938</v>
      </c>
      <c r="D236" t="s">
        <v>939</v>
      </c>
      <c r="E236" t="s">
        <v>940</v>
      </c>
      <c r="F236" t="s">
        <v>941</v>
      </c>
      <c r="G236" t="s">
        <v>146</v>
      </c>
      <c r="H236" s="3">
        <v>45527</v>
      </c>
      <c r="I236" t="s">
        <v>121</v>
      </c>
      <c r="J236" t="s">
        <v>19</v>
      </c>
      <c r="K236" t="s">
        <v>40</v>
      </c>
    </row>
    <row r="237" spans="1:11">
      <c r="A237" s="2">
        <v>350</v>
      </c>
      <c r="B237" t="s">
        <v>72</v>
      </c>
      <c r="C237" t="s">
        <v>942</v>
      </c>
      <c r="D237" t="s">
        <v>943</v>
      </c>
      <c r="E237" t="s">
        <v>940</v>
      </c>
      <c r="F237" t="s">
        <v>941</v>
      </c>
      <c r="G237" t="s">
        <v>146</v>
      </c>
      <c r="H237" s="3">
        <v>45527</v>
      </c>
      <c r="I237" t="s">
        <v>121</v>
      </c>
      <c r="J237" t="s">
        <v>19</v>
      </c>
      <c r="K237" t="s">
        <v>40</v>
      </c>
    </row>
    <row r="238" spans="1:11">
      <c r="A238" s="2">
        <v>348</v>
      </c>
      <c r="B238" t="s">
        <v>12</v>
      </c>
      <c r="C238" t="s">
        <v>944</v>
      </c>
      <c r="D238" t="s">
        <v>945</v>
      </c>
      <c r="E238" t="s">
        <v>946</v>
      </c>
      <c r="F238" t="s">
        <v>947</v>
      </c>
      <c r="G238" t="s">
        <v>25</v>
      </c>
      <c r="H238" s="3">
        <v>45504</v>
      </c>
      <c r="I238" t="s">
        <v>121</v>
      </c>
      <c r="J238" t="s">
        <v>19</v>
      </c>
      <c r="K238" t="s">
        <v>31</v>
      </c>
    </row>
    <row r="239" spans="1:11">
      <c r="A239" s="2">
        <v>346</v>
      </c>
      <c r="B239" t="s">
        <v>72</v>
      </c>
      <c r="C239" t="s">
        <v>948</v>
      </c>
      <c r="D239" t="s">
        <v>949</v>
      </c>
      <c r="E239" t="s">
        <v>725</v>
      </c>
      <c r="F239" t="s">
        <v>950</v>
      </c>
      <c r="G239" t="s">
        <v>169</v>
      </c>
      <c r="H239" s="3">
        <v>45497</v>
      </c>
      <c r="I239" t="s">
        <v>121</v>
      </c>
      <c r="J239" t="s">
        <v>19</v>
      </c>
      <c r="K239" t="s">
        <v>20</v>
      </c>
    </row>
    <row r="240" spans="1:11">
      <c r="A240" s="2">
        <v>345</v>
      </c>
      <c r="B240" t="s">
        <v>12</v>
      </c>
      <c r="C240" t="s">
        <v>951</v>
      </c>
      <c r="D240" t="s">
        <v>952</v>
      </c>
      <c r="E240" t="s">
        <v>953</v>
      </c>
      <c r="F240" t="s">
        <v>954</v>
      </c>
      <c r="G240" t="s">
        <v>25</v>
      </c>
      <c r="H240" s="3">
        <v>45504</v>
      </c>
      <c r="I240" t="s">
        <v>121</v>
      </c>
      <c r="J240" t="s">
        <v>19</v>
      </c>
      <c r="K240" t="s">
        <v>20</v>
      </c>
    </row>
    <row r="241" spans="1:11">
      <c r="A241" s="2">
        <v>341</v>
      </c>
      <c r="B241" t="s">
        <v>72</v>
      </c>
      <c r="C241" t="s">
        <v>955</v>
      </c>
      <c r="D241" t="s">
        <v>956</v>
      </c>
      <c r="E241" t="s">
        <v>957</v>
      </c>
      <c r="F241" t="s">
        <v>958</v>
      </c>
      <c r="G241" t="s">
        <v>169</v>
      </c>
      <c r="H241" s="3">
        <v>45497</v>
      </c>
      <c r="I241" t="s">
        <v>121</v>
      </c>
      <c r="J241" t="s">
        <v>19</v>
      </c>
      <c r="K241" t="s">
        <v>20</v>
      </c>
    </row>
    <row r="242" spans="1:11">
      <c r="A242" s="2">
        <v>323</v>
      </c>
      <c r="B242" t="s">
        <v>72</v>
      </c>
      <c r="C242" t="s">
        <v>959</v>
      </c>
      <c r="D242" t="s">
        <v>960</v>
      </c>
      <c r="E242" t="s">
        <v>961</v>
      </c>
      <c r="F242" t="s">
        <v>962</v>
      </c>
      <c r="G242" t="s">
        <v>353</v>
      </c>
      <c r="H242" s="3">
        <v>45482</v>
      </c>
      <c r="I242" t="s">
        <v>121</v>
      </c>
      <c r="J242" t="s">
        <v>19</v>
      </c>
      <c r="K242" t="s">
        <v>31</v>
      </c>
    </row>
    <row r="243" spans="1:11">
      <c r="A243" s="2">
        <v>322</v>
      </c>
      <c r="B243" t="s">
        <v>72</v>
      </c>
      <c r="C243" t="s">
        <v>963</v>
      </c>
      <c r="D243" t="s">
        <v>964</v>
      </c>
      <c r="E243" t="s">
        <v>965</v>
      </c>
      <c r="F243" t="s">
        <v>966</v>
      </c>
      <c r="G243" t="s">
        <v>169</v>
      </c>
      <c r="H243" s="3">
        <v>45496</v>
      </c>
      <c r="I243" t="s">
        <v>121</v>
      </c>
      <c r="J243" t="s">
        <v>19</v>
      </c>
      <c r="K243" t="s">
        <v>20</v>
      </c>
    </row>
    <row r="244" spans="1:11">
      <c r="A244" s="2">
        <v>321</v>
      </c>
      <c r="B244" t="s">
        <v>72</v>
      </c>
      <c r="C244" t="s">
        <v>967</v>
      </c>
      <c r="D244" t="s">
        <v>968</v>
      </c>
      <c r="E244" t="s">
        <v>969</v>
      </c>
      <c r="F244" t="s">
        <v>970</v>
      </c>
      <c r="G244" t="s">
        <v>164</v>
      </c>
      <c r="H244" s="3">
        <v>45482</v>
      </c>
      <c r="I244" t="s">
        <v>121</v>
      </c>
      <c r="J244" t="s">
        <v>19</v>
      </c>
      <c r="K244" t="s">
        <v>31</v>
      </c>
    </row>
    <row r="245" spans="1:11">
      <c r="A245" s="2">
        <v>320</v>
      </c>
      <c r="B245" t="s">
        <v>12</v>
      </c>
      <c r="C245" t="s">
        <v>971</v>
      </c>
      <c r="D245" t="s">
        <v>972</v>
      </c>
      <c r="E245" t="s">
        <v>973</v>
      </c>
      <c r="F245" t="s">
        <v>974</v>
      </c>
      <c r="G245" t="s">
        <v>25</v>
      </c>
      <c r="H245" s="3">
        <v>45503</v>
      </c>
      <c r="I245" t="s">
        <v>121</v>
      </c>
      <c r="J245" t="s">
        <v>19</v>
      </c>
      <c r="K245" t="s">
        <v>40</v>
      </c>
    </row>
    <row r="246" spans="1:11">
      <c r="A246" s="2">
        <v>305</v>
      </c>
      <c r="B246" t="s">
        <v>72</v>
      </c>
      <c r="C246" t="s">
        <v>975</v>
      </c>
      <c r="D246" t="s">
        <v>976</v>
      </c>
      <c r="E246" t="s">
        <v>594</v>
      </c>
      <c r="F246" t="s">
        <v>977</v>
      </c>
      <c r="G246" t="s">
        <v>190</v>
      </c>
      <c r="H246" s="3">
        <v>45482</v>
      </c>
      <c r="I246" t="s">
        <v>121</v>
      </c>
      <c r="J246" t="s">
        <v>19</v>
      </c>
      <c r="K246" t="s">
        <v>31</v>
      </c>
    </row>
    <row r="247" spans="1:11">
      <c r="A247" s="2">
        <v>303</v>
      </c>
      <c r="B247" t="s">
        <v>72</v>
      </c>
      <c r="C247" t="s">
        <v>978</v>
      </c>
      <c r="D247" t="s">
        <v>979</v>
      </c>
      <c r="E247" t="s">
        <v>980</v>
      </c>
      <c r="F247" t="s">
        <v>981</v>
      </c>
      <c r="G247" t="s">
        <v>929</v>
      </c>
      <c r="H247" s="3">
        <v>45496</v>
      </c>
      <c r="I247" t="s">
        <v>121</v>
      </c>
      <c r="J247" t="s">
        <v>19</v>
      </c>
      <c r="K247" t="s">
        <v>439</v>
      </c>
    </row>
    <row r="248" spans="1:11">
      <c r="A248" s="2">
        <v>302</v>
      </c>
      <c r="B248" t="s">
        <v>72</v>
      </c>
      <c r="C248" t="s">
        <v>982</v>
      </c>
      <c r="D248" t="s">
        <v>983</v>
      </c>
      <c r="E248" t="s">
        <v>984</v>
      </c>
      <c r="F248" t="s">
        <v>985</v>
      </c>
      <c r="G248" t="s">
        <v>146</v>
      </c>
      <c r="H248" s="3">
        <v>45526</v>
      </c>
      <c r="I248" t="s">
        <v>121</v>
      </c>
      <c r="J248" t="s">
        <v>19</v>
      </c>
      <c r="K248" t="s">
        <v>40</v>
      </c>
    </row>
    <row r="249" spans="1:11">
      <c r="A249" s="2">
        <v>301</v>
      </c>
      <c r="B249" t="s">
        <v>12</v>
      </c>
      <c r="C249" t="s">
        <v>986</v>
      </c>
      <c r="D249" t="s">
        <v>987</v>
      </c>
      <c r="E249" t="s">
        <v>988</v>
      </c>
      <c r="F249" t="s">
        <v>989</v>
      </c>
      <c r="G249" t="s">
        <v>25</v>
      </c>
      <c r="H249" s="3">
        <v>45503</v>
      </c>
      <c r="I249" t="s">
        <v>121</v>
      </c>
      <c r="J249" t="s">
        <v>19</v>
      </c>
      <c r="K249" t="s">
        <v>31</v>
      </c>
    </row>
    <row r="250" spans="1:11">
      <c r="A250" s="2">
        <v>284</v>
      </c>
      <c r="B250" t="s">
        <v>12</v>
      </c>
      <c r="C250" t="s">
        <v>990</v>
      </c>
      <c r="D250" t="s">
        <v>991</v>
      </c>
      <c r="E250" t="s">
        <v>992</v>
      </c>
      <c r="F250" t="s">
        <v>993</v>
      </c>
      <c r="G250" t="s">
        <v>62</v>
      </c>
      <c r="H250" s="3">
        <v>45503</v>
      </c>
      <c r="I250" t="s">
        <v>121</v>
      </c>
      <c r="J250" t="s">
        <v>19</v>
      </c>
      <c r="K250" t="s">
        <v>215</v>
      </c>
    </row>
    <row r="251" spans="1:11">
      <c r="A251" s="2">
        <v>282</v>
      </c>
      <c r="B251" t="s">
        <v>72</v>
      </c>
      <c r="C251" t="s">
        <v>994</v>
      </c>
      <c r="D251" t="s">
        <v>995</v>
      </c>
      <c r="E251" t="s">
        <v>996</v>
      </c>
      <c r="F251" t="s">
        <v>997</v>
      </c>
      <c r="G251" t="s">
        <v>405</v>
      </c>
      <c r="H251" s="3">
        <v>45482</v>
      </c>
      <c r="I251" t="s">
        <v>121</v>
      </c>
      <c r="J251" t="s">
        <v>19</v>
      </c>
      <c r="K251" t="s">
        <v>40</v>
      </c>
    </row>
    <row r="252" spans="1:11">
      <c r="A252" s="2">
        <v>281</v>
      </c>
      <c r="B252" t="s">
        <v>72</v>
      </c>
      <c r="C252" t="s">
        <v>998</v>
      </c>
      <c r="D252" t="s">
        <v>999</v>
      </c>
      <c r="E252" t="s">
        <v>862</v>
      </c>
      <c r="F252" t="s">
        <v>1000</v>
      </c>
      <c r="G252" t="s">
        <v>405</v>
      </c>
      <c r="H252" s="3">
        <v>45482</v>
      </c>
      <c r="I252" t="s">
        <v>121</v>
      </c>
      <c r="J252" t="s">
        <v>19</v>
      </c>
      <c r="K252" t="s">
        <v>20</v>
      </c>
    </row>
    <row r="253" spans="1:11">
      <c r="A253" s="2">
        <v>278</v>
      </c>
      <c r="B253" t="s">
        <v>12</v>
      </c>
      <c r="C253" t="s">
        <v>1001</v>
      </c>
      <c r="D253" t="s">
        <v>1002</v>
      </c>
      <c r="E253" t="s">
        <v>1003</v>
      </c>
      <c r="F253" t="s">
        <v>1004</v>
      </c>
      <c r="G253" t="s">
        <v>25</v>
      </c>
      <c r="H253" s="3">
        <v>45503</v>
      </c>
      <c r="I253" t="s">
        <v>121</v>
      </c>
      <c r="J253" t="s">
        <v>19</v>
      </c>
      <c r="K253" t="s">
        <v>20</v>
      </c>
    </row>
    <row r="254" spans="1:11">
      <c r="A254" s="2">
        <v>276</v>
      </c>
      <c r="B254" t="s">
        <v>72</v>
      </c>
      <c r="C254" t="s">
        <v>1005</v>
      </c>
      <c r="D254" t="s">
        <v>1006</v>
      </c>
      <c r="E254" t="s">
        <v>1007</v>
      </c>
      <c r="F254" t="s">
        <v>1008</v>
      </c>
      <c r="G254" t="s">
        <v>190</v>
      </c>
      <c r="H254" s="3">
        <v>45490</v>
      </c>
      <c r="I254" t="s">
        <v>121</v>
      </c>
      <c r="J254" t="s">
        <v>19</v>
      </c>
      <c r="K254" t="s">
        <v>40</v>
      </c>
    </row>
    <row r="255" spans="1:11">
      <c r="A255" s="2">
        <v>275</v>
      </c>
      <c r="B255" t="s">
        <v>72</v>
      </c>
      <c r="C255" t="s">
        <v>1009</v>
      </c>
      <c r="D255" t="s">
        <v>1010</v>
      </c>
      <c r="E255" t="s">
        <v>1011</v>
      </c>
      <c r="F255" t="s">
        <v>1012</v>
      </c>
      <c r="G255" t="s">
        <v>190</v>
      </c>
      <c r="H255" s="3">
        <v>45482</v>
      </c>
      <c r="I255" t="s">
        <v>121</v>
      </c>
      <c r="J255" t="s">
        <v>19</v>
      </c>
      <c r="K255" t="s">
        <v>31</v>
      </c>
    </row>
    <row r="256" spans="1:11">
      <c r="A256" s="2">
        <v>274</v>
      </c>
      <c r="B256" t="s">
        <v>12</v>
      </c>
      <c r="C256" t="s">
        <v>1013</v>
      </c>
      <c r="D256" t="s">
        <v>1014</v>
      </c>
      <c r="E256" t="s">
        <v>1015</v>
      </c>
      <c r="F256" t="s">
        <v>1016</v>
      </c>
      <c r="G256" t="s">
        <v>17</v>
      </c>
      <c r="H256" s="3">
        <v>45503</v>
      </c>
      <c r="I256" t="s">
        <v>121</v>
      </c>
      <c r="J256" t="s">
        <v>19</v>
      </c>
      <c r="K256" t="s">
        <v>1017</v>
      </c>
    </row>
    <row r="257" spans="1:11">
      <c r="A257" s="2">
        <v>272</v>
      </c>
      <c r="B257" t="s">
        <v>72</v>
      </c>
      <c r="C257" t="s">
        <v>1018</v>
      </c>
      <c r="D257" t="s">
        <v>1019</v>
      </c>
      <c r="E257" t="s">
        <v>1020</v>
      </c>
      <c r="F257" t="s">
        <v>1021</v>
      </c>
      <c r="G257" t="s">
        <v>190</v>
      </c>
      <c r="H257" s="3">
        <v>45490</v>
      </c>
      <c r="I257" t="s">
        <v>121</v>
      </c>
      <c r="J257" t="s">
        <v>19</v>
      </c>
      <c r="K257" t="s">
        <v>40</v>
      </c>
    </row>
    <row r="258" spans="1:11">
      <c r="A258" s="2">
        <v>271</v>
      </c>
      <c r="B258" t="s">
        <v>72</v>
      </c>
      <c r="C258" t="s">
        <v>1022</v>
      </c>
      <c r="D258" t="s">
        <v>1023</v>
      </c>
      <c r="E258" t="s">
        <v>684</v>
      </c>
      <c r="F258" t="s">
        <v>1024</v>
      </c>
      <c r="G258" t="s">
        <v>169</v>
      </c>
      <c r="H258" s="3">
        <v>45496</v>
      </c>
      <c r="I258" t="s">
        <v>121</v>
      </c>
      <c r="J258" t="s">
        <v>19</v>
      </c>
      <c r="K258" t="s">
        <v>20</v>
      </c>
    </row>
    <row r="259" spans="1:11">
      <c r="A259" s="2">
        <v>269</v>
      </c>
      <c r="B259" t="s">
        <v>12</v>
      </c>
      <c r="C259" t="s">
        <v>1025</v>
      </c>
      <c r="D259" t="s">
        <v>1026</v>
      </c>
      <c r="E259" t="s">
        <v>1027</v>
      </c>
      <c r="F259" t="s">
        <v>1028</v>
      </c>
      <c r="G259" t="s">
        <v>30</v>
      </c>
      <c r="H259" s="3">
        <v>45496</v>
      </c>
      <c r="I259" t="s">
        <v>121</v>
      </c>
      <c r="J259" t="s">
        <v>19</v>
      </c>
      <c r="K259" t="s">
        <v>31</v>
      </c>
    </row>
    <row r="260" spans="1:11">
      <c r="A260" s="2">
        <v>268</v>
      </c>
      <c r="B260" t="s">
        <v>72</v>
      </c>
      <c r="C260" t="s">
        <v>1029</v>
      </c>
      <c r="D260" t="s">
        <v>1030</v>
      </c>
      <c r="E260" t="s">
        <v>1031</v>
      </c>
      <c r="F260" t="s">
        <v>1032</v>
      </c>
      <c r="G260" t="s">
        <v>146</v>
      </c>
      <c r="H260" s="3">
        <v>45526</v>
      </c>
      <c r="I260" t="s">
        <v>121</v>
      </c>
      <c r="J260" t="s">
        <v>19</v>
      </c>
      <c r="K260" t="s">
        <v>31</v>
      </c>
    </row>
    <row r="261" spans="1:11">
      <c r="A261" s="2">
        <v>267</v>
      </c>
      <c r="B261" t="s">
        <v>72</v>
      </c>
      <c r="C261" t="s">
        <v>1033</v>
      </c>
      <c r="D261" t="s">
        <v>1034</v>
      </c>
      <c r="E261" t="s">
        <v>1035</v>
      </c>
      <c r="F261" t="s">
        <v>1036</v>
      </c>
      <c r="G261" t="s">
        <v>190</v>
      </c>
      <c r="H261" s="3">
        <v>45482</v>
      </c>
      <c r="I261" t="s">
        <v>121</v>
      </c>
      <c r="J261" t="s">
        <v>19</v>
      </c>
      <c r="K261" t="s">
        <v>40</v>
      </c>
    </row>
    <row r="262" spans="1:11">
      <c r="A262" s="2">
        <v>265</v>
      </c>
      <c r="B262" t="s">
        <v>12</v>
      </c>
      <c r="C262" t="s">
        <v>1037</v>
      </c>
      <c r="D262" t="s">
        <v>1038</v>
      </c>
      <c r="E262" t="s">
        <v>1039</v>
      </c>
      <c r="F262" t="s">
        <v>1040</v>
      </c>
      <c r="G262" t="s">
        <v>17</v>
      </c>
      <c r="H262" s="3">
        <v>45503</v>
      </c>
      <c r="I262" t="s">
        <v>121</v>
      </c>
      <c r="J262" t="s">
        <v>19</v>
      </c>
      <c r="K262" t="s">
        <v>40</v>
      </c>
    </row>
    <row r="263" spans="1:11">
      <c r="A263" s="2">
        <v>264</v>
      </c>
      <c r="B263" t="s">
        <v>72</v>
      </c>
      <c r="C263" t="s">
        <v>1041</v>
      </c>
      <c r="D263" t="s">
        <v>1042</v>
      </c>
      <c r="E263" t="s">
        <v>1043</v>
      </c>
      <c r="F263" t="s">
        <v>1044</v>
      </c>
      <c r="G263" t="s">
        <v>169</v>
      </c>
      <c r="H263" s="3">
        <v>45496</v>
      </c>
      <c r="I263" t="s">
        <v>121</v>
      </c>
      <c r="J263" t="s">
        <v>19</v>
      </c>
      <c r="K263" t="s">
        <v>20</v>
      </c>
    </row>
    <row r="264" spans="1:11">
      <c r="A264" s="2">
        <v>262</v>
      </c>
      <c r="B264" t="s">
        <v>72</v>
      </c>
      <c r="C264" t="s">
        <v>1045</v>
      </c>
      <c r="D264" t="s">
        <v>1046</v>
      </c>
      <c r="E264" t="s">
        <v>1047</v>
      </c>
      <c r="F264" t="s">
        <v>1048</v>
      </c>
      <c r="G264" t="s">
        <v>169</v>
      </c>
      <c r="H264" s="3">
        <v>45496</v>
      </c>
      <c r="I264" t="s">
        <v>121</v>
      </c>
      <c r="J264" t="s">
        <v>19</v>
      </c>
      <c r="K264" t="s">
        <v>20</v>
      </c>
    </row>
    <row r="265" spans="1:11">
      <c r="A265" s="2">
        <v>261</v>
      </c>
      <c r="B265" t="s">
        <v>72</v>
      </c>
      <c r="C265" t="s">
        <v>1049</v>
      </c>
      <c r="D265" t="s">
        <v>1050</v>
      </c>
      <c r="E265" t="s">
        <v>1051</v>
      </c>
      <c r="F265" t="s">
        <v>1052</v>
      </c>
      <c r="G265" t="s">
        <v>146</v>
      </c>
      <c r="H265" s="3">
        <v>45526</v>
      </c>
      <c r="I265" t="s">
        <v>121</v>
      </c>
      <c r="J265" t="s">
        <v>19</v>
      </c>
      <c r="K265" t="s">
        <v>20</v>
      </c>
    </row>
    <row r="266" spans="1:11">
      <c r="A266" s="2">
        <v>260</v>
      </c>
      <c r="B266" t="s">
        <v>12</v>
      </c>
      <c r="C266" t="s">
        <v>1053</v>
      </c>
      <c r="D266" t="s">
        <v>1054</v>
      </c>
      <c r="E266" t="s">
        <v>1055</v>
      </c>
      <c r="F266" t="s">
        <v>888</v>
      </c>
      <c r="G266" t="s">
        <v>25</v>
      </c>
      <c r="H266" s="3">
        <v>45503</v>
      </c>
      <c r="I266" t="s">
        <v>121</v>
      </c>
      <c r="J266" t="s">
        <v>19</v>
      </c>
      <c r="K266" t="s">
        <v>40</v>
      </c>
    </row>
    <row r="267" spans="1:11">
      <c r="A267" s="2">
        <v>259</v>
      </c>
      <c r="B267" t="s">
        <v>12</v>
      </c>
      <c r="C267" t="s">
        <v>1056</v>
      </c>
      <c r="D267" t="s">
        <v>1057</v>
      </c>
      <c r="E267" t="s">
        <v>1058</v>
      </c>
      <c r="F267" t="s">
        <v>44</v>
      </c>
      <c r="G267" t="s">
        <v>17</v>
      </c>
      <c r="H267" s="3">
        <v>45503</v>
      </c>
      <c r="I267" t="s">
        <v>121</v>
      </c>
      <c r="J267" t="s">
        <v>19</v>
      </c>
      <c r="K267" t="s">
        <v>31</v>
      </c>
    </row>
    <row r="268" spans="1:11">
      <c r="A268" s="2">
        <v>258</v>
      </c>
      <c r="B268" t="s">
        <v>12</v>
      </c>
      <c r="C268" t="s">
        <v>1059</v>
      </c>
      <c r="D268" t="s">
        <v>1060</v>
      </c>
      <c r="E268" t="s">
        <v>1061</v>
      </c>
      <c r="F268" t="s">
        <v>1062</v>
      </c>
      <c r="G268" t="s">
        <v>17</v>
      </c>
      <c r="H268" s="3">
        <v>45503</v>
      </c>
      <c r="I268" t="s">
        <v>121</v>
      </c>
      <c r="J268" t="s">
        <v>19</v>
      </c>
      <c r="K268" t="s">
        <v>20</v>
      </c>
    </row>
    <row r="269" spans="1:11">
      <c r="A269" s="2">
        <v>257</v>
      </c>
      <c r="B269" t="s">
        <v>72</v>
      </c>
      <c r="C269" t="s">
        <v>1063</v>
      </c>
      <c r="D269" t="s">
        <v>1064</v>
      </c>
      <c r="E269" t="s">
        <v>1031</v>
      </c>
      <c r="F269" t="s">
        <v>1065</v>
      </c>
      <c r="G269" t="s">
        <v>146</v>
      </c>
      <c r="H269" s="3">
        <v>45526</v>
      </c>
      <c r="I269" t="s">
        <v>121</v>
      </c>
      <c r="J269" t="s">
        <v>19</v>
      </c>
      <c r="K269" t="s">
        <v>40</v>
      </c>
    </row>
    <row r="270" spans="1:11">
      <c r="A270" s="2">
        <v>256</v>
      </c>
      <c r="B270" t="s">
        <v>12</v>
      </c>
      <c r="C270" t="s">
        <v>1066</v>
      </c>
      <c r="D270" t="s">
        <v>1067</v>
      </c>
      <c r="E270" t="s">
        <v>1068</v>
      </c>
      <c r="F270" t="s">
        <v>1069</v>
      </c>
      <c r="G270" t="s">
        <v>17</v>
      </c>
      <c r="H270" s="3">
        <v>45503</v>
      </c>
      <c r="I270" t="s">
        <v>121</v>
      </c>
      <c r="J270" t="s">
        <v>19</v>
      </c>
      <c r="K270" t="s">
        <v>31</v>
      </c>
    </row>
    <row r="271" spans="1:11">
      <c r="A271" s="2">
        <v>255</v>
      </c>
      <c r="B271" t="s">
        <v>72</v>
      </c>
      <c r="C271" t="s">
        <v>1070</v>
      </c>
      <c r="D271" t="s">
        <v>1071</v>
      </c>
      <c r="E271" t="s">
        <v>1072</v>
      </c>
      <c r="F271" t="s">
        <v>1073</v>
      </c>
      <c r="G271" t="s">
        <v>405</v>
      </c>
      <c r="H271" s="3">
        <v>45482</v>
      </c>
      <c r="I271" t="s">
        <v>121</v>
      </c>
      <c r="J271" t="s">
        <v>19</v>
      </c>
      <c r="K271" t="s">
        <v>20</v>
      </c>
    </row>
    <row r="272" spans="1:11">
      <c r="A272" s="2">
        <v>254</v>
      </c>
      <c r="B272" t="s">
        <v>72</v>
      </c>
      <c r="C272" t="s">
        <v>1074</v>
      </c>
      <c r="D272" t="s">
        <v>1075</v>
      </c>
      <c r="E272" t="s">
        <v>1076</v>
      </c>
      <c r="F272" t="s">
        <v>1077</v>
      </c>
      <c r="G272" t="s">
        <v>190</v>
      </c>
      <c r="H272" s="3">
        <v>45482</v>
      </c>
      <c r="I272" t="s">
        <v>121</v>
      </c>
      <c r="J272" t="s">
        <v>19</v>
      </c>
      <c r="K272" t="s">
        <v>40</v>
      </c>
    </row>
    <row r="273" spans="1:11">
      <c r="A273" s="2">
        <v>210</v>
      </c>
      <c r="B273" t="s">
        <v>72</v>
      </c>
      <c r="C273" t="s">
        <v>1078</v>
      </c>
      <c r="D273" t="s">
        <v>1079</v>
      </c>
      <c r="E273" t="s">
        <v>1080</v>
      </c>
      <c r="F273" t="s">
        <v>1081</v>
      </c>
      <c r="G273" t="s">
        <v>169</v>
      </c>
      <c r="H273" s="3">
        <v>45495</v>
      </c>
      <c r="I273" t="s">
        <v>121</v>
      </c>
      <c r="J273" t="s">
        <v>19</v>
      </c>
      <c r="K273" t="s">
        <v>20</v>
      </c>
    </row>
    <row r="274" spans="1:11">
      <c r="A274" s="2">
        <v>209</v>
      </c>
      <c r="B274" t="s">
        <v>72</v>
      </c>
      <c r="C274" t="s">
        <v>1082</v>
      </c>
      <c r="D274" t="s">
        <v>1083</v>
      </c>
      <c r="E274" t="s">
        <v>725</v>
      </c>
      <c r="F274" t="s">
        <v>1084</v>
      </c>
      <c r="G274" t="s">
        <v>190</v>
      </c>
      <c r="H274" s="3">
        <v>45481</v>
      </c>
      <c r="I274" t="s">
        <v>121</v>
      </c>
      <c r="J274" t="s">
        <v>19</v>
      </c>
      <c r="K274" t="s">
        <v>40</v>
      </c>
    </row>
    <row r="275" spans="1:11">
      <c r="A275" s="2">
        <v>207</v>
      </c>
      <c r="B275" t="s">
        <v>72</v>
      </c>
      <c r="C275" t="s">
        <v>1085</v>
      </c>
      <c r="D275" t="s">
        <v>1086</v>
      </c>
      <c r="E275" t="s">
        <v>520</v>
      </c>
      <c r="F275" t="s">
        <v>1087</v>
      </c>
      <c r="G275" t="s">
        <v>405</v>
      </c>
      <c r="H275" s="3">
        <v>45481</v>
      </c>
      <c r="I275" t="s">
        <v>121</v>
      </c>
      <c r="J275" t="s">
        <v>19</v>
      </c>
      <c r="K275" t="s">
        <v>40</v>
      </c>
    </row>
    <row r="276" spans="1:11">
      <c r="A276" s="2">
        <v>206</v>
      </c>
      <c r="B276" t="s">
        <v>72</v>
      </c>
      <c r="C276" t="s">
        <v>1088</v>
      </c>
      <c r="D276" t="s">
        <v>1089</v>
      </c>
      <c r="E276" t="s">
        <v>1090</v>
      </c>
      <c r="F276" t="s">
        <v>1091</v>
      </c>
      <c r="G276" t="s">
        <v>146</v>
      </c>
      <c r="H276" s="3">
        <v>45525</v>
      </c>
      <c r="I276" t="s">
        <v>121</v>
      </c>
      <c r="J276" t="s">
        <v>19</v>
      </c>
      <c r="K276" t="s">
        <v>20</v>
      </c>
    </row>
    <row r="277" spans="1:11">
      <c r="A277" s="2">
        <v>204</v>
      </c>
      <c r="B277" t="s">
        <v>12</v>
      </c>
      <c r="C277" t="s">
        <v>1092</v>
      </c>
      <c r="D277" t="s">
        <v>1093</v>
      </c>
      <c r="E277" t="s">
        <v>801</v>
      </c>
      <c r="F277" t="s">
        <v>1094</v>
      </c>
      <c r="G277" t="s">
        <v>17</v>
      </c>
      <c r="H277" s="3">
        <v>45502</v>
      </c>
      <c r="I277" t="s">
        <v>121</v>
      </c>
      <c r="J277" t="s">
        <v>19</v>
      </c>
      <c r="K277" t="s">
        <v>31</v>
      </c>
    </row>
    <row r="278" spans="1:11">
      <c r="A278" s="2">
        <v>203</v>
      </c>
      <c r="B278" t="s">
        <v>72</v>
      </c>
      <c r="C278" t="s">
        <v>1095</v>
      </c>
      <c r="D278" t="s">
        <v>1096</v>
      </c>
      <c r="E278" t="s">
        <v>1097</v>
      </c>
      <c r="F278" t="s">
        <v>1098</v>
      </c>
      <c r="G278" t="s">
        <v>190</v>
      </c>
      <c r="H278" s="3">
        <v>45483</v>
      </c>
      <c r="I278" t="s">
        <v>121</v>
      </c>
      <c r="J278" t="s">
        <v>19</v>
      </c>
      <c r="K278" t="s">
        <v>40</v>
      </c>
    </row>
    <row r="279" spans="1:11">
      <c r="A279" s="2">
        <v>200</v>
      </c>
      <c r="B279" t="s">
        <v>72</v>
      </c>
      <c r="C279" t="s">
        <v>1099</v>
      </c>
      <c r="D279" t="s">
        <v>1100</v>
      </c>
      <c r="E279" t="s">
        <v>1101</v>
      </c>
      <c r="F279" t="s">
        <v>1102</v>
      </c>
      <c r="G279" t="s">
        <v>146</v>
      </c>
      <c r="H279" s="3">
        <v>45525</v>
      </c>
      <c r="I279" t="s">
        <v>121</v>
      </c>
      <c r="J279" t="s">
        <v>19</v>
      </c>
      <c r="K279" t="s">
        <v>31</v>
      </c>
    </row>
    <row r="280" spans="1:11">
      <c r="A280" s="2">
        <v>198</v>
      </c>
      <c r="B280" t="s">
        <v>72</v>
      </c>
      <c r="C280" t="s">
        <v>1103</v>
      </c>
      <c r="D280" t="s">
        <v>1104</v>
      </c>
      <c r="E280" t="s">
        <v>1105</v>
      </c>
      <c r="F280" t="s">
        <v>1106</v>
      </c>
      <c r="G280" t="s">
        <v>169</v>
      </c>
      <c r="H280" s="3">
        <v>45495</v>
      </c>
      <c r="I280" t="s">
        <v>121</v>
      </c>
      <c r="J280" t="s">
        <v>19</v>
      </c>
      <c r="K280" t="s">
        <v>20</v>
      </c>
    </row>
    <row r="281" spans="1:11">
      <c r="A281" s="2">
        <v>195</v>
      </c>
      <c r="B281" t="s">
        <v>72</v>
      </c>
      <c r="C281" t="s">
        <v>1107</v>
      </c>
      <c r="D281" t="s">
        <v>1108</v>
      </c>
      <c r="E281" t="s">
        <v>1109</v>
      </c>
      <c r="F281" t="s">
        <v>1110</v>
      </c>
      <c r="G281" t="s">
        <v>146</v>
      </c>
      <c r="H281" s="3">
        <v>45525</v>
      </c>
      <c r="I281" t="s">
        <v>121</v>
      </c>
      <c r="J281" t="s">
        <v>19</v>
      </c>
      <c r="K281" t="s">
        <v>20</v>
      </c>
    </row>
    <row r="282" spans="1:11">
      <c r="A282" s="2">
        <v>191</v>
      </c>
      <c r="B282" t="s">
        <v>12</v>
      </c>
      <c r="C282" t="s">
        <v>1111</v>
      </c>
      <c r="D282" t="s">
        <v>1112</v>
      </c>
      <c r="E282" t="s">
        <v>498</v>
      </c>
      <c r="F282" t="s">
        <v>1113</v>
      </c>
      <c r="G282" t="s">
        <v>30</v>
      </c>
      <c r="H282" s="3">
        <v>45495</v>
      </c>
      <c r="I282" t="s">
        <v>121</v>
      </c>
      <c r="J282" t="s">
        <v>19</v>
      </c>
      <c r="K282" t="s">
        <v>40</v>
      </c>
    </row>
    <row r="283" spans="1:11">
      <c r="A283" s="2">
        <v>189</v>
      </c>
      <c r="B283" t="s">
        <v>72</v>
      </c>
      <c r="C283" t="s">
        <v>1114</v>
      </c>
      <c r="D283" t="s">
        <v>1115</v>
      </c>
      <c r="E283" t="s">
        <v>1116</v>
      </c>
      <c r="F283" t="s">
        <v>1117</v>
      </c>
      <c r="G283" t="s">
        <v>169</v>
      </c>
      <c r="H283" s="3">
        <v>45495</v>
      </c>
      <c r="I283" t="s">
        <v>121</v>
      </c>
      <c r="J283" t="s">
        <v>19</v>
      </c>
      <c r="K283" t="s">
        <v>20</v>
      </c>
    </row>
    <row r="284" spans="1:11">
      <c r="A284" s="2">
        <v>186</v>
      </c>
      <c r="B284" t="s">
        <v>12</v>
      </c>
      <c r="C284" t="s">
        <v>1118</v>
      </c>
      <c r="D284" t="s">
        <v>1119</v>
      </c>
      <c r="E284" t="s">
        <v>1120</v>
      </c>
      <c r="F284" t="s">
        <v>1094</v>
      </c>
      <c r="G284" t="s">
        <v>30</v>
      </c>
      <c r="H284" s="3">
        <v>45495</v>
      </c>
      <c r="I284" t="s">
        <v>121</v>
      </c>
      <c r="J284" t="s">
        <v>19</v>
      </c>
      <c r="K284" t="s">
        <v>40</v>
      </c>
    </row>
    <row r="285" spans="1:11">
      <c r="A285" s="2">
        <v>184</v>
      </c>
      <c r="B285" t="s">
        <v>12</v>
      </c>
      <c r="C285" t="s">
        <v>1121</v>
      </c>
      <c r="D285" t="s">
        <v>1122</v>
      </c>
      <c r="E285" t="s">
        <v>1123</v>
      </c>
      <c r="F285" t="s">
        <v>1124</v>
      </c>
      <c r="G285" t="s">
        <v>17</v>
      </c>
      <c r="H285" s="3">
        <v>45499</v>
      </c>
      <c r="I285" t="s">
        <v>121</v>
      </c>
      <c r="J285" t="s">
        <v>19</v>
      </c>
      <c r="K285" t="s">
        <v>31</v>
      </c>
    </row>
    <row r="286" spans="1:11">
      <c r="A286" s="2">
        <v>182</v>
      </c>
      <c r="B286" t="s">
        <v>72</v>
      </c>
      <c r="C286" t="s">
        <v>1125</v>
      </c>
      <c r="D286" t="s">
        <v>1126</v>
      </c>
      <c r="E286" t="s">
        <v>1127</v>
      </c>
      <c r="F286" t="s">
        <v>1128</v>
      </c>
      <c r="G286" t="s">
        <v>353</v>
      </c>
      <c r="H286" s="3">
        <v>45478</v>
      </c>
      <c r="I286" t="s">
        <v>121</v>
      </c>
      <c r="J286" t="s">
        <v>19</v>
      </c>
      <c r="K286" t="s">
        <v>40</v>
      </c>
    </row>
    <row r="287" spans="1:11">
      <c r="A287" s="2">
        <v>179</v>
      </c>
      <c r="B287" t="s">
        <v>12</v>
      </c>
      <c r="C287" t="s">
        <v>1129</v>
      </c>
      <c r="D287" t="s">
        <v>1130</v>
      </c>
      <c r="E287" t="s">
        <v>1131</v>
      </c>
      <c r="F287" t="s">
        <v>1132</v>
      </c>
      <c r="G287" t="s">
        <v>30</v>
      </c>
      <c r="H287" s="3">
        <v>45492</v>
      </c>
      <c r="I287" t="s">
        <v>121</v>
      </c>
      <c r="J287" t="s">
        <v>19</v>
      </c>
      <c r="K287" t="s">
        <v>40</v>
      </c>
    </row>
    <row r="288" spans="1:11">
      <c r="A288" s="2">
        <v>178</v>
      </c>
      <c r="B288" t="s">
        <v>12</v>
      </c>
      <c r="C288" t="s">
        <v>1133</v>
      </c>
      <c r="D288" t="s">
        <v>1134</v>
      </c>
      <c r="E288" t="s">
        <v>128</v>
      </c>
      <c r="F288" t="s">
        <v>1135</v>
      </c>
      <c r="G288" t="s">
        <v>25</v>
      </c>
      <c r="H288" s="3">
        <v>45499</v>
      </c>
      <c r="I288" t="s">
        <v>121</v>
      </c>
      <c r="J288" t="s">
        <v>19</v>
      </c>
      <c r="K288" t="s">
        <v>31</v>
      </c>
    </row>
    <row r="289" spans="1:11">
      <c r="A289" s="2">
        <v>177</v>
      </c>
      <c r="B289" t="s">
        <v>12</v>
      </c>
      <c r="C289" t="s">
        <v>1136</v>
      </c>
      <c r="D289" t="s">
        <v>1137</v>
      </c>
      <c r="E289" t="s">
        <v>862</v>
      </c>
      <c r="F289" t="s">
        <v>1138</v>
      </c>
      <c r="G289" t="s">
        <v>53</v>
      </c>
      <c r="H289" s="3">
        <v>45499</v>
      </c>
      <c r="I289" t="s">
        <v>121</v>
      </c>
      <c r="J289" t="s">
        <v>19</v>
      </c>
      <c r="K289" t="s">
        <v>31</v>
      </c>
    </row>
    <row r="290" spans="1:11">
      <c r="A290" s="2">
        <v>171</v>
      </c>
      <c r="B290" t="s">
        <v>72</v>
      </c>
      <c r="C290" t="s">
        <v>1139</v>
      </c>
      <c r="D290" t="s">
        <v>1140</v>
      </c>
      <c r="E290" t="s">
        <v>1141</v>
      </c>
      <c r="F290" t="s">
        <v>917</v>
      </c>
      <c r="G290" t="s">
        <v>859</v>
      </c>
      <c r="H290" s="3">
        <v>45478</v>
      </c>
      <c r="I290" t="s">
        <v>121</v>
      </c>
      <c r="J290" t="s">
        <v>19</v>
      </c>
      <c r="K290" t="s">
        <v>20</v>
      </c>
    </row>
    <row r="291" spans="1:11">
      <c r="A291" s="2">
        <v>170</v>
      </c>
      <c r="B291" t="s">
        <v>12</v>
      </c>
      <c r="C291" t="s">
        <v>1142</v>
      </c>
      <c r="D291" t="s">
        <v>1143</v>
      </c>
      <c r="E291" t="s">
        <v>1144</v>
      </c>
      <c r="F291" t="s">
        <v>1145</v>
      </c>
      <c r="G291" t="s">
        <v>17</v>
      </c>
      <c r="H291" s="3">
        <v>45499</v>
      </c>
      <c r="I291" t="s">
        <v>121</v>
      </c>
      <c r="J291" t="s">
        <v>19</v>
      </c>
      <c r="K291" t="s">
        <v>31</v>
      </c>
    </row>
    <row r="292" spans="1:11">
      <c r="A292" s="2">
        <v>169</v>
      </c>
      <c r="B292" t="s">
        <v>12</v>
      </c>
      <c r="C292" t="s">
        <v>1146</v>
      </c>
      <c r="D292" t="s">
        <v>1147</v>
      </c>
      <c r="E292" t="s">
        <v>1148</v>
      </c>
      <c r="F292" t="s">
        <v>947</v>
      </c>
      <c r="G292" t="s">
        <v>25</v>
      </c>
      <c r="H292" s="3">
        <v>45499</v>
      </c>
      <c r="I292" t="s">
        <v>121</v>
      </c>
      <c r="J292" t="s">
        <v>19</v>
      </c>
      <c r="K292" t="s">
        <v>31</v>
      </c>
    </row>
    <row r="293" spans="1:11">
      <c r="A293" s="2">
        <v>168</v>
      </c>
      <c r="B293" t="s">
        <v>12</v>
      </c>
      <c r="C293" t="s">
        <v>1149</v>
      </c>
      <c r="D293" t="s">
        <v>1150</v>
      </c>
      <c r="E293" t="s">
        <v>1151</v>
      </c>
      <c r="F293" t="s">
        <v>1152</v>
      </c>
      <c r="G293" t="s">
        <v>62</v>
      </c>
      <c r="H293" s="3">
        <v>45499</v>
      </c>
      <c r="I293" t="s">
        <v>121</v>
      </c>
      <c r="J293" t="s">
        <v>19</v>
      </c>
      <c r="K293" t="s">
        <v>20</v>
      </c>
    </row>
    <row r="294" spans="1:11">
      <c r="A294" s="2">
        <v>166</v>
      </c>
      <c r="B294" t="s">
        <v>12</v>
      </c>
      <c r="C294" t="s">
        <v>1153</v>
      </c>
      <c r="D294" t="s">
        <v>1154</v>
      </c>
      <c r="E294" t="s">
        <v>1155</v>
      </c>
      <c r="F294" t="s">
        <v>888</v>
      </c>
      <c r="G294" t="s">
        <v>25</v>
      </c>
      <c r="H294" s="3">
        <v>45499</v>
      </c>
      <c r="I294" t="s">
        <v>121</v>
      </c>
      <c r="J294" t="s">
        <v>19</v>
      </c>
      <c r="K294" t="s">
        <v>40</v>
      </c>
    </row>
    <row r="295" spans="1:11">
      <c r="A295" s="2">
        <v>150</v>
      </c>
      <c r="B295" t="s">
        <v>72</v>
      </c>
      <c r="C295" t="s">
        <v>1156</v>
      </c>
      <c r="D295" t="s">
        <v>1157</v>
      </c>
      <c r="E295" t="s">
        <v>1158</v>
      </c>
      <c r="F295" t="s">
        <v>1159</v>
      </c>
      <c r="G295" t="s">
        <v>1160</v>
      </c>
      <c r="H295" s="3">
        <v>45498</v>
      </c>
      <c r="I295" t="s">
        <v>121</v>
      </c>
      <c r="J295" t="s">
        <v>19</v>
      </c>
      <c r="K295" t="s">
        <v>40</v>
      </c>
    </row>
    <row r="296" spans="1:11">
      <c r="A296" s="2">
        <v>147</v>
      </c>
      <c r="B296" t="s">
        <v>72</v>
      </c>
      <c r="C296" t="s">
        <v>1161</v>
      </c>
      <c r="D296" t="s">
        <v>1162</v>
      </c>
      <c r="E296" t="s">
        <v>1163</v>
      </c>
      <c r="F296" t="s">
        <v>1164</v>
      </c>
      <c r="G296" t="s">
        <v>859</v>
      </c>
      <c r="H296" s="3">
        <v>45498</v>
      </c>
      <c r="I296" t="s">
        <v>121</v>
      </c>
      <c r="J296" t="s">
        <v>19</v>
      </c>
      <c r="K296" t="s">
        <v>20</v>
      </c>
    </row>
    <row r="297" spans="1:11">
      <c r="A297" s="2">
        <v>145</v>
      </c>
      <c r="B297" t="s">
        <v>72</v>
      </c>
      <c r="C297" t="s">
        <v>1165</v>
      </c>
      <c r="D297" t="s">
        <v>1166</v>
      </c>
      <c r="E297" t="s">
        <v>988</v>
      </c>
      <c r="F297" t="s">
        <v>1167</v>
      </c>
      <c r="G297" t="s">
        <v>405</v>
      </c>
      <c r="H297" s="3">
        <v>45477</v>
      </c>
      <c r="I297" t="s">
        <v>121</v>
      </c>
      <c r="J297" t="s">
        <v>19</v>
      </c>
      <c r="K297" t="s">
        <v>40</v>
      </c>
    </row>
    <row r="298" spans="1:11">
      <c r="A298" s="2">
        <v>143</v>
      </c>
      <c r="B298" t="s">
        <v>72</v>
      </c>
      <c r="C298" t="s">
        <v>1168</v>
      </c>
      <c r="D298" t="s">
        <v>1169</v>
      </c>
      <c r="E298" t="s">
        <v>1170</v>
      </c>
      <c r="F298" t="s">
        <v>1171</v>
      </c>
      <c r="G298" t="s">
        <v>169</v>
      </c>
      <c r="H298" s="3">
        <v>45491</v>
      </c>
      <c r="I298" t="s">
        <v>121</v>
      </c>
      <c r="J298" t="s">
        <v>19</v>
      </c>
      <c r="K298" t="s">
        <v>20</v>
      </c>
    </row>
    <row r="299" spans="1:11">
      <c r="A299" s="2">
        <v>142</v>
      </c>
      <c r="B299" t="s">
        <v>72</v>
      </c>
      <c r="C299" t="s">
        <v>1172</v>
      </c>
      <c r="D299" t="s">
        <v>1173</v>
      </c>
      <c r="E299" t="s">
        <v>459</v>
      </c>
      <c r="F299" t="s">
        <v>1174</v>
      </c>
      <c r="G299" t="s">
        <v>146</v>
      </c>
      <c r="H299" s="3">
        <v>45520</v>
      </c>
      <c r="I299" t="s">
        <v>121</v>
      </c>
      <c r="J299" t="s">
        <v>19</v>
      </c>
      <c r="K299" t="s">
        <v>31</v>
      </c>
    </row>
    <row r="300" spans="1:11">
      <c r="A300" s="2">
        <v>129</v>
      </c>
      <c r="B300" t="s">
        <v>72</v>
      </c>
      <c r="C300" t="s">
        <v>1175</v>
      </c>
      <c r="D300" t="s">
        <v>1176</v>
      </c>
      <c r="E300" t="s">
        <v>1177</v>
      </c>
      <c r="F300" t="s">
        <v>1178</v>
      </c>
      <c r="G300" t="s">
        <v>353</v>
      </c>
      <c r="H300" s="3">
        <v>45477</v>
      </c>
      <c r="I300" t="s">
        <v>121</v>
      </c>
      <c r="J300" t="s">
        <v>19</v>
      </c>
      <c r="K300" t="s">
        <v>20</v>
      </c>
    </row>
    <row r="301" spans="1:11">
      <c r="A301" s="2">
        <v>128</v>
      </c>
      <c r="B301" t="s">
        <v>12</v>
      </c>
      <c r="C301" t="s">
        <v>1179</v>
      </c>
      <c r="D301" t="s">
        <v>1180</v>
      </c>
      <c r="E301" t="s">
        <v>1181</v>
      </c>
      <c r="F301" t="s">
        <v>1182</v>
      </c>
      <c r="G301" t="s">
        <v>30</v>
      </c>
      <c r="H301" s="3">
        <v>45491</v>
      </c>
      <c r="I301" t="s">
        <v>121</v>
      </c>
      <c r="J301" t="s">
        <v>19</v>
      </c>
      <c r="K301" t="s">
        <v>40</v>
      </c>
    </row>
    <row r="302" spans="1:11">
      <c r="A302" s="2">
        <v>127</v>
      </c>
      <c r="B302" t="s">
        <v>72</v>
      </c>
      <c r="C302" t="s">
        <v>1183</v>
      </c>
      <c r="D302" t="s">
        <v>1184</v>
      </c>
      <c r="E302" t="s">
        <v>895</v>
      </c>
      <c r="F302" t="s">
        <v>1185</v>
      </c>
      <c r="G302" t="s">
        <v>30</v>
      </c>
      <c r="H302" s="3">
        <v>45498</v>
      </c>
      <c r="I302" t="s">
        <v>121</v>
      </c>
      <c r="J302" t="s">
        <v>19</v>
      </c>
      <c r="K302" t="s">
        <v>31</v>
      </c>
    </row>
    <row r="303" spans="1:11">
      <c r="A303" s="2">
        <v>123</v>
      </c>
      <c r="B303" t="s">
        <v>12</v>
      </c>
      <c r="C303" t="s">
        <v>1186</v>
      </c>
      <c r="D303" t="s">
        <v>1187</v>
      </c>
      <c r="E303" t="s">
        <v>1188</v>
      </c>
      <c r="F303" t="s">
        <v>1189</v>
      </c>
      <c r="G303" t="s">
        <v>17</v>
      </c>
      <c r="H303" s="3">
        <v>45498</v>
      </c>
      <c r="I303" t="s">
        <v>121</v>
      </c>
      <c r="J303" t="s">
        <v>19</v>
      </c>
      <c r="K303" t="s">
        <v>31</v>
      </c>
    </row>
    <row r="304" spans="1:11">
      <c r="A304" s="2">
        <v>122</v>
      </c>
      <c r="B304" t="s">
        <v>72</v>
      </c>
      <c r="C304" t="s">
        <v>1190</v>
      </c>
      <c r="D304" t="s">
        <v>1191</v>
      </c>
      <c r="E304" t="s">
        <v>1192</v>
      </c>
      <c r="F304" t="s">
        <v>1193</v>
      </c>
      <c r="G304" t="s">
        <v>190</v>
      </c>
      <c r="H304" s="3">
        <v>45477</v>
      </c>
      <c r="I304" t="s">
        <v>121</v>
      </c>
      <c r="J304" t="s">
        <v>19</v>
      </c>
      <c r="K304" t="s">
        <v>31</v>
      </c>
    </row>
    <row r="305" spans="1:11">
      <c r="A305" s="2">
        <v>121</v>
      </c>
      <c r="B305" t="s">
        <v>72</v>
      </c>
      <c r="C305" t="s">
        <v>1194</v>
      </c>
      <c r="D305" t="s">
        <v>1195</v>
      </c>
      <c r="E305" t="s">
        <v>1196</v>
      </c>
      <c r="F305" t="s">
        <v>1197</v>
      </c>
      <c r="G305" t="s">
        <v>169</v>
      </c>
      <c r="H305" s="3">
        <v>45491</v>
      </c>
      <c r="I305" t="s">
        <v>121</v>
      </c>
      <c r="J305" t="s">
        <v>19</v>
      </c>
      <c r="K305" t="s">
        <v>40</v>
      </c>
    </row>
    <row r="306" spans="1:11">
      <c r="A306" s="2">
        <v>111</v>
      </c>
      <c r="B306" t="s">
        <v>72</v>
      </c>
      <c r="C306" t="s">
        <v>1198</v>
      </c>
      <c r="D306" t="s">
        <v>1199</v>
      </c>
      <c r="E306" t="s">
        <v>1200</v>
      </c>
      <c r="F306" t="s">
        <v>1201</v>
      </c>
      <c r="G306" t="s">
        <v>146</v>
      </c>
      <c r="H306" s="3">
        <v>45497</v>
      </c>
      <c r="I306" t="s">
        <v>121</v>
      </c>
      <c r="J306" t="s">
        <v>19</v>
      </c>
      <c r="K306" t="s">
        <v>215</v>
      </c>
    </row>
    <row r="307" spans="1:11">
      <c r="A307" s="2">
        <v>107</v>
      </c>
      <c r="B307" t="s">
        <v>72</v>
      </c>
      <c r="C307" t="s">
        <v>1202</v>
      </c>
      <c r="D307" t="s">
        <v>1203</v>
      </c>
      <c r="E307" t="s">
        <v>1204</v>
      </c>
      <c r="F307" t="s">
        <v>1205</v>
      </c>
      <c r="G307" t="s">
        <v>146</v>
      </c>
      <c r="H307" s="3">
        <v>45481</v>
      </c>
      <c r="I307" t="s">
        <v>121</v>
      </c>
      <c r="J307" t="s">
        <v>19</v>
      </c>
      <c r="K307" t="s">
        <v>40</v>
      </c>
    </row>
    <row r="308" spans="1:11">
      <c r="A308" s="2">
        <v>91</v>
      </c>
      <c r="B308" t="s">
        <v>72</v>
      </c>
      <c r="C308" t="s">
        <v>1206</v>
      </c>
      <c r="D308" t="s">
        <v>1207</v>
      </c>
      <c r="E308" t="s">
        <v>1208</v>
      </c>
      <c r="F308" t="s">
        <v>1209</v>
      </c>
      <c r="G308" t="s">
        <v>169</v>
      </c>
      <c r="H308" s="3">
        <v>45490</v>
      </c>
      <c r="I308" t="s">
        <v>121</v>
      </c>
      <c r="J308" t="s">
        <v>19</v>
      </c>
      <c r="K308" t="s">
        <v>20</v>
      </c>
    </row>
    <row r="309" spans="1:11">
      <c r="A309" s="2">
        <v>82</v>
      </c>
      <c r="B309" t="s">
        <v>72</v>
      </c>
      <c r="C309" t="s">
        <v>1210</v>
      </c>
      <c r="D309" t="s">
        <v>1211</v>
      </c>
      <c r="E309" t="s">
        <v>1212</v>
      </c>
      <c r="F309" t="s">
        <v>1213</v>
      </c>
      <c r="G309" t="s">
        <v>1214</v>
      </c>
      <c r="H309" s="3">
        <v>45497</v>
      </c>
      <c r="I309" t="s">
        <v>121</v>
      </c>
      <c r="J309" t="s">
        <v>19</v>
      </c>
      <c r="K309" t="s">
        <v>40</v>
      </c>
    </row>
    <row r="310" spans="1:11">
      <c r="A310" s="2">
        <v>78</v>
      </c>
      <c r="B310" t="s">
        <v>72</v>
      </c>
      <c r="C310" t="s">
        <v>1215</v>
      </c>
      <c r="D310" t="s">
        <v>1216</v>
      </c>
      <c r="E310" t="s">
        <v>891</v>
      </c>
      <c r="F310" t="s">
        <v>1217</v>
      </c>
      <c r="G310" t="s">
        <v>600</v>
      </c>
      <c r="H310" s="3">
        <v>45476</v>
      </c>
      <c r="I310" t="s">
        <v>121</v>
      </c>
      <c r="J310" t="s">
        <v>19</v>
      </c>
      <c r="K310" t="s">
        <v>31</v>
      </c>
    </row>
    <row r="311" spans="1:11">
      <c r="A311" s="2">
        <v>77</v>
      </c>
      <c r="B311" t="s">
        <v>12</v>
      </c>
      <c r="C311" t="s">
        <v>1218</v>
      </c>
      <c r="D311" t="s">
        <v>1219</v>
      </c>
      <c r="E311" t="s">
        <v>1220</v>
      </c>
      <c r="F311" t="s">
        <v>1221</v>
      </c>
      <c r="G311" t="s">
        <v>17</v>
      </c>
      <c r="H311" s="3">
        <v>45497</v>
      </c>
      <c r="I311" t="s">
        <v>121</v>
      </c>
      <c r="J311" t="s">
        <v>19</v>
      </c>
      <c r="K311" t="s">
        <v>31</v>
      </c>
    </row>
    <row r="312" spans="1:11">
      <c r="A312" s="2">
        <v>76</v>
      </c>
      <c r="B312" t="s">
        <v>12</v>
      </c>
      <c r="C312" t="s">
        <v>1222</v>
      </c>
      <c r="D312" t="s">
        <v>1223</v>
      </c>
      <c r="E312" t="s">
        <v>1224</v>
      </c>
      <c r="F312" t="s">
        <v>1225</v>
      </c>
      <c r="G312" t="s">
        <v>17</v>
      </c>
      <c r="H312" s="3">
        <v>45497</v>
      </c>
      <c r="I312" t="s">
        <v>121</v>
      </c>
      <c r="J312" t="s">
        <v>19</v>
      </c>
      <c r="K312" t="s">
        <v>31</v>
      </c>
    </row>
    <row r="313" spans="1:11">
      <c r="A313" s="2">
        <v>75</v>
      </c>
      <c r="B313" t="s">
        <v>72</v>
      </c>
      <c r="C313" t="s">
        <v>1226</v>
      </c>
      <c r="D313" t="s">
        <v>1227</v>
      </c>
      <c r="E313" t="s">
        <v>1228</v>
      </c>
      <c r="F313" t="s">
        <v>1229</v>
      </c>
      <c r="G313" t="s">
        <v>600</v>
      </c>
      <c r="H313" s="3">
        <v>45476</v>
      </c>
      <c r="I313" t="s">
        <v>121</v>
      </c>
      <c r="J313" t="s">
        <v>19</v>
      </c>
      <c r="K313" t="s">
        <v>215</v>
      </c>
    </row>
    <row r="314" spans="1:11">
      <c r="A314" s="2">
        <v>62</v>
      </c>
      <c r="B314" t="s">
        <v>12</v>
      </c>
      <c r="C314" t="s">
        <v>1230</v>
      </c>
      <c r="D314" t="s">
        <v>1231</v>
      </c>
      <c r="E314" t="s">
        <v>1232</v>
      </c>
      <c r="F314" t="s">
        <v>1233</v>
      </c>
      <c r="G314" t="s">
        <v>17</v>
      </c>
      <c r="H314" s="3">
        <v>45497</v>
      </c>
      <c r="I314" t="s">
        <v>121</v>
      </c>
      <c r="J314" t="s">
        <v>19</v>
      </c>
      <c r="K314" t="s">
        <v>31</v>
      </c>
    </row>
    <row r="315" spans="1:11">
      <c r="A315" s="2">
        <v>61</v>
      </c>
      <c r="B315" t="s">
        <v>72</v>
      </c>
      <c r="C315" t="s">
        <v>1234</v>
      </c>
      <c r="D315" t="s">
        <v>1235</v>
      </c>
      <c r="E315" t="s">
        <v>1236</v>
      </c>
      <c r="F315" t="s">
        <v>1237</v>
      </c>
      <c r="G315" t="s">
        <v>146</v>
      </c>
      <c r="H315" s="3">
        <v>45497</v>
      </c>
      <c r="I315" t="s">
        <v>121</v>
      </c>
      <c r="J315" t="s">
        <v>19</v>
      </c>
      <c r="K315" t="s">
        <v>20</v>
      </c>
    </row>
    <row r="316" spans="1:11">
      <c r="A316" s="2">
        <v>60</v>
      </c>
      <c r="B316" t="s">
        <v>72</v>
      </c>
      <c r="C316" t="s">
        <v>1238</v>
      </c>
      <c r="D316" t="s">
        <v>1239</v>
      </c>
      <c r="E316" t="s">
        <v>1240</v>
      </c>
      <c r="F316" t="s">
        <v>1241</v>
      </c>
      <c r="G316" t="s">
        <v>353</v>
      </c>
      <c r="H316" s="3">
        <v>45497</v>
      </c>
      <c r="I316" t="s">
        <v>121</v>
      </c>
      <c r="J316" t="s">
        <v>19</v>
      </c>
      <c r="K316" t="s">
        <v>40</v>
      </c>
    </row>
    <row r="317" spans="1:11">
      <c r="A317" s="2">
        <v>58</v>
      </c>
      <c r="B317" t="s">
        <v>72</v>
      </c>
      <c r="C317" t="s">
        <v>1242</v>
      </c>
      <c r="D317" t="s">
        <v>1243</v>
      </c>
      <c r="E317" t="s">
        <v>1244</v>
      </c>
      <c r="F317" t="s">
        <v>1245</v>
      </c>
      <c r="G317" t="s">
        <v>169</v>
      </c>
      <c r="H317" s="3">
        <v>45490</v>
      </c>
      <c r="I317" t="s">
        <v>121</v>
      </c>
      <c r="J317" t="s">
        <v>19</v>
      </c>
      <c r="K317" t="s">
        <v>20</v>
      </c>
    </row>
    <row r="318" spans="1:11">
      <c r="A318" s="2">
        <v>55</v>
      </c>
      <c r="B318" t="s">
        <v>72</v>
      </c>
      <c r="C318" t="s">
        <v>1246</v>
      </c>
      <c r="D318" t="s">
        <v>1247</v>
      </c>
      <c r="E318" t="s">
        <v>1248</v>
      </c>
      <c r="F318" t="s">
        <v>1249</v>
      </c>
      <c r="G318" t="s">
        <v>146</v>
      </c>
      <c r="H318" s="3">
        <v>45518</v>
      </c>
      <c r="I318" t="s">
        <v>121</v>
      </c>
      <c r="J318" t="s">
        <v>19</v>
      </c>
      <c r="K318" t="s">
        <v>40</v>
      </c>
    </row>
    <row r="319" spans="1:11">
      <c r="A319" s="2">
        <v>53</v>
      </c>
      <c r="B319" t="s">
        <v>72</v>
      </c>
      <c r="C319" t="s">
        <v>1250</v>
      </c>
      <c r="D319" t="s">
        <v>1251</v>
      </c>
      <c r="E319" t="s">
        <v>1252</v>
      </c>
      <c r="F319" t="s">
        <v>1253</v>
      </c>
      <c r="G319" t="s">
        <v>77</v>
      </c>
      <c r="H319" s="3">
        <v>45489</v>
      </c>
      <c r="I319" t="s">
        <v>121</v>
      </c>
      <c r="J319" t="s">
        <v>19</v>
      </c>
      <c r="K319" t="s">
        <v>215</v>
      </c>
    </row>
    <row r="320" spans="1:11">
      <c r="A320" s="2">
        <v>50</v>
      </c>
      <c r="B320" t="s">
        <v>72</v>
      </c>
      <c r="C320" t="s">
        <v>1254</v>
      </c>
      <c r="D320" t="s">
        <v>1255</v>
      </c>
      <c r="E320" t="s">
        <v>335</v>
      </c>
      <c r="F320" t="s">
        <v>1256</v>
      </c>
      <c r="G320" t="s">
        <v>357</v>
      </c>
      <c r="H320" s="3">
        <v>45475</v>
      </c>
      <c r="I320" t="s">
        <v>121</v>
      </c>
      <c r="J320" t="s">
        <v>19</v>
      </c>
      <c r="K320" t="s">
        <v>31</v>
      </c>
    </row>
    <row r="321" spans="1:11">
      <c r="A321" s="2">
        <v>49</v>
      </c>
      <c r="B321" t="s">
        <v>12</v>
      </c>
      <c r="C321" t="s">
        <v>1257</v>
      </c>
      <c r="D321" t="s">
        <v>1258</v>
      </c>
      <c r="E321" t="s">
        <v>1090</v>
      </c>
      <c r="F321" t="s">
        <v>1259</v>
      </c>
      <c r="G321" t="s">
        <v>25</v>
      </c>
      <c r="H321" s="3">
        <v>45496</v>
      </c>
      <c r="I321" t="s">
        <v>121</v>
      </c>
      <c r="J321" t="s">
        <v>19</v>
      </c>
      <c r="K321" t="s">
        <v>20</v>
      </c>
    </row>
    <row r="322" spans="1:11">
      <c r="A322" s="2">
        <v>48</v>
      </c>
      <c r="B322" t="s">
        <v>72</v>
      </c>
      <c r="C322" t="s">
        <v>1260</v>
      </c>
      <c r="D322" t="s">
        <v>1261</v>
      </c>
      <c r="E322" t="s">
        <v>1262</v>
      </c>
      <c r="F322" t="s">
        <v>1263</v>
      </c>
      <c r="G322" t="s">
        <v>405</v>
      </c>
      <c r="H322" s="3">
        <v>45475</v>
      </c>
      <c r="I322" t="s">
        <v>121</v>
      </c>
      <c r="J322" t="s">
        <v>19</v>
      </c>
      <c r="K322" t="s">
        <v>40</v>
      </c>
    </row>
    <row r="323" spans="1:11">
      <c r="A323" s="2">
        <v>46</v>
      </c>
      <c r="B323" t="s">
        <v>72</v>
      </c>
      <c r="C323" t="s">
        <v>1264</v>
      </c>
      <c r="D323" t="s">
        <v>1265</v>
      </c>
      <c r="E323" t="s">
        <v>1097</v>
      </c>
      <c r="F323" t="s">
        <v>1266</v>
      </c>
      <c r="G323" t="s">
        <v>405</v>
      </c>
      <c r="H323" s="3">
        <v>45475</v>
      </c>
      <c r="I323" t="s">
        <v>121</v>
      </c>
      <c r="J323" t="s">
        <v>19</v>
      </c>
      <c r="K323" t="s">
        <v>40</v>
      </c>
    </row>
    <row r="324" spans="1:11">
      <c r="A324" s="2">
        <v>44</v>
      </c>
      <c r="B324" t="s">
        <v>12</v>
      </c>
      <c r="C324" t="s">
        <v>1267</v>
      </c>
      <c r="D324" t="s">
        <v>1268</v>
      </c>
      <c r="E324" t="s">
        <v>797</v>
      </c>
      <c r="F324" t="s">
        <v>1269</v>
      </c>
      <c r="G324" t="s">
        <v>17</v>
      </c>
      <c r="H324" s="3">
        <v>45496</v>
      </c>
      <c r="I324" t="s">
        <v>121</v>
      </c>
      <c r="J324" t="s">
        <v>19</v>
      </c>
      <c r="K324" t="s">
        <v>31</v>
      </c>
    </row>
    <row r="325" spans="1:11">
      <c r="A325" s="2">
        <v>42</v>
      </c>
      <c r="B325" t="s">
        <v>72</v>
      </c>
      <c r="C325" t="s">
        <v>1270</v>
      </c>
      <c r="D325" t="s">
        <v>1271</v>
      </c>
      <c r="E325" t="s">
        <v>1272</v>
      </c>
      <c r="F325" t="s">
        <v>1273</v>
      </c>
      <c r="G325" t="s">
        <v>190</v>
      </c>
      <c r="H325" s="3">
        <v>45475</v>
      </c>
      <c r="I325" t="s">
        <v>121</v>
      </c>
      <c r="J325" t="s">
        <v>19</v>
      </c>
      <c r="K325" t="s">
        <v>31</v>
      </c>
    </row>
    <row r="326" spans="1:11">
      <c r="A326" s="2">
        <v>38</v>
      </c>
      <c r="B326" t="s">
        <v>72</v>
      </c>
      <c r="C326" t="s">
        <v>1274</v>
      </c>
      <c r="D326" t="s">
        <v>1275</v>
      </c>
      <c r="E326" t="s">
        <v>1276</v>
      </c>
      <c r="F326" t="s">
        <v>1277</v>
      </c>
      <c r="G326" t="s">
        <v>30</v>
      </c>
      <c r="H326" s="3">
        <v>45489</v>
      </c>
      <c r="I326" t="s">
        <v>121</v>
      </c>
      <c r="J326" t="s">
        <v>19</v>
      </c>
      <c r="K326" t="s">
        <v>40</v>
      </c>
    </row>
    <row r="327" spans="1:11">
      <c r="A327" s="2">
        <v>36</v>
      </c>
      <c r="B327" t="s">
        <v>72</v>
      </c>
      <c r="C327" t="s">
        <v>1278</v>
      </c>
      <c r="D327" t="s">
        <v>1279</v>
      </c>
      <c r="E327" t="s">
        <v>535</v>
      </c>
      <c r="F327" t="s">
        <v>1280</v>
      </c>
      <c r="G327" t="s">
        <v>353</v>
      </c>
      <c r="H327" s="3">
        <v>45496</v>
      </c>
      <c r="I327" t="s">
        <v>121</v>
      </c>
      <c r="J327" t="s">
        <v>19</v>
      </c>
      <c r="K327" t="s">
        <v>40</v>
      </c>
    </row>
    <row r="328" spans="1:11">
      <c r="A328" s="2">
        <v>34</v>
      </c>
      <c r="B328" t="s">
        <v>12</v>
      </c>
      <c r="C328" t="s">
        <v>1281</v>
      </c>
      <c r="D328" t="s">
        <v>1282</v>
      </c>
      <c r="E328" t="s">
        <v>1283</v>
      </c>
      <c r="F328" t="s">
        <v>1284</v>
      </c>
      <c r="G328" t="s">
        <v>17</v>
      </c>
      <c r="H328" s="3">
        <v>45496</v>
      </c>
      <c r="I328" t="s">
        <v>121</v>
      </c>
      <c r="J328" t="s">
        <v>19</v>
      </c>
      <c r="K328" t="s">
        <v>20</v>
      </c>
    </row>
    <row r="329" spans="1:11">
      <c r="A329" s="2">
        <v>33</v>
      </c>
      <c r="B329" t="s">
        <v>72</v>
      </c>
      <c r="C329" t="s">
        <v>1285</v>
      </c>
      <c r="D329" t="s">
        <v>1286</v>
      </c>
      <c r="E329" t="s">
        <v>1287</v>
      </c>
      <c r="F329" t="s">
        <v>1288</v>
      </c>
      <c r="G329" t="s">
        <v>1289</v>
      </c>
      <c r="H329" s="3">
        <v>45475</v>
      </c>
      <c r="I329" t="s">
        <v>121</v>
      </c>
      <c r="J329" t="s">
        <v>19</v>
      </c>
      <c r="K329" t="s">
        <v>31</v>
      </c>
    </row>
    <row r="330" spans="1:11">
      <c r="A330" s="2">
        <v>32</v>
      </c>
      <c r="B330" t="s">
        <v>72</v>
      </c>
      <c r="C330" t="s">
        <v>1290</v>
      </c>
      <c r="D330" t="s">
        <v>1291</v>
      </c>
      <c r="E330" t="s">
        <v>1292</v>
      </c>
      <c r="F330" t="s">
        <v>1293</v>
      </c>
      <c r="G330" t="s">
        <v>353</v>
      </c>
      <c r="H330" s="3">
        <v>45475</v>
      </c>
      <c r="I330" t="s">
        <v>121</v>
      </c>
      <c r="J330" t="s">
        <v>19</v>
      </c>
      <c r="K330" t="s">
        <v>40</v>
      </c>
    </row>
    <row r="331" spans="1:11">
      <c r="A331" s="2">
        <v>22</v>
      </c>
      <c r="B331" t="s">
        <v>72</v>
      </c>
      <c r="C331" t="s">
        <v>1294</v>
      </c>
      <c r="D331" t="s">
        <v>1295</v>
      </c>
      <c r="E331" t="s">
        <v>1292</v>
      </c>
      <c r="F331" t="s">
        <v>1296</v>
      </c>
      <c r="G331" t="s">
        <v>353</v>
      </c>
      <c r="H331" s="3">
        <v>45475</v>
      </c>
      <c r="I331" t="s">
        <v>121</v>
      </c>
      <c r="J331" t="s">
        <v>19</v>
      </c>
      <c r="K331" t="s">
        <v>40</v>
      </c>
    </row>
    <row r="332" spans="1:11">
      <c r="A332" s="2">
        <v>15</v>
      </c>
      <c r="B332" t="s">
        <v>72</v>
      </c>
      <c r="C332" t="s">
        <v>1297</v>
      </c>
      <c r="D332" t="s">
        <v>1298</v>
      </c>
      <c r="E332" t="s">
        <v>351</v>
      </c>
      <c r="F332" t="s">
        <v>1299</v>
      </c>
      <c r="G332" t="s">
        <v>353</v>
      </c>
      <c r="H332" s="3">
        <v>45475</v>
      </c>
      <c r="I332" t="s">
        <v>121</v>
      </c>
      <c r="J332" t="s">
        <v>19</v>
      </c>
      <c r="K332" t="s">
        <v>31</v>
      </c>
    </row>
    <row r="333" spans="1:11">
      <c r="A333" s="2">
        <v>11</v>
      </c>
      <c r="B333" t="s">
        <v>72</v>
      </c>
      <c r="C333" t="s">
        <v>1300</v>
      </c>
      <c r="D333" t="s">
        <v>1301</v>
      </c>
      <c r="E333" t="s">
        <v>315</v>
      </c>
      <c r="F333" t="s">
        <v>1302</v>
      </c>
      <c r="G333" t="s">
        <v>164</v>
      </c>
      <c r="H333" s="3">
        <v>45475</v>
      </c>
      <c r="I333" t="s">
        <v>121</v>
      </c>
      <c r="J333" t="s">
        <v>19</v>
      </c>
      <c r="K333" t="s">
        <v>40</v>
      </c>
    </row>
    <row r="334" spans="1:11">
      <c r="A334" s="2">
        <v>7</v>
      </c>
      <c r="B334" t="s">
        <v>72</v>
      </c>
      <c r="C334" t="s">
        <v>1303</v>
      </c>
      <c r="D334" t="s">
        <v>1304</v>
      </c>
      <c r="E334" t="s">
        <v>1305</v>
      </c>
      <c r="F334" t="s">
        <v>1306</v>
      </c>
      <c r="G334" t="s">
        <v>405</v>
      </c>
      <c r="H334" s="3">
        <v>45475</v>
      </c>
      <c r="I334" t="s">
        <v>121</v>
      </c>
      <c r="J334" t="s">
        <v>19</v>
      </c>
      <c r="K334" t="s">
        <v>20</v>
      </c>
    </row>
    <row r="335" spans="1:11">
      <c r="A335" s="2">
        <v>5</v>
      </c>
      <c r="B335" t="s">
        <v>12</v>
      </c>
      <c r="C335" t="s">
        <v>1307</v>
      </c>
      <c r="D335" t="s">
        <v>1308</v>
      </c>
      <c r="E335" t="s">
        <v>1309</v>
      </c>
      <c r="F335" t="s">
        <v>1310</v>
      </c>
      <c r="G335" t="s">
        <v>25</v>
      </c>
      <c r="H335" s="3">
        <v>45496</v>
      </c>
      <c r="I335" t="s">
        <v>121</v>
      </c>
      <c r="J335" t="s">
        <v>19</v>
      </c>
      <c r="K335" t="s">
        <v>40</v>
      </c>
    </row>
    <row r="336" spans="1:11">
      <c r="A336" s="2">
        <v>4</v>
      </c>
      <c r="B336" t="s">
        <v>72</v>
      </c>
      <c r="C336" t="s">
        <v>1311</v>
      </c>
      <c r="D336" t="s">
        <v>1312</v>
      </c>
      <c r="E336" t="s">
        <v>265</v>
      </c>
      <c r="F336" t="s">
        <v>1313</v>
      </c>
      <c r="G336" t="s">
        <v>146</v>
      </c>
      <c r="H336" s="3">
        <v>45518</v>
      </c>
      <c r="I336" t="s">
        <v>121</v>
      </c>
      <c r="J336" t="s">
        <v>19</v>
      </c>
      <c r="K336" t="s">
        <v>20</v>
      </c>
    </row>
    <row r="337" spans="1:11">
      <c r="A337" s="2">
        <v>3</v>
      </c>
      <c r="B337" t="s">
        <v>72</v>
      </c>
      <c r="C337" t="s">
        <v>1314</v>
      </c>
      <c r="D337" t="s">
        <v>1315</v>
      </c>
      <c r="E337" t="s">
        <v>1316</v>
      </c>
      <c r="F337" t="s">
        <v>1317</v>
      </c>
      <c r="G337" t="s">
        <v>405</v>
      </c>
      <c r="H337" s="3">
        <v>45475</v>
      </c>
      <c r="I337" t="s">
        <v>121</v>
      </c>
      <c r="J337" t="s">
        <v>19</v>
      </c>
      <c r="K337" t="s">
        <v>40</v>
      </c>
    </row>
    <row r="338" spans="1:11">
      <c r="A338" s="2">
        <v>2</v>
      </c>
      <c r="B338" t="s">
        <v>12</v>
      </c>
      <c r="C338" t="s">
        <v>1318</v>
      </c>
      <c r="D338" t="s">
        <v>1319</v>
      </c>
      <c r="E338" t="s">
        <v>368</v>
      </c>
      <c r="F338" t="s">
        <v>1320</v>
      </c>
      <c r="G338" t="s">
        <v>17</v>
      </c>
      <c r="H338" s="3">
        <v>45496</v>
      </c>
      <c r="I338" t="s">
        <v>121</v>
      </c>
      <c r="J338" t="s">
        <v>19</v>
      </c>
      <c r="K338" t="s">
        <v>31</v>
      </c>
    </row>
    <row r="339" spans="1:11">
      <c r="A339" s="2">
        <v>1</v>
      </c>
      <c r="B339" t="s">
        <v>12</v>
      </c>
      <c r="C339" t="s">
        <v>1321</v>
      </c>
      <c r="D339" t="s">
        <v>1322</v>
      </c>
      <c r="E339" t="s">
        <v>1323</v>
      </c>
      <c r="F339" t="s">
        <v>1324</v>
      </c>
      <c r="G339" t="s">
        <v>17</v>
      </c>
      <c r="H339" s="3">
        <v>45496</v>
      </c>
      <c r="I339" t="s">
        <v>121</v>
      </c>
      <c r="J339" t="s">
        <v>19</v>
      </c>
      <c r="K339" t="s">
        <v>31</v>
      </c>
    </row>
  </sheetData>
  <autoFilter ref="A2:K339"/>
  <mergeCells count="1">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M274"/>
  <sheetViews>
    <sheetView topLeftCell="C1" zoomScale="80" zoomScaleNormal="80" workbookViewId="0">
      <pane ySplit="1" topLeftCell="A2" activePane="bottomLeft" state="frozen"/>
      <selection activeCell="L1" sqref="L1"/>
      <selection pane="bottomLeft" activeCell="C141" sqref="C141:C250"/>
    </sheetView>
  </sheetViews>
  <sheetFormatPr baseColWidth="10" defaultColWidth="11.42578125" defaultRowHeight="15"/>
  <cols>
    <col min="1" max="1" width="24.28515625" style="44" customWidth="1"/>
    <col min="2" max="2" width="20.5703125" style="44" customWidth="1"/>
    <col min="3" max="3" width="31" style="44" customWidth="1"/>
    <col min="4" max="4" width="36.5703125" style="44" customWidth="1"/>
    <col min="5" max="5" width="24.42578125" style="44" customWidth="1"/>
    <col min="6" max="6" width="29.28515625" style="44" customWidth="1"/>
    <col min="7" max="7" width="31.5703125" style="44" customWidth="1"/>
    <col min="8" max="8" width="34.85546875" style="44" customWidth="1"/>
    <col min="9" max="9" width="32" style="44" customWidth="1"/>
    <col min="10" max="10" width="41.5703125" style="44" customWidth="1"/>
    <col min="11" max="11" width="13.85546875" style="44" customWidth="1"/>
    <col min="12" max="12" width="36.28515625" style="44" customWidth="1"/>
    <col min="13" max="13" width="14.7109375" style="44" customWidth="1"/>
    <col min="14" max="15" width="13.7109375" style="44" customWidth="1"/>
    <col min="16" max="16" width="13.28515625" style="44" customWidth="1"/>
    <col min="17" max="17" width="31.140625" style="44" customWidth="1"/>
    <col min="18" max="18" width="16.85546875" style="44" customWidth="1"/>
    <col min="19" max="19" width="12.7109375" style="44" hidden="1" customWidth="1"/>
    <col min="20" max="20" width="18.7109375" style="44" customWidth="1"/>
    <col min="21" max="21" width="53.28515625" style="44" customWidth="1"/>
    <col min="22" max="22" width="18.7109375" style="44" customWidth="1"/>
    <col min="23" max="23" width="16.85546875" style="44" customWidth="1"/>
    <col min="24" max="24" width="16" style="44" customWidth="1"/>
    <col min="25" max="25" width="14.85546875" style="44" customWidth="1"/>
    <col min="26" max="26" width="18.42578125" style="44" customWidth="1"/>
    <col min="27" max="27" width="38.5703125" style="44" customWidth="1"/>
    <col min="28" max="48" width="11.42578125" style="4"/>
    <col min="49" max="49" width="16.85546875" style="4" bestFit="1" customWidth="1"/>
    <col min="50" max="65" width="22.140625" style="4" bestFit="1" customWidth="1"/>
    <col min="66" max="16384" width="11.42578125" style="4"/>
  </cols>
  <sheetData>
    <row r="1" spans="1:65" ht="56.25" customHeight="1">
      <c r="A1" s="24" t="s">
        <v>1325</v>
      </c>
      <c r="B1" s="24" t="s">
        <v>1326</v>
      </c>
      <c r="C1" s="24" t="s">
        <v>1327</v>
      </c>
      <c r="D1" s="24" t="s">
        <v>1328</v>
      </c>
      <c r="E1" s="24" t="s">
        <v>1329</v>
      </c>
      <c r="F1" s="24" t="s">
        <v>1330</v>
      </c>
      <c r="G1" s="24" t="s">
        <v>6</v>
      </c>
      <c r="H1" s="24" t="s">
        <v>1331</v>
      </c>
      <c r="I1" s="24" t="s">
        <v>1332</v>
      </c>
      <c r="J1" s="24" t="s">
        <v>1333</v>
      </c>
      <c r="K1" s="24" t="s">
        <v>1868</v>
      </c>
      <c r="L1" s="24" t="s">
        <v>1870</v>
      </c>
      <c r="M1" s="24" t="s">
        <v>1334</v>
      </c>
      <c r="N1" s="24" t="s">
        <v>1335</v>
      </c>
      <c r="O1" s="24" t="s">
        <v>1336</v>
      </c>
      <c r="P1" s="24" t="s">
        <v>1337</v>
      </c>
      <c r="Q1" s="24" t="s">
        <v>1338</v>
      </c>
      <c r="R1" s="24" t="s">
        <v>1339</v>
      </c>
      <c r="S1" s="24" t="s">
        <v>1340</v>
      </c>
      <c r="T1" s="24" t="s">
        <v>11</v>
      </c>
      <c r="U1" s="24" t="s">
        <v>1341</v>
      </c>
      <c r="V1" s="25" t="s">
        <v>1342</v>
      </c>
      <c r="W1" s="24" t="s">
        <v>1343</v>
      </c>
      <c r="X1" s="24" t="s">
        <v>1344</v>
      </c>
      <c r="Y1" s="24" t="s">
        <v>1345</v>
      </c>
      <c r="Z1" s="24" t="s">
        <v>1346</v>
      </c>
      <c r="AA1" s="30" t="s">
        <v>1852</v>
      </c>
      <c r="AW1" s="8">
        <v>45292</v>
      </c>
      <c r="AX1" s="9">
        <v>45299</v>
      </c>
      <c r="AY1" s="9">
        <v>45376</v>
      </c>
      <c r="AZ1" s="9">
        <v>45379</v>
      </c>
      <c r="BA1" s="9">
        <v>45380</v>
      </c>
      <c r="BB1" s="9">
        <v>45413</v>
      </c>
      <c r="BC1" s="9">
        <v>45425</v>
      </c>
      <c r="BD1" s="9">
        <v>45446</v>
      </c>
      <c r="BE1" s="9">
        <v>45453</v>
      </c>
      <c r="BF1" s="9">
        <v>45474</v>
      </c>
      <c r="BG1" s="9">
        <v>45493</v>
      </c>
      <c r="BH1" s="9">
        <v>45511</v>
      </c>
      <c r="BI1" s="9">
        <v>45523</v>
      </c>
      <c r="BJ1" s="9">
        <v>45579</v>
      </c>
      <c r="BK1" s="9">
        <v>45600</v>
      </c>
      <c r="BL1" s="9">
        <v>45607</v>
      </c>
      <c r="BM1" s="9">
        <v>45651</v>
      </c>
    </row>
    <row r="2" spans="1:65" s="5" customFormat="1" ht="150" hidden="1">
      <c r="A2" s="26" t="s">
        <v>1347</v>
      </c>
      <c r="B2" s="26" t="s">
        <v>1686</v>
      </c>
      <c r="C2" s="26" t="s">
        <v>1348</v>
      </c>
      <c r="D2" s="26" t="s">
        <v>15</v>
      </c>
      <c r="E2" s="26" t="s">
        <v>1858</v>
      </c>
      <c r="F2" s="26" t="s">
        <v>1349</v>
      </c>
      <c r="G2" s="26" t="s">
        <v>16</v>
      </c>
      <c r="H2" s="26" t="s">
        <v>607</v>
      </c>
      <c r="I2" s="26" t="s">
        <v>1350</v>
      </c>
      <c r="J2" s="26" t="s">
        <v>1351</v>
      </c>
      <c r="K2" s="26" t="s">
        <v>1352</v>
      </c>
      <c r="L2" s="26" t="s">
        <v>1871</v>
      </c>
      <c r="M2" s="26">
        <v>15</v>
      </c>
      <c r="N2" s="26" t="s">
        <v>13</v>
      </c>
      <c r="O2" s="28">
        <v>45503</v>
      </c>
      <c r="P2" s="37" t="s">
        <v>1353</v>
      </c>
      <c r="Q2" s="28">
        <v>45517</v>
      </c>
      <c r="R2" s="26">
        <f>NETWORKDAYS.INTL(O2,Q2,1,$AW$1:$BM$1)</f>
        <v>10</v>
      </c>
      <c r="S2" s="26">
        <f>R2+1</f>
        <v>11</v>
      </c>
      <c r="T2" s="29" t="s">
        <v>1482</v>
      </c>
      <c r="U2" s="26" t="s">
        <v>1354</v>
      </c>
      <c r="V2" s="28">
        <v>45517</v>
      </c>
      <c r="W2" s="26" t="s">
        <v>1355</v>
      </c>
      <c r="X2" s="26" t="s">
        <v>1356</v>
      </c>
      <c r="Y2" s="26" t="s">
        <v>1357</v>
      </c>
      <c r="Z2" s="26" t="s">
        <v>1358</v>
      </c>
      <c r="AA2" s="26"/>
      <c r="AW2" s="12">
        <v>45292</v>
      </c>
      <c r="AX2" s="13">
        <v>45299</v>
      </c>
      <c r="AY2" s="13">
        <v>45376</v>
      </c>
      <c r="AZ2" s="13">
        <v>45379</v>
      </c>
      <c r="BA2" s="13">
        <v>45380</v>
      </c>
      <c r="BB2" s="13">
        <v>45413</v>
      </c>
      <c r="BC2" s="13">
        <v>45425</v>
      </c>
      <c r="BD2" s="13">
        <v>45446</v>
      </c>
      <c r="BE2" s="13">
        <v>45453</v>
      </c>
      <c r="BF2" s="13">
        <v>45474</v>
      </c>
      <c r="BG2" s="13">
        <v>45493</v>
      </c>
      <c r="BH2" s="13">
        <v>45511</v>
      </c>
      <c r="BI2" s="13">
        <v>45523</v>
      </c>
      <c r="BJ2" s="13">
        <v>45579</v>
      </c>
      <c r="BK2" s="13">
        <v>45600</v>
      </c>
      <c r="BL2" s="13">
        <v>45607</v>
      </c>
      <c r="BM2" s="13">
        <v>45651</v>
      </c>
    </row>
    <row r="3" spans="1:65" s="5" customFormat="1" ht="120" hidden="1">
      <c r="A3" s="26" t="s">
        <v>1347</v>
      </c>
      <c r="B3" s="26" t="s">
        <v>1686</v>
      </c>
      <c r="C3" s="26" t="s">
        <v>1348</v>
      </c>
      <c r="D3" s="26" t="s">
        <v>28</v>
      </c>
      <c r="E3" s="26" t="s">
        <v>1858</v>
      </c>
      <c r="F3" s="26" t="s">
        <v>1359</v>
      </c>
      <c r="G3" s="26" t="s">
        <v>29</v>
      </c>
      <c r="H3" s="26" t="s">
        <v>1360</v>
      </c>
      <c r="I3" s="26" t="s">
        <v>1350</v>
      </c>
      <c r="J3" s="26" t="s">
        <v>1361</v>
      </c>
      <c r="K3" s="26" t="s">
        <v>30</v>
      </c>
      <c r="L3" s="26" t="s">
        <v>1874</v>
      </c>
      <c r="M3" s="26">
        <v>10</v>
      </c>
      <c r="N3" s="26" t="s">
        <v>26</v>
      </c>
      <c r="O3" s="28">
        <v>45502</v>
      </c>
      <c r="P3" s="26" t="s">
        <v>1357</v>
      </c>
      <c r="Q3" s="28">
        <v>45537</v>
      </c>
      <c r="R3" s="26">
        <f t="shared" ref="R3:R65" si="0">NETWORKDAYS.INTL(O3,Q3,1,$AW$1:$BM$1)</f>
        <v>24</v>
      </c>
      <c r="S3" s="26">
        <f t="shared" ref="S3:S5" si="1">R3+1</f>
        <v>25</v>
      </c>
      <c r="T3" s="27" t="s">
        <v>1368</v>
      </c>
      <c r="U3" s="26" t="s">
        <v>1362</v>
      </c>
      <c r="V3" s="26" t="s">
        <v>1357</v>
      </c>
      <c r="W3" s="26" t="s">
        <v>1357</v>
      </c>
      <c r="X3" s="26" t="s">
        <v>1357</v>
      </c>
      <c r="Y3" s="26" t="s">
        <v>1357</v>
      </c>
      <c r="Z3" s="26" t="s">
        <v>1848</v>
      </c>
      <c r="AA3" s="26"/>
      <c r="AW3" s="12">
        <v>45292</v>
      </c>
      <c r="AX3" s="13">
        <v>45299</v>
      </c>
      <c r="AY3" s="13">
        <v>45376</v>
      </c>
      <c r="AZ3" s="13">
        <v>45379</v>
      </c>
      <c r="BA3" s="13">
        <v>45380</v>
      </c>
      <c r="BB3" s="13">
        <v>45413</v>
      </c>
      <c r="BC3" s="13">
        <v>45425</v>
      </c>
      <c r="BD3" s="13">
        <v>45446</v>
      </c>
      <c r="BE3" s="13">
        <v>45453</v>
      </c>
      <c r="BF3" s="13">
        <v>45474</v>
      </c>
      <c r="BG3" s="13">
        <v>45493</v>
      </c>
      <c r="BH3" s="13">
        <v>45511</v>
      </c>
      <c r="BI3" s="13">
        <v>45523</v>
      </c>
      <c r="BJ3" s="13">
        <v>45579</v>
      </c>
      <c r="BK3" s="13">
        <v>45600</v>
      </c>
      <c r="BL3" s="13">
        <v>45607</v>
      </c>
      <c r="BM3" s="13">
        <v>45651</v>
      </c>
    </row>
    <row r="4" spans="1:65" s="5" customFormat="1" ht="150" hidden="1">
      <c r="A4" s="26" t="s">
        <v>1347</v>
      </c>
      <c r="B4" s="26" t="s">
        <v>1686</v>
      </c>
      <c r="C4" s="26" t="s">
        <v>1363</v>
      </c>
      <c r="D4" s="26" t="s">
        <v>34</v>
      </c>
      <c r="E4" s="26" t="s">
        <v>1856</v>
      </c>
      <c r="F4" s="26" t="s">
        <v>1349</v>
      </c>
      <c r="G4" s="26" t="s">
        <v>35</v>
      </c>
      <c r="H4" s="26" t="s">
        <v>1364</v>
      </c>
      <c r="I4" s="26" t="s">
        <v>1365</v>
      </c>
      <c r="J4" s="26" t="s">
        <v>1366</v>
      </c>
      <c r="K4" s="26" t="s">
        <v>1367</v>
      </c>
      <c r="L4" s="26" t="s">
        <v>1874</v>
      </c>
      <c r="M4" s="26">
        <v>10</v>
      </c>
      <c r="N4" s="26" t="s">
        <v>32</v>
      </c>
      <c r="O4" s="28">
        <v>45499</v>
      </c>
      <c r="P4" s="26" t="s">
        <v>1357</v>
      </c>
      <c r="Q4" s="28">
        <v>45524</v>
      </c>
      <c r="R4" s="26">
        <f t="shared" si="0"/>
        <v>16</v>
      </c>
      <c r="S4" s="26">
        <f t="shared" si="1"/>
        <v>17</v>
      </c>
      <c r="T4" s="27" t="s">
        <v>1368</v>
      </c>
      <c r="U4" s="26" t="s">
        <v>1369</v>
      </c>
      <c r="V4" s="26" t="s">
        <v>1357</v>
      </c>
      <c r="W4" s="26" t="s">
        <v>1357</v>
      </c>
      <c r="X4" s="26" t="s">
        <v>1357</v>
      </c>
      <c r="Y4" s="26" t="s">
        <v>1357</v>
      </c>
      <c r="Z4" s="26" t="s">
        <v>1849</v>
      </c>
      <c r="AA4" s="26"/>
      <c r="AW4" s="12">
        <v>45292</v>
      </c>
      <c r="AX4" s="13">
        <v>45299</v>
      </c>
      <c r="AY4" s="13">
        <v>45376</v>
      </c>
      <c r="AZ4" s="13">
        <v>45379</v>
      </c>
      <c r="BA4" s="13">
        <v>45380</v>
      </c>
      <c r="BB4" s="13">
        <v>45413</v>
      </c>
      <c r="BC4" s="13">
        <v>45425</v>
      </c>
      <c r="BD4" s="13">
        <v>45446</v>
      </c>
      <c r="BE4" s="13">
        <v>45453</v>
      </c>
      <c r="BF4" s="13">
        <v>45474</v>
      </c>
      <c r="BG4" s="13">
        <v>45493</v>
      </c>
      <c r="BH4" s="13">
        <v>45511</v>
      </c>
      <c r="BI4" s="13">
        <v>45523</v>
      </c>
      <c r="BJ4" s="13">
        <v>45579</v>
      </c>
      <c r="BK4" s="13">
        <v>45600</v>
      </c>
      <c r="BL4" s="13">
        <v>45607</v>
      </c>
      <c r="BM4" s="13">
        <v>45651</v>
      </c>
    </row>
    <row r="5" spans="1:65" s="6" customFormat="1" ht="165" hidden="1">
      <c r="A5" s="26" t="s">
        <v>1347</v>
      </c>
      <c r="B5" s="26" t="s">
        <v>1686</v>
      </c>
      <c r="C5" s="26" t="s">
        <v>1348</v>
      </c>
      <c r="D5" s="26" t="s">
        <v>38</v>
      </c>
      <c r="E5" s="26" t="s">
        <v>1858</v>
      </c>
      <c r="F5" s="26" t="s">
        <v>1349</v>
      </c>
      <c r="G5" s="26" t="s">
        <v>39</v>
      </c>
      <c r="H5" s="26" t="s">
        <v>1370</v>
      </c>
      <c r="I5" s="26" t="s">
        <v>1365</v>
      </c>
      <c r="J5" s="26" t="s">
        <v>1365</v>
      </c>
      <c r="K5" s="26" t="s">
        <v>1367</v>
      </c>
      <c r="L5" s="26" t="s">
        <v>1874</v>
      </c>
      <c r="M5" s="26">
        <v>10</v>
      </c>
      <c r="N5" s="26" t="s">
        <v>36</v>
      </c>
      <c r="O5" s="28">
        <v>45499</v>
      </c>
      <c r="P5" s="26" t="s">
        <v>1357</v>
      </c>
      <c r="Q5" s="28">
        <v>45524</v>
      </c>
      <c r="R5" s="26">
        <f t="shared" si="0"/>
        <v>16</v>
      </c>
      <c r="S5" s="26">
        <f t="shared" si="1"/>
        <v>17</v>
      </c>
      <c r="T5" s="27" t="s">
        <v>1368</v>
      </c>
      <c r="U5" s="26" t="s">
        <v>1371</v>
      </c>
      <c r="V5" s="26" t="s">
        <v>1357</v>
      </c>
      <c r="W5" s="26" t="s">
        <v>1357</v>
      </c>
      <c r="X5" s="26" t="s">
        <v>1357</v>
      </c>
      <c r="Y5" s="26" t="s">
        <v>1357</v>
      </c>
      <c r="Z5" s="26" t="s">
        <v>1372</v>
      </c>
      <c r="AA5" s="26"/>
      <c r="AW5" s="12">
        <v>45292</v>
      </c>
      <c r="AX5" s="13">
        <v>45299</v>
      </c>
      <c r="AY5" s="13">
        <v>45376</v>
      </c>
      <c r="AZ5" s="13">
        <v>45379</v>
      </c>
      <c r="BA5" s="13">
        <v>45380</v>
      </c>
      <c r="BB5" s="13">
        <v>45413</v>
      </c>
      <c r="BC5" s="13">
        <v>45425</v>
      </c>
      <c r="BD5" s="13">
        <v>45446</v>
      </c>
      <c r="BE5" s="13">
        <v>45453</v>
      </c>
      <c r="BF5" s="13">
        <v>45474</v>
      </c>
      <c r="BG5" s="13">
        <v>45493</v>
      </c>
      <c r="BH5" s="13">
        <v>45511</v>
      </c>
      <c r="BI5" s="13">
        <v>45523</v>
      </c>
      <c r="BJ5" s="13">
        <v>45579</v>
      </c>
      <c r="BK5" s="13">
        <v>45600</v>
      </c>
      <c r="BL5" s="13">
        <v>45607</v>
      </c>
      <c r="BM5" s="13">
        <v>45651</v>
      </c>
    </row>
    <row r="6" spans="1:65" s="6" customFormat="1" ht="195" hidden="1">
      <c r="A6" s="26" t="s">
        <v>1347</v>
      </c>
      <c r="B6" s="26" t="s">
        <v>1686</v>
      </c>
      <c r="C6" s="26" t="s">
        <v>1348</v>
      </c>
      <c r="D6" s="26" t="s">
        <v>43</v>
      </c>
      <c r="E6" s="26" t="s">
        <v>1856</v>
      </c>
      <c r="F6" s="26" t="s">
        <v>1359</v>
      </c>
      <c r="G6" s="26" t="s">
        <v>44</v>
      </c>
      <c r="H6" s="26" t="s">
        <v>1373</v>
      </c>
      <c r="I6" s="26" t="s">
        <v>1350</v>
      </c>
      <c r="J6" s="26" t="s">
        <v>1859</v>
      </c>
      <c r="K6" s="26" t="s">
        <v>1374</v>
      </c>
      <c r="L6" s="26" t="s">
        <v>1872</v>
      </c>
      <c r="M6" s="26">
        <v>15</v>
      </c>
      <c r="N6" s="26" t="s">
        <v>41</v>
      </c>
      <c r="O6" s="28">
        <v>45498</v>
      </c>
      <c r="P6" s="26" t="s">
        <v>1375</v>
      </c>
      <c r="Q6" s="28">
        <v>45505</v>
      </c>
      <c r="R6" s="26">
        <f t="shared" si="0"/>
        <v>6</v>
      </c>
      <c r="S6" s="26">
        <f t="shared" ref="S6" si="2">R6+1</f>
        <v>7</v>
      </c>
      <c r="T6" s="29" t="s">
        <v>1482</v>
      </c>
      <c r="U6" s="26" t="s">
        <v>1376</v>
      </c>
      <c r="V6" s="28">
        <v>45505</v>
      </c>
      <c r="W6" s="26" t="s">
        <v>1355</v>
      </c>
      <c r="X6" s="26" t="s">
        <v>1377</v>
      </c>
      <c r="Y6" s="26" t="s">
        <v>1357</v>
      </c>
      <c r="Z6" s="26" t="s">
        <v>1378</v>
      </c>
      <c r="AA6" s="26"/>
      <c r="AW6" s="12">
        <v>45292</v>
      </c>
      <c r="AX6" s="13">
        <v>45299</v>
      </c>
      <c r="AY6" s="13">
        <v>45376</v>
      </c>
      <c r="AZ6" s="13">
        <v>45379</v>
      </c>
      <c r="BA6" s="13">
        <v>45380</v>
      </c>
      <c r="BB6" s="13">
        <v>45413</v>
      </c>
      <c r="BC6" s="13">
        <v>45425</v>
      </c>
      <c r="BD6" s="13">
        <v>45446</v>
      </c>
      <c r="BE6" s="13">
        <v>45453</v>
      </c>
      <c r="BF6" s="13">
        <v>45474</v>
      </c>
      <c r="BG6" s="13">
        <v>45493</v>
      </c>
      <c r="BH6" s="13">
        <v>45511</v>
      </c>
      <c r="BI6" s="13">
        <v>45523</v>
      </c>
      <c r="BJ6" s="13">
        <v>45579</v>
      </c>
      <c r="BK6" s="13">
        <v>45600</v>
      </c>
      <c r="BL6" s="13">
        <v>45607</v>
      </c>
      <c r="BM6" s="13">
        <v>45651</v>
      </c>
    </row>
    <row r="7" spans="1:65" s="6" customFormat="1" ht="195" hidden="1">
      <c r="A7" s="26" t="s">
        <v>1347</v>
      </c>
      <c r="B7" s="26" t="s">
        <v>1686</v>
      </c>
      <c r="C7" s="26" t="s">
        <v>1363</v>
      </c>
      <c r="D7" s="26" t="s">
        <v>47</v>
      </c>
      <c r="E7" s="26" t="s">
        <v>1856</v>
      </c>
      <c r="F7" s="26" t="s">
        <v>1359</v>
      </c>
      <c r="G7" s="26" t="s">
        <v>48</v>
      </c>
      <c r="H7" s="26" t="s">
        <v>607</v>
      </c>
      <c r="I7" s="26" t="s">
        <v>1350</v>
      </c>
      <c r="J7" s="26" t="s">
        <v>1351</v>
      </c>
      <c r="K7" s="26" t="s">
        <v>1374</v>
      </c>
      <c r="L7" s="26" t="s">
        <v>1872</v>
      </c>
      <c r="M7" s="26">
        <v>15</v>
      </c>
      <c r="N7" s="26" t="s">
        <v>45</v>
      </c>
      <c r="O7" s="28">
        <v>45498</v>
      </c>
      <c r="P7" s="26" t="s">
        <v>1379</v>
      </c>
      <c r="Q7" s="28">
        <v>45504</v>
      </c>
      <c r="R7" s="26">
        <f t="shared" si="0"/>
        <v>5</v>
      </c>
      <c r="S7" s="26">
        <f t="shared" ref="S7" si="3">R7+1</f>
        <v>6</v>
      </c>
      <c r="T7" s="29" t="s">
        <v>1482</v>
      </c>
      <c r="U7" s="26" t="s">
        <v>1380</v>
      </c>
      <c r="V7" s="28">
        <v>45504</v>
      </c>
      <c r="W7" s="26" t="s">
        <v>1355</v>
      </c>
      <c r="X7" s="26" t="s">
        <v>1377</v>
      </c>
      <c r="Y7" s="26" t="s">
        <v>1357</v>
      </c>
      <c r="Z7" s="26" t="s">
        <v>1378</v>
      </c>
      <c r="AA7" s="26"/>
      <c r="AW7" s="12">
        <v>45292</v>
      </c>
      <c r="AX7" s="13">
        <v>45299</v>
      </c>
      <c r="AY7" s="13">
        <v>45376</v>
      </c>
      <c r="AZ7" s="13">
        <v>45379</v>
      </c>
      <c r="BA7" s="13">
        <v>45380</v>
      </c>
      <c r="BB7" s="13">
        <v>45413</v>
      </c>
      <c r="BC7" s="13">
        <v>45425</v>
      </c>
      <c r="BD7" s="13">
        <v>45446</v>
      </c>
      <c r="BE7" s="13">
        <v>45453</v>
      </c>
      <c r="BF7" s="13">
        <v>45474</v>
      </c>
      <c r="BG7" s="13">
        <v>45493</v>
      </c>
      <c r="BH7" s="13">
        <v>45511</v>
      </c>
      <c r="BI7" s="13">
        <v>45523</v>
      </c>
      <c r="BJ7" s="13">
        <v>45579</v>
      </c>
      <c r="BK7" s="13">
        <v>45600</v>
      </c>
      <c r="BL7" s="13">
        <v>45607</v>
      </c>
      <c r="BM7" s="13">
        <v>45651</v>
      </c>
    </row>
    <row r="8" spans="1:65" s="6" customFormat="1" ht="135" hidden="1">
      <c r="A8" s="26" t="s">
        <v>1347</v>
      </c>
      <c r="B8" s="26" t="s">
        <v>1686</v>
      </c>
      <c r="C8" s="26" t="s">
        <v>1348</v>
      </c>
      <c r="D8" s="26" t="s">
        <v>51</v>
      </c>
      <c r="E8" s="26" t="s">
        <v>1858</v>
      </c>
      <c r="F8" s="26" t="s">
        <v>1349</v>
      </c>
      <c r="G8" s="26" t="s">
        <v>52</v>
      </c>
      <c r="H8" s="26" t="s">
        <v>1360</v>
      </c>
      <c r="I8" s="26" t="s">
        <v>1350</v>
      </c>
      <c r="J8" s="26" t="s">
        <v>1361</v>
      </c>
      <c r="K8" s="26" t="s">
        <v>53</v>
      </c>
      <c r="L8" s="26" t="s">
        <v>1872</v>
      </c>
      <c r="M8" s="26">
        <v>15</v>
      </c>
      <c r="N8" s="26" t="s">
        <v>49</v>
      </c>
      <c r="O8" s="26" t="s">
        <v>50</v>
      </c>
      <c r="P8" s="26" t="s">
        <v>1357</v>
      </c>
      <c r="Q8" s="28">
        <v>45537</v>
      </c>
      <c r="R8" s="26">
        <f t="shared" si="0"/>
        <v>26</v>
      </c>
      <c r="S8" s="26">
        <f t="shared" ref="S8" si="4">R8+1</f>
        <v>27</v>
      </c>
      <c r="T8" s="27" t="s">
        <v>1368</v>
      </c>
      <c r="U8" s="26" t="s">
        <v>1381</v>
      </c>
      <c r="V8" s="26" t="s">
        <v>1357</v>
      </c>
      <c r="W8" s="26" t="s">
        <v>1357</v>
      </c>
      <c r="X8" s="26" t="s">
        <v>1357</v>
      </c>
      <c r="Y8" s="26" t="s">
        <v>1357</v>
      </c>
      <c r="Z8" s="26" t="s">
        <v>1850</v>
      </c>
      <c r="AA8" s="26" t="s">
        <v>1878</v>
      </c>
      <c r="AW8" s="12">
        <v>45292</v>
      </c>
      <c r="AX8" s="13">
        <v>45299</v>
      </c>
      <c r="AY8" s="13">
        <v>45376</v>
      </c>
      <c r="AZ8" s="13">
        <v>45379</v>
      </c>
      <c r="BA8" s="13">
        <v>45380</v>
      </c>
      <c r="BB8" s="13">
        <v>45413</v>
      </c>
      <c r="BC8" s="13">
        <v>45425</v>
      </c>
      <c r="BD8" s="13">
        <v>45446</v>
      </c>
      <c r="BE8" s="13">
        <v>45453</v>
      </c>
      <c r="BF8" s="13">
        <v>45474</v>
      </c>
      <c r="BG8" s="13">
        <v>45493</v>
      </c>
      <c r="BH8" s="13">
        <v>45511</v>
      </c>
      <c r="BI8" s="13">
        <v>45523</v>
      </c>
      <c r="BJ8" s="13">
        <v>45579</v>
      </c>
      <c r="BK8" s="13">
        <v>45600</v>
      </c>
      <c r="BL8" s="13">
        <v>45607</v>
      </c>
      <c r="BM8" s="13">
        <v>45651</v>
      </c>
    </row>
    <row r="9" spans="1:65" s="6" customFormat="1" ht="195" hidden="1">
      <c r="A9" s="26" t="s">
        <v>1347</v>
      </c>
      <c r="B9" s="26" t="s">
        <v>1686</v>
      </c>
      <c r="C9" s="26" t="s">
        <v>1348</v>
      </c>
      <c r="D9" s="26" t="s">
        <v>56</v>
      </c>
      <c r="E9" s="26" t="s">
        <v>1858</v>
      </c>
      <c r="F9" s="26" t="s">
        <v>1349</v>
      </c>
      <c r="G9" s="26" t="s">
        <v>57</v>
      </c>
      <c r="H9" s="26" t="s">
        <v>1382</v>
      </c>
      <c r="I9" s="26" t="s">
        <v>1365</v>
      </c>
      <c r="J9" s="26" t="s">
        <v>1383</v>
      </c>
      <c r="K9" s="26" t="s">
        <v>1352</v>
      </c>
      <c r="L9" s="26" t="s">
        <v>1871</v>
      </c>
      <c r="M9" s="26">
        <v>15</v>
      </c>
      <c r="N9" s="26" t="s">
        <v>54</v>
      </c>
      <c r="O9" s="26" t="s">
        <v>55</v>
      </c>
      <c r="P9" s="26" t="s">
        <v>1384</v>
      </c>
      <c r="Q9" s="28">
        <v>45504</v>
      </c>
      <c r="R9" s="26">
        <f t="shared" si="0"/>
        <v>6</v>
      </c>
      <c r="S9" s="26">
        <f t="shared" ref="S9" si="5">R9+1</f>
        <v>7</v>
      </c>
      <c r="T9" s="29" t="s">
        <v>1482</v>
      </c>
      <c r="U9" s="26" t="s">
        <v>1385</v>
      </c>
      <c r="V9" s="28">
        <v>45504</v>
      </c>
      <c r="W9" s="26" t="s">
        <v>1355</v>
      </c>
      <c r="X9" s="26" t="s">
        <v>1377</v>
      </c>
      <c r="Y9" s="26" t="s">
        <v>1357</v>
      </c>
      <c r="Z9" s="26" t="s">
        <v>1378</v>
      </c>
      <c r="AA9" s="26"/>
      <c r="AW9" s="12">
        <v>45292</v>
      </c>
      <c r="AX9" s="13">
        <v>45299</v>
      </c>
      <c r="AY9" s="13">
        <v>45376</v>
      </c>
      <c r="AZ9" s="13">
        <v>45379</v>
      </c>
      <c r="BA9" s="13">
        <v>45380</v>
      </c>
      <c r="BB9" s="13">
        <v>45413</v>
      </c>
      <c r="BC9" s="13">
        <v>45425</v>
      </c>
      <c r="BD9" s="13">
        <v>45446</v>
      </c>
      <c r="BE9" s="13">
        <v>45453</v>
      </c>
      <c r="BF9" s="13">
        <v>45474</v>
      </c>
      <c r="BG9" s="13">
        <v>45493</v>
      </c>
      <c r="BH9" s="13">
        <v>45511</v>
      </c>
      <c r="BI9" s="13">
        <v>45523</v>
      </c>
      <c r="BJ9" s="13">
        <v>45579</v>
      </c>
      <c r="BK9" s="13">
        <v>45600</v>
      </c>
      <c r="BL9" s="13">
        <v>45607</v>
      </c>
      <c r="BM9" s="13">
        <v>45651</v>
      </c>
    </row>
    <row r="10" spans="1:65" s="6" customFormat="1" ht="251.25" hidden="1" customHeight="1">
      <c r="A10" s="26" t="s">
        <v>1347</v>
      </c>
      <c r="B10" s="26" t="s">
        <v>1686</v>
      </c>
      <c r="C10" s="26" t="s">
        <v>1348</v>
      </c>
      <c r="D10" s="26" t="s">
        <v>60</v>
      </c>
      <c r="E10" s="26" t="s">
        <v>1858</v>
      </c>
      <c r="F10" s="26" t="s">
        <v>1546</v>
      </c>
      <c r="G10" s="26" t="s">
        <v>61</v>
      </c>
      <c r="H10" s="26" t="s">
        <v>1386</v>
      </c>
      <c r="I10" s="26" t="s">
        <v>1350</v>
      </c>
      <c r="J10" s="26" t="s">
        <v>1387</v>
      </c>
      <c r="K10" s="26" t="s">
        <v>1214</v>
      </c>
      <c r="L10" s="26" t="s">
        <v>1871</v>
      </c>
      <c r="M10" s="26">
        <v>15</v>
      </c>
      <c r="N10" s="26" t="s">
        <v>58</v>
      </c>
      <c r="O10" s="26" t="s">
        <v>59</v>
      </c>
      <c r="P10" s="37" t="s">
        <v>1388</v>
      </c>
      <c r="Q10" s="28">
        <v>45532</v>
      </c>
      <c r="R10" s="26">
        <f t="shared" si="0"/>
        <v>24</v>
      </c>
      <c r="S10" s="26">
        <f t="shared" ref="S10" si="6">R10+1</f>
        <v>25</v>
      </c>
      <c r="T10" s="36" t="s">
        <v>1392</v>
      </c>
      <c r="U10" s="26" t="s">
        <v>1390</v>
      </c>
      <c r="V10" s="26" t="s">
        <v>1357</v>
      </c>
      <c r="W10" s="26" t="s">
        <v>1357</v>
      </c>
      <c r="X10" s="26" t="s">
        <v>1357</v>
      </c>
      <c r="Y10" s="26" t="s">
        <v>1357</v>
      </c>
      <c r="Z10" s="26" t="s">
        <v>1389</v>
      </c>
      <c r="AA10" s="26" t="s">
        <v>1880</v>
      </c>
      <c r="AW10" s="12">
        <v>45292</v>
      </c>
      <c r="AX10" s="13">
        <v>45299</v>
      </c>
      <c r="AY10" s="13">
        <v>45376</v>
      </c>
      <c r="AZ10" s="13">
        <v>45379</v>
      </c>
      <c r="BA10" s="13">
        <v>45380</v>
      </c>
      <c r="BB10" s="13">
        <v>45413</v>
      </c>
      <c r="BC10" s="13">
        <v>45425</v>
      </c>
      <c r="BD10" s="13">
        <v>45446</v>
      </c>
      <c r="BE10" s="13">
        <v>45453</v>
      </c>
      <c r="BF10" s="13">
        <v>45474</v>
      </c>
      <c r="BG10" s="13">
        <v>45493</v>
      </c>
      <c r="BH10" s="13">
        <v>45511</v>
      </c>
      <c r="BI10" s="13">
        <v>45523</v>
      </c>
      <c r="BJ10" s="13">
        <v>45579</v>
      </c>
      <c r="BK10" s="13">
        <v>45600</v>
      </c>
      <c r="BL10" s="13">
        <v>45607</v>
      </c>
      <c r="BM10" s="13">
        <v>45651</v>
      </c>
    </row>
    <row r="11" spans="1:65" s="6" customFormat="1" ht="180" hidden="1">
      <c r="A11" s="26" t="s">
        <v>1347</v>
      </c>
      <c r="B11" s="26" t="s">
        <v>1686</v>
      </c>
      <c r="C11" s="26" t="s">
        <v>1348</v>
      </c>
      <c r="D11" s="26" t="s">
        <v>65</v>
      </c>
      <c r="E11" s="26" t="s">
        <v>1856</v>
      </c>
      <c r="F11" s="26" t="s">
        <v>1349</v>
      </c>
      <c r="G11" s="26" t="s">
        <v>66</v>
      </c>
      <c r="H11" s="26" t="s">
        <v>1370</v>
      </c>
      <c r="I11" s="26" t="s">
        <v>1365</v>
      </c>
      <c r="J11" s="26" t="s">
        <v>1365</v>
      </c>
      <c r="K11" s="26" t="s">
        <v>1367</v>
      </c>
      <c r="L11" s="26" t="s">
        <v>1874</v>
      </c>
      <c r="M11" s="26">
        <v>10</v>
      </c>
      <c r="N11" s="26" t="s">
        <v>63</v>
      </c>
      <c r="O11" s="26" t="s">
        <v>64</v>
      </c>
      <c r="P11" s="37" t="s">
        <v>1391</v>
      </c>
      <c r="Q11" s="28">
        <v>45520</v>
      </c>
      <c r="R11" s="26">
        <f t="shared" si="0"/>
        <v>20</v>
      </c>
      <c r="S11" s="26">
        <f t="shared" ref="S11" si="7">R11+1</f>
        <v>21</v>
      </c>
      <c r="T11" s="30" t="s">
        <v>1392</v>
      </c>
      <c r="U11" s="26" t="s">
        <v>1393</v>
      </c>
      <c r="V11" s="28">
        <v>45520</v>
      </c>
      <c r="W11" s="26" t="s">
        <v>1355</v>
      </c>
      <c r="X11" s="26" t="s">
        <v>1356</v>
      </c>
      <c r="Y11" s="26" t="s">
        <v>1357</v>
      </c>
      <c r="Z11" s="26" t="s">
        <v>1358</v>
      </c>
      <c r="AA11" s="26"/>
      <c r="AW11" s="12">
        <v>45292</v>
      </c>
      <c r="AX11" s="13">
        <v>45299</v>
      </c>
      <c r="AY11" s="13">
        <v>45376</v>
      </c>
      <c r="AZ11" s="13">
        <v>45379</v>
      </c>
      <c r="BA11" s="13">
        <v>45380</v>
      </c>
      <c r="BB11" s="13">
        <v>45413</v>
      </c>
      <c r="BC11" s="13">
        <v>45425</v>
      </c>
      <c r="BD11" s="13">
        <v>45446</v>
      </c>
      <c r="BE11" s="13">
        <v>45453</v>
      </c>
      <c r="BF11" s="13">
        <v>45474</v>
      </c>
      <c r="BG11" s="13">
        <v>45493</v>
      </c>
      <c r="BH11" s="13">
        <v>45511</v>
      </c>
      <c r="BI11" s="13">
        <v>45523</v>
      </c>
      <c r="BJ11" s="13">
        <v>45579</v>
      </c>
      <c r="BK11" s="13">
        <v>45600</v>
      </c>
      <c r="BL11" s="13">
        <v>45607</v>
      </c>
      <c r="BM11" s="13">
        <v>45651</v>
      </c>
    </row>
    <row r="12" spans="1:65" s="6" customFormat="1" ht="120" hidden="1">
      <c r="A12" s="26" t="s">
        <v>1347</v>
      </c>
      <c r="B12" s="26" t="s">
        <v>1686</v>
      </c>
      <c r="C12" s="26" t="s">
        <v>1348</v>
      </c>
      <c r="D12" s="26" t="s">
        <v>69</v>
      </c>
      <c r="E12" s="26" t="s">
        <v>1858</v>
      </c>
      <c r="F12" s="26" t="s">
        <v>1349</v>
      </c>
      <c r="G12" s="26" t="s">
        <v>70</v>
      </c>
      <c r="H12" s="26" t="s">
        <v>1394</v>
      </c>
      <c r="I12" s="26" t="s">
        <v>1365</v>
      </c>
      <c r="J12" s="26" t="s">
        <v>1383</v>
      </c>
      <c r="K12" s="26" t="s">
        <v>1367</v>
      </c>
      <c r="L12" s="26" t="s">
        <v>1874</v>
      </c>
      <c r="M12" s="26">
        <v>10</v>
      </c>
      <c r="N12" s="26" t="s">
        <v>67</v>
      </c>
      <c r="O12" s="26" t="s">
        <v>68</v>
      </c>
      <c r="P12" s="26" t="s">
        <v>1395</v>
      </c>
      <c r="Q12" s="28">
        <v>45537</v>
      </c>
      <c r="R12" s="26">
        <f t="shared" si="0"/>
        <v>33</v>
      </c>
      <c r="S12" s="26">
        <f t="shared" ref="S12" si="8">R12+1</f>
        <v>34</v>
      </c>
      <c r="T12" s="27" t="s">
        <v>1368</v>
      </c>
      <c r="U12" s="26" t="s">
        <v>1396</v>
      </c>
      <c r="V12" s="26" t="s">
        <v>1357</v>
      </c>
      <c r="W12" s="26" t="s">
        <v>1355</v>
      </c>
      <c r="X12" s="26" t="s">
        <v>1357</v>
      </c>
      <c r="Y12" s="26" t="s">
        <v>1357</v>
      </c>
      <c r="Z12" s="26" t="s">
        <v>1389</v>
      </c>
      <c r="AA12" s="26" t="s">
        <v>1879</v>
      </c>
      <c r="AW12" s="12">
        <v>45292</v>
      </c>
      <c r="AX12" s="13">
        <v>45299</v>
      </c>
      <c r="AY12" s="13">
        <v>45376</v>
      </c>
      <c r="AZ12" s="13">
        <v>45379</v>
      </c>
      <c r="BA12" s="13">
        <v>45380</v>
      </c>
      <c r="BB12" s="13">
        <v>45413</v>
      </c>
      <c r="BC12" s="13">
        <v>45425</v>
      </c>
      <c r="BD12" s="13">
        <v>45446</v>
      </c>
      <c r="BE12" s="13">
        <v>45453</v>
      </c>
      <c r="BF12" s="13">
        <v>45474</v>
      </c>
      <c r="BG12" s="13">
        <v>45493</v>
      </c>
      <c r="BH12" s="13">
        <v>45511</v>
      </c>
      <c r="BI12" s="13">
        <v>45523</v>
      </c>
      <c r="BJ12" s="13">
        <v>45579</v>
      </c>
      <c r="BK12" s="13">
        <v>45600</v>
      </c>
      <c r="BL12" s="13">
        <v>45607</v>
      </c>
      <c r="BM12" s="13">
        <v>45651</v>
      </c>
    </row>
    <row r="13" spans="1:65" s="5" customFormat="1" ht="165" hidden="1">
      <c r="A13" s="26" t="s">
        <v>1347</v>
      </c>
      <c r="B13" s="26" t="s">
        <v>1686</v>
      </c>
      <c r="C13" s="26" t="s">
        <v>1363</v>
      </c>
      <c r="D13" s="26" t="s">
        <v>75</v>
      </c>
      <c r="E13" s="26" t="s">
        <v>1855</v>
      </c>
      <c r="F13" s="26" t="s">
        <v>1397</v>
      </c>
      <c r="G13" s="26" t="s">
        <v>76</v>
      </c>
      <c r="H13" s="26" t="s">
        <v>1398</v>
      </c>
      <c r="I13" s="26" t="s">
        <v>1398</v>
      </c>
      <c r="J13" s="26" t="s">
        <v>1398</v>
      </c>
      <c r="K13" s="26" t="s">
        <v>1865</v>
      </c>
      <c r="L13" s="26" t="s">
        <v>1873</v>
      </c>
      <c r="M13" s="26">
        <v>15</v>
      </c>
      <c r="N13" s="26" t="s">
        <v>73</v>
      </c>
      <c r="O13" s="26" t="s">
        <v>74</v>
      </c>
      <c r="P13" s="26" t="s">
        <v>1357</v>
      </c>
      <c r="Q13" s="28">
        <v>45524</v>
      </c>
      <c r="R13" s="26">
        <f t="shared" si="0"/>
        <v>24</v>
      </c>
      <c r="S13" s="26">
        <f t="shared" ref="S13:S14" si="9">R13+1</f>
        <v>25</v>
      </c>
      <c r="T13" s="27" t="s">
        <v>1368</v>
      </c>
      <c r="U13" s="26" t="s">
        <v>1399</v>
      </c>
      <c r="V13" s="26" t="s">
        <v>1357</v>
      </c>
      <c r="W13" s="26" t="s">
        <v>1357</v>
      </c>
      <c r="X13" s="26" t="s">
        <v>1357</v>
      </c>
      <c r="Y13" s="26" t="s">
        <v>1357</v>
      </c>
      <c r="Z13" s="26" t="s">
        <v>1400</v>
      </c>
      <c r="AA13" s="26"/>
      <c r="AW13" s="12">
        <v>45292</v>
      </c>
      <c r="AX13" s="13">
        <v>45299</v>
      </c>
      <c r="AY13" s="13">
        <v>45376</v>
      </c>
      <c r="AZ13" s="13">
        <v>45379</v>
      </c>
      <c r="BA13" s="13">
        <v>45380</v>
      </c>
      <c r="BB13" s="13">
        <v>45413</v>
      </c>
      <c r="BC13" s="13">
        <v>45425</v>
      </c>
      <c r="BD13" s="13">
        <v>45446</v>
      </c>
      <c r="BE13" s="13">
        <v>45453</v>
      </c>
      <c r="BF13" s="13">
        <v>45474</v>
      </c>
      <c r="BG13" s="13">
        <v>45493</v>
      </c>
      <c r="BH13" s="13">
        <v>45511</v>
      </c>
      <c r="BI13" s="13">
        <v>45523</v>
      </c>
      <c r="BJ13" s="13">
        <v>45579</v>
      </c>
      <c r="BK13" s="13">
        <v>45600</v>
      </c>
      <c r="BL13" s="13">
        <v>45607</v>
      </c>
      <c r="BM13" s="13">
        <v>45651</v>
      </c>
    </row>
    <row r="14" spans="1:65" s="5" customFormat="1" ht="135" hidden="1">
      <c r="A14" s="26" t="s">
        <v>1347</v>
      </c>
      <c r="B14" s="26" t="s">
        <v>1686</v>
      </c>
      <c r="C14" s="26" t="s">
        <v>1401</v>
      </c>
      <c r="D14" s="26" t="s">
        <v>80</v>
      </c>
      <c r="E14" s="26" t="s">
        <v>1858</v>
      </c>
      <c r="F14" s="26" t="s">
        <v>1397</v>
      </c>
      <c r="G14" s="26" t="s">
        <v>81</v>
      </c>
      <c r="H14" s="26" t="s">
        <v>1402</v>
      </c>
      <c r="I14" s="26" t="s">
        <v>1398</v>
      </c>
      <c r="J14" s="26" t="s">
        <v>1403</v>
      </c>
      <c r="K14" s="26" t="s">
        <v>53</v>
      </c>
      <c r="L14" s="26" t="s">
        <v>1872</v>
      </c>
      <c r="M14" s="26">
        <v>15</v>
      </c>
      <c r="N14" s="26" t="s">
        <v>78</v>
      </c>
      <c r="O14" s="26" t="s">
        <v>79</v>
      </c>
      <c r="P14" s="26" t="s">
        <v>1404</v>
      </c>
      <c r="Q14" s="38">
        <v>45524</v>
      </c>
      <c r="R14" s="26">
        <f t="shared" si="0"/>
        <v>28</v>
      </c>
      <c r="S14" s="26">
        <f t="shared" si="9"/>
        <v>29</v>
      </c>
      <c r="T14" s="27" t="s">
        <v>1368</v>
      </c>
      <c r="U14" s="26" t="s">
        <v>1405</v>
      </c>
      <c r="V14" s="26" t="s">
        <v>1357</v>
      </c>
      <c r="W14" s="26" t="s">
        <v>1355</v>
      </c>
      <c r="X14" s="26" t="s">
        <v>1357</v>
      </c>
      <c r="Y14" s="26" t="s">
        <v>1357</v>
      </c>
      <c r="Z14" s="26" t="s">
        <v>1389</v>
      </c>
      <c r="AA14" s="26"/>
      <c r="AW14" s="12">
        <v>45292</v>
      </c>
      <c r="AX14" s="13">
        <v>45299</v>
      </c>
      <c r="AY14" s="13">
        <v>45376</v>
      </c>
      <c r="AZ14" s="13">
        <v>45379</v>
      </c>
      <c r="BA14" s="13">
        <v>45380</v>
      </c>
      <c r="BB14" s="13">
        <v>45413</v>
      </c>
      <c r="BC14" s="13">
        <v>45425</v>
      </c>
      <c r="BD14" s="13">
        <v>45446</v>
      </c>
      <c r="BE14" s="13">
        <v>45453</v>
      </c>
      <c r="BF14" s="13">
        <v>45474</v>
      </c>
      <c r="BG14" s="13">
        <v>45493</v>
      </c>
      <c r="BH14" s="13">
        <v>45511</v>
      </c>
      <c r="BI14" s="13">
        <v>45523</v>
      </c>
      <c r="BJ14" s="13">
        <v>45579</v>
      </c>
      <c r="BK14" s="13">
        <v>45600</v>
      </c>
      <c r="BL14" s="13">
        <v>45607</v>
      </c>
      <c r="BM14" s="13">
        <v>45651</v>
      </c>
    </row>
    <row r="15" spans="1:65" s="5" customFormat="1" ht="105" hidden="1">
      <c r="A15" s="26" t="s">
        <v>1347</v>
      </c>
      <c r="B15" s="26" t="s">
        <v>1686</v>
      </c>
      <c r="C15" s="26" t="s">
        <v>1348</v>
      </c>
      <c r="D15" s="26" t="s">
        <v>84</v>
      </c>
      <c r="E15" s="26" t="s">
        <v>1858</v>
      </c>
      <c r="F15" s="26" t="s">
        <v>1349</v>
      </c>
      <c r="G15" s="26" t="s">
        <v>85</v>
      </c>
      <c r="H15" s="26" t="s">
        <v>1406</v>
      </c>
      <c r="I15" s="26" t="s">
        <v>1365</v>
      </c>
      <c r="J15" s="26" t="s">
        <v>1383</v>
      </c>
      <c r="K15" s="26" t="s">
        <v>1367</v>
      </c>
      <c r="L15" s="26" t="s">
        <v>1874</v>
      </c>
      <c r="M15" s="26">
        <v>10</v>
      </c>
      <c r="N15" s="26" t="s">
        <v>82</v>
      </c>
      <c r="O15" s="26" t="s">
        <v>83</v>
      </c>
      <c r="P15" s="26" t="s">
        <v>1357</v>
      </c>
      <c r="Q15" s="28">
        <v>45524</v>
      </c>
      <c r="R15" s="26">
        <f t="shared" si="0"/>
        <v>30</v>
      </c>
      <c r="S15" s="26">
        <f t="shared" ref="S15" si="10">R15+1</f>
        <v>31</v>
      </c>
      <c r="T15" s="27" t="s">
        <v>1368</v>
      </c>
      <c r="U15" s="26" t="s">
        <v>1407</v>
      </c>
      <c r="V15" s="26" t="s">
        <v>1357</v>
      </c>
      <c r="W15" s="26" t="s">
        <v>1357</v>
      </c>
      <c r="X15" s="26" t="s">
        <v>1357</v>
      </c>
      <c r="Y15" s="26" t="s">
        <v>1357</v>
      </c>
      <c r="Z15" s="26" t="s">
        <v>1849</v>
      </c>
      <c r="AA15" s="26"/>
      <c r="AW15" s="12">
        <v>45292</v>
      </c>
      <c r="AX15" s="13">
        <v>45299</v>
      </c>
      <c r="AY15" s="13">
        <v>45376</v>
      </c>
      <c r="AZ15" s="13">
        <v>45379</v>
      </c>
      <c r="BA15" s="13">
        <v>45380</v>
      </c>
      <c r="BB15" s="13">
        <v>45413</v>
      </c>
      <c r="BC15" s="13">
        <v>45425</v>
      </c>
      <c r="BD15" s="13">
        <v>45446</v>
      </c>
      <c r="BE15" s="13">
        <v>45453</v>
      </c>
      <c r="BF15" s="13">
        <v>45474</v>
      </c>
      <c r="BG15" s="13">
        <v>45493</v>
      </c>
      <c r="BH15" s="13">
        <v>45511</v>
      </c>
      <c r="BI15" s="13">
        <v>45523</v>
      </c>
      <c r="BJ15" s="13">
        <v>45579</v>
      </c>
      <c r="BK15" s="13">
        <v>45600</v>
      </c>
      <c r="BL15" s="13">
        <v>45607</v>
      </c>
      <c r="BM15" s="13">
        <v>45651</v>
      </c>
    </row>
    <row r="16" spans="1:65" s="5" customFormat="1" ht="180" hidden="1">
      <c r="A16" s="26" t="s">
        <v>1347</v>
      </c>
      <c r="B16" s="26" t="s">
        <v>1686</v>
      </c>
      <c r="C16" s="26" t="s">
        <v>1348</v>
      </c>
      <c r="D16" s="26" t="s">
        <v>94</v>
      </c>
      <c r="E16" s="26" t="s">
        <v>1858</v>
      </c>
      <c r="F16" s="26" t="s">
        <v>1397</v>
      </c>
      <c r="G16" s="26" t="s">
        <v>95</v>
      </c>
      <c r="H16" s="26" t="s">
        <v>1373</v>
      </c>
      <c r="I16" s="26" t="s">
        <v>1350</v>
      </c>
      <c r="J16" s="26" t="s">
        <v>1859</v>
      </c>
      <c r="K16" s="26" t="s">
        <v>96</v>
      </c>
      <c r="L16" s="26" t="s">
        <v>1871</v>
      </c>
      <c r="M16" s="26">
        <v>15</v>
      </c>
      <c r="N16" s="26" t="s">
        <v>92</v>
      </c>
      <c r="O16" s="26" t="s">
        <v>93</v>
      </c>
      <c r="P16" s="26" t="s">
        <v>1357</v>
      </c>
      <c r="Q16" s="28">
        <v>45524</v>
      </c>
      <c r="R16" s="26">
        <f t="shared" si="0"/>
        <v>31</v>
      </c>
      <c r="S16" s="26">
        <f t="shared" ref="S16" si="11">R16+1</f>
        <v>32</v>
      </c>
      <c r="T16" s="27" t="s">
        <v>1368</v>
      </c>
      <c r="U16" s="26" t="s">
        <v>1408</v>
      </c>
      <c r="V16" s="26" t="s">
        <v>1357</v>
      </c>
      <c r="W16" s="26" t="s">
        <v>1357</v>
      </c>
      <c r="X16" s="26" t="s">
        <v>1357</v>
      </c>
      <c r="Y16" s="26" t="s">
        <v>1357</v>
      </c>
      <c r="Z16" s="26" t="s">
        <v>1849</v>
      </c>
      <c r="AA16" s="26"/>
      <c r="AW16" s="12">
        <v>45292</v>
      </c>
      <c r="AX16" s="13">
        <v>45299</v>
      </c>
      <c r="AY16" s="13">
        <v>45376</v>
      </c>
      <c r="AZ16" s="13">
        <v>45379</v>
      </c>
      <c r="BA16" s="13">
        <v>45380</v>
      </c>
      <c r="BB16" s="13">
        <v>45413</v>
      </c>
      <c r="BC16" s="13">
        <v>45425</v>
      </c>
      <c r="BD16" s="13">
        <v>45446</v>
      </c>
      <c r="BE16" s="13">
        <v>45453</v>
      </c>
      <c r="BF16" s="13">
        <v>45474</v>
      </c>
      <c r="BG16" s="13">
        <v>45493</v>
      </c>
      <c r="BH16" s="13">
        <v>45511</v>
      </c>
      <c r="BI16" s="13">
        <v>45523</v>
      </c>
      <c r="BJ16" s="13">
        <v>45579</v>
      </c>
      <c r="BK16" s="13">
        <v>45600</v>
      </c>
      <c r="BL16" s="13">
        <v>45607</v>
      </c>
      <c r="BM16" s="13">
        <v>45651</v>
      </c>
    </row>
    <row r="17" spans="1:65" s="5" customFormat="1" ht="150" hidden="1">
      <c r="A17" s="26" t="s">
        <v>1347</v>
      </c>
      <c r="B17" s="26" t="s">
        <v>1686</v>
      </c>
      <c r="C17" s="26" t="s">
        <v>1348</v>
      </c>
      <c r="D17" s="26" t="s">
        <v>99</v>
      </c>
      <c r="E17" s="26" t="s">
        <v>1858</v>
      </c>
      <c r="F17" s="26" t="s">
        <v>1349</v>
      </c>
      <c r="G17" s="26" t="s">
        <v>100</v>
      </c>
      <c r="H17" s="26" t="s">
        <v>1409</v>
      </c>
      <c r="I17" s="26" t="s">
        <v>1365</v>
      </c>
      <c r="J17" s="26" t="s">
        <v>1383</v>
      </c>
      <c r="K17" s="26" t="s">
        <v>1865</v>
      </c>
      <c r="L17" s="26" t="s">
        <v>1873</v>
      </c>
      <c r="M17" s="26">
        <v>15</v>
      </c>
      <c r="N17" s="26" t="s">
        <v>97</v>
      </c>
      <c r="O17" s="26" t="s">
        <v>98</v>
      </c>
      <c r="P17" s="26" t="s">
        <v>1357</v>
      </c>
      <c r="Q17" s="28">
        <v>45524</v>
      </c>
      <c r="R17" s="26">
        <f t="shared" si="0"/>
        <v>32</v>
      </c>
      <c r="S17" s="26">
        <f t="shared" ref="S17" si="12">R17+1</f>
        <v>33</v>
      </c>
      <c r="T17" s="27" t="s">
        <v>1368</v>
      </c>
      <c r="U17" s="26" t="s">
        <v>1410</v>
      </c>
      <c r="V17" s="26" t="s">
        <v>1357</v>
      </c>
      <c r="W17" s="26" t="s">
        <v>1357</v>
      </c>
      <c r="X17" s="26" t="s">
        <v>1357</v>
      </c>
      <c r="Y17" s="26" t="s">
        <v>1357</v>
      </c>
      <c r="Z17" s="26" t="s">
        <v>1849</v>
      </c>
      <c r="AA17" s="26"/>
      <c r="AW17" s="12">
        <v>45292</v>
      </c>
      <c r="AX17" s="13">
        <v>45299</v>
      </c>
      <c r="AY17" s="13">
        <v>45376</v>
      </c>
      <c r="AZ17" s="13">
        <v>45379</v>
      </c>
      <c r="BA17" s="13">
        <v>45380</v>
      </c>
      <c r="BB17" s="13">
        <v>45413</v>
      </c>
      <c r="BC17" s="13">
        <v>45425</v>
      </c>
      <c r="BD17" s="13">
        <v>45446</v>
      </c>
      <c r="BE17" s="13">
        <v>45453</v>
      </c>
      <c r="BF17" s="13">
        <v>45474</v>
      </c>
      <c r="BG17" s="13">
        <v>45493</v>
      </c>
      <c r="BH17" s="13">
        <v>45511</v>
      </c>
      <c r="BI17" s="13">
        <v>45523</v>
      </c>
      <c r="BJ17" s="13">
        <v>45579</v>
      </c>
      <c r="BK17" s="13">
        <v>45600</v>
      </c>
      <c r="BL17" s="13">
        <v>45607</v>
      </c>
      <c r="BM17" s="13">
        <v>45651</v>
      </c>
    </row>
    <row r="18" spans="1:65" s="6" customFormat="1" ht="105" hidden="1">
      <c r="A18" s="26" t="s">
        <v>1347</v>
      </c>
      <c r="B18" s="26" t="s">
        <v>1686</v>
      </c>
      <c r="C18" s="26" t="s">
        <v>1348</v>
      </c>
      <c r="D18" s="26" t="s">
        <v>107</v>
      </c>
      <c r="E18" s="26" t="s">
        <v>1858</v>
      </c>
      <c r="F18" s="26" t="s">
        <v>1359</v>
      </c>
      <c r="G18" s="26" t="s">
        <v>108</v>
      </c>
      <c r="H18" s="26" t="s">
        <v>1398</v>
      </c>
      <c r="I18" s="26" t="s">
        <v>1398</v>
      </c>
      <c r="J18" s="26" t="s">
        <v>1398</v>
      </c>
      <c r="K18" s="26" t="s">
        <v>109</v>
      </c>
      <c r="L18" s="26" t="s">
        <v>1873</v>
      </c>
      <c r="M18" s="26">
        <v>15</v>
      </c>
      <c r="N18" s="26" t="s">
        <v>105</v>
      </c>
      <c r="O18" s="26" t="s">
        <v>106</v>
      </c>
      <c r="P18" s="26" t="s">
        <v>1357</v>
      </c>
      <c r="Q18" s="28">
        <v>45524</v>
      </c>
      <c r="R18" s="26">
        <f t="shared" si="0"/>
        <v>34</v>
      </c>
      <c r="S18" s="26">
        <f t="shared" ref="S18" si="13">R18+1</f>
        <v>35</v>
      </c>
      <c r="T18" s="27" t="s">
        <v>1368</v>
      </c>
      <c r="U18" s="26" t="s">
        <v>1411</v>
      </c>
      <c r="V18" s="26" t="s">
        <v>1357</v>
      </c>
      <c r="W18" s="26" t="s">
        <v>1357</v>
      </c>
      <c r="X18" s="26" t="s">
        <v>1357</v>
      </c>
      <c r="Y18" s="26" t="s">
        <v>1357</v>
      </c>
      <c r="Z18" s="26" t="s">
        <v>1849</v>
      </c>
      <c r="AA18" s="26"/>
      <c r="AW18" s="12">
        <v>45292</v>
      </c>
      <c r="AX18" s="13">
        <v>45299</v>
      </c>
      <c r="AY18" s="13">
        <v>45376</v>
      </c>
      <c r="AZ18" s="13">
        <v>45379</v>
      </c>
      <c r="BA18" s="13">
        <v>45380</v>
      </c>
      <c r="BB18" s="13">
        <v>45413</v>
      </c>
      <c r="BC18" s="13">
        <v>45425</v>
      </c>
      <c r="BD18" s="13">
        <v>45446</v>
      </c>
      <c r="BE18" s="13">
        <v>45453</v>
      </c>
      <c r="BF18" s="13">
        <v>45474</v>
      </c>
      <c r="BG18" s="13">
        <v>45493</v>
      </c>
      <c r="BH18" s="13">
        <v>45511</v>
      </c>
      <c r="BI18" s="13">
        <v>45523</v>
      </c>
      <c r="BJ18" s="13">
        <v>45579</v>
      </c>
      <c r="BK18" s="13">
        <v>45600</v>
      </c>
      <c r="BL18" s="13">
        <v>45607</v>
      </c>
      <c r="BM18" s="13">
        <v>45651</v>
      </c>
    </row>
    <row r="19" spans="1:65" s="5" customFormat="1" ht="150" hidden="1">
      <c r="A19" s="26" t="s">
        <v>1347</v>
      </c>
      <c r="B19" s="26" t="s">
        <v>1686</v>
      </c>
      <c r="C19" s="26" t="s">
        <v>1348</v>
      </c>
      <c r="D19" s="26" t="s">
        <v>89</v>
      </c>
      <c r="E19" s="26" t="s">
        <v>1858</v>
      </c>
      <c r="F19" s="26" t="s">
        <v>1349</v>
      </c>
      <c r="G19" s="26" t="s">
        <v>112</v>
      </c>
      <c r="H19" s="26" t="s">
        <v>1412</v>
      </c>
      <c r="I19" s="26" t="s">
        <v>1398</v>
      </c>
      <c r="J19" s="26" t="s">
        <v>1398</v>
      </c>
      <c r="K19" s="26" t="s">
        <v>1367</v>
      </c>
      <c r="L19" s="26" t="s">
        <v>1874</v>
      </c>
      <c r="M19" s="26">
        <v>10</v>
      </c>
      <c r="N19" s="26" t="s">
        <v>110</v>
      </c>
      <c r="O19" s="26" t="s">
        <v>111</v>
      </c>
      <c r="P19" s="26" t="s">
        <v>1357</v>
      </c>
      <c r="Q19" s="28">
        <v>45524</v>
      </c>
      <c r="R19" s="26">
        <f t="shared" si="0"/>
        <v>34</v>
      </c>
      <c r="S19" s="26">
        <f t="shared" ref="S19" si="14">R19+1</f>
        <v>35</v>
      </c>
      <c r="T19" s="27" t="s">
        <v>1368</v>
      </c>
      <c r="U19" s="26" t="s">
        <v>1413</v>
      </c>
      <c r="V19" s="26" t="s">
        <v>1357</v>
      </c>
      <c r="W19" s="26" t="s">
        <v>1357</v>
      </c>
      <c r="X19" s="26" t="s">
        <v>1357</v>
      </c>
      <c r="Y19" s="26" t="s">
        <v>1357</v>
      </c>
      <c r="Z19" s="26" t="s">
        <v>1849</v>
      </c>
      <c r="AA19" s="26"/>
      <c r="AW19" s="12">
        <v>45292</v>
      </c>
      <c r="AX19" s="13">
        <v>45299</v>
      </c>
      <c r="AY19" s="13">
        <v>45376</v>
      </c>
      <c r="AZ19" s="13">
        <v>45379</v>
      </c>
      <c r="BA19" s="13">
        <v>45380</v>
      </c>
      <c r="BB19" s="13">
        <v>45413</v>
      </c>
      <c r="BC19" s="13">
        <v>45425</v>
      </c>
      <c r="BD19" s="13">
        <v>45446</v>
      </c>
      <c r="BE19" s="13">
        <v>45453</v>
      </c>
      <c r="BF19" s="13">
        <v>45474</v>
      </c>
      <c r="BG19" s="13">
        <v>45493</v>
      </c>
      <c r="BH19" s="13">
        <v>45511</v>
      </c>
      <c r="BI19" s="13">
        <v>45523</v>
      </c>
      <c r="BJ19" s="13">
        <v>45579</v>
      </c>
      <c r="BK19" s="13">
        <v>45600</v>
      </c>
      <c r="BL19" s="13">
        <v>45607</v>
      </c>
      <c r="BM19" s="13">
        <v>45651</v>
      </c>
    </row>
    <row r="20" spans="1:65" s="5" customFormat="1" ht="195" hidden="1">
      <c r="A20" s="26" t="s">
        <v>1347</v>
      </c>
      <c r="B20" s="26" t="s">
        <v>1686</v>
      </c>
      <c r="C20" s="26" t="s">
        <v>1414</v>
      </c>
      <c r="D20" s="26" t="s">
        <v>115</v>
      </c>
      <c r="E20" s="26" t="s">
        <v>1856</v>
      </c>
      <c r="F20" s="26" t="s">
        <v>1349</v>
      </c>
      <c r="G20" s="26" t="s">
        <v>116</v>
      </c>
      <c r="H20" s="26" t="s">
        <v>1370</v>
      </c>
      <c r="I20" s="26" t="s">
        <v>1365</v>
      </c>
      <c r="J20" s="26" t="s">
        <v>1365</v>
      </c>
      <c r="K20" s="26" t="s">
        <v>1367</v>
      </c>
      <c r="L20" s="26" t="s">
        <v>1874</v>
      </c>
      <c r="M20" s="26">
        <v>10</v>
      </c>
      <c r="N20" s="26" t="s">
        <v>113</v>
      </c>
      <c r="O20" s="26" t="s">
        <v>114</v>
      </c>
      <c r="P20" s="26"/>
      <c r="Q20" s="28">
        <v>45504</v>
      </c>
      <c r="R20" s="26">
        <f t="shared" si="0"/>
        <v>22</v>
      </c>
      <c r="S20" s="26">
        <f t="shared" ref="S20" si="15">R20+1</f>
        <v>23</v>
      </c>
      <c r="T20" s="30" t="s">
        <v>1392</v>
      </c>
      <c r="U20" s="26" t="s">
        <v>1415</v>
      </c>
      <c r="V20" s="28">
        <v>45504</v>
      </c>
      <c r="W20" s="26" t="s">
        <v>1355</v>
      </c>
      <c r="X20" s="26" t="s">
        <v>1356</v>
      </c>
      <c r="Y20" s="26" t="s">
        <v>1357</v>
      </c>
      <c r="Z20" s="26" t="s">
        <v>1416</v>
      </c>
      <c r="AA20" s="26"/>
      <c r="AW20" s="12">
        <v>45292</v>
      </c>
      <c r="AX20" s="13">
        <v>45299</v>
      </c>
      <c r="AY20" s="13">
        <v>45376</v>
      </c>
      <c r="AZ20" s="13">
        <v>45379</v>
      </c>
      <c r="BA20" s="13">
        <v>45380</v>
      </c>
      <c r="BB20" s="13">
        <v>45413</v>
      </c>
      <c r="BC20" s="13">
        <v>45425</v>
      </c>
      <c r="BD20" s="13">
        <v>45446</v>
      </c>
      <c r="BE20" s="13">
        <v>45453</v>
      </c>
      <c r="BF20" s="13">
        <v>45474</v>
      </c>
      <c r="BG20" s="13">
        <v>45493</v>
      </c>
      <c r="BH20" s="13">
        <v>45511</v>
      </c>
      <c r="BI20" s="13">
        <v>45523</v>
      </c>
      <c r="BJ20" s="13">
        <v>45579</v>
      </c>
      <c r="BK20" s="13">
        <v>45600</v>
      </c>
      <c r="BL20" s="13">
        <v>45607</v>
      </c>
      <c r="BM20" s="13">
        <v>45651</v>
      </c>
    </row>
    <row r="21" spans="1:65" s="6" customFormat="1" ht="180" hidden="1">
      <c r="A21" s="26" t="s">
        <v>1347</v>
      </c>
      <c r="B21" s="26" t="s">
        <v>1686</v>
      </c>
      <c r="C21" s="26" t="s">
        <v>1417</v>
      </c>
      <c r="D21" s="26" t="s">
        <v>119</v>
      </c>
      <c r="E21" s="26" t="s">
        <v>1854</v>
      </c>
      <c r="F21" s="26" t="s">
        <v>1349</v>
      </c>
      <c r="G21" s="26" t="s">
        <v>120</v>
      </c>
      <c r="H21" s="26" t="s">
        <v>1418</v>
      </c>
      <c r="I21" s="26" t="s">
        <v>1350</v>
      </c>
      <c r="J21" s="26" t="s">
        <v>1351</v>
      </c>
      <c r="K21" s="26" t="s">
        <v>1352</v>
      </c>
      <c r="L21" s="26" t="s">
        <v>1871</v>
      </c>
      <c r="M21" s="26">
        <v>15</v>
      </c>
      <c r="N21" s="26" t="s">
        <v>117</v>
      </c>
      <c r="O21" s="26" t="s">
        <v>118</v>
      </c>
      <c r="P21" s="26" t="s">
        <v>1357</v>
      </c>
      <c r="Q21" s="28">
        <v>45537</v>
      </c>
      <c r="R21" s="26">
        <f t="shared" si="0"/>
        <v>22</v>
      </c>
      <c r="S21" s="26">
        <f t="shared" ref="S21" si="16">R21+1</f>
        <v>23</v>
      </c>
      <c r="T21" s="27" t="s">
        <v>1368</v>
      </c>
      <c r="U21" s="26" t="s">
        <v>1419</v>
      </c>
      <c r="V21" s="26" t="s">
        <v>1357</v>
      </c>
      <c r="W21" s="26" t="s">
        <v>1357</v>
      </c>
      <c r="X21" s="26" t="s">
        <v>1357</v>
      </c>
      <c r="Y21" s="26" t="s">
        <v>1357</v>
      </c>
      <c r="Z21" s="26" t="s">
        <v>1848</v>
      </c>
      <c r="AA21" s="26" t="s">
        <v>1878</v>
      </c>
      <c r="AW21" s="12">
        <v>45292</v>
      </c>
      <c r="AX21" s="13">
        <v>45299</v>
      </c>
      <c r="AY21" s="13">
        <v>45376</v>
      </c>
      <c r="AZ21" s="13">
        <v>45379</v>
      </c>
      <c r="BA21" s="13">
        <v>45380</v>
      </c>
      <c r="BB21" s="13">
        <v>45413</v>
      </c>
      <c r="BC21" s="13">
        <v>45425</v>
      </c>
      <c r="BD21" s="13">
        <v>45446</v>
      </c>
      <c r="BE21" s="13">
        <v>45453</v>
      </c>
      <c r="BF21" s="13">
        <v>45474</v>
      </c>
      <c r="BG21" s="13">
        <v>45493</v>
      </c>
      <c r="BH21" s="13">
        <v>45511</v>
      </c>
      <c r="BI21" s="13">
        <v>45523</v>
      </c>
      <c r="BJ21" s="13">
        <v>45579</v>
      </c>
      <c r="BK21" s="13">
        <v>45600</v>
      </c>
      <c r="BL21" s="13">
        <v>45607</v>
      </c>
      <c r="BM21" s="13">
        <v>45651</v>
      </c>
    </row>
    <row r="22" spans="1:65" s="6" customFormat="1" ht="210" hidden="1">
      <c r="A22" s="26" t="s">
        <v>1347</v>
      </c>
      <c r="B22" s="26" t="s">
        <v>1686</v>
      </c>
      <c r="C22" s="26" t="s">
        <v>1348</v>
      </c>
      <c r="D22" s="26" t="s">
        <v>124</v>
      </c>
      <c r="E22" s="26" t="s">
        <v>1858</v>
      </c>
      <c r="F22" s="26" t="s">
        <v>1420</v>
      </c>
      <c r="G22" s="26" t="s">
        <v>125</v>
      </c>
      <c r="H22" s="26" t="s">
        <v>1421</v>
      </c>
      <c r="I22" s="26" t="s">
        <v>1350</v>
      </c>
      <c r="J22" s="26" t="s">
        <v>1387</v>
      </c>
      <c r="K22" s="26" t="s">
        <v>1352</v>
      </c>
      <c r="L22" s="26" t="s">
        <v>1871</v>
      </c>
      <c r="M22" s="26">
        <v>15</v>
      </c>
      <c r="N22" s="26" t="s">
        <v>122</v>
      </c>
      <c r="O22" s="26" t="s">
        <v>123</v>
      </c>
      <c r="P22" s="26" t="s">
        <v>1357</v>
      </c>
      <c r="Q22" s="28">
        <v>45537</v>
      </c>
      <c r="R22" s="26">
        <f t="shared" si="0"/>
        <v>22</v>
      </c>
      <c r="S22" s="26">
        <f t="shared" ref="S22" si="17">R22+1</f>
        <v>23</v>
      </c>
      <c r="T22" s="27" t="s">
        <v>1368</v>
      </c>
      <c r="U22" s="26" t="s">
        <v>1422</v>
      </c>
      <c r="V22" s="26" t="s">
        <v>1357</v>
      </c>
      <c r="W22" s="26" t="s">
        <v>1357</v>
      </c>
      <c r="X22" s="26" t="s">
        <v>1357</v>
      </c>
      <c r="Y22" s="26" t="s">
        <v>1357</v>
      </c>
      <c r="Z22" s="26" t="s">
        <v>1848</v>
      </c>
      <c r="AA22" s="26" t="s">
        <v>1878</v>
      </c>
      <c r="AW22" s="12">
        <v>45292</v>
      </c>
      <c r="AX22" s="13">
        <v>45299</v>
      </c>
      <c r="AY22" s="13">
        <v>45376</v>
      </c>
      <c r="AZ22" s="13">
        <v>45379</v>
      </c>
      <c r="BA22" s="13">
        <v>45380</v>
      </c>
      <c r="BB22" s="13">
        <v>45413</v>
      </c>
      <c r="BC22" s="13">
        <v>45425</v>
      </c>
      <c r="BD22" s="13">
        <v>45446</v>
      </c>
      <c r="BE22" s="13">
        <v>45453</v>
      </c>
      <c r="BF22" s="13">
        <v>45474</v>
      </c>
      <c r="BG22" s="13">
        <v>45493</v>
      </c>
      <c r="BH22" s="13">
        <v>45511</v>
      </c>
      <c r="BI22" s="13">
        <v>45523</v>
      </c>
      <c r="BJ22" s="13">
        <v>45579</v>
      </c>
      <c r="BK22" s="13">
        <v>45600</v>
      </c>
      <c r="BL22" s="13">
        <v>45607</v>
      </c>
      <c r="BM22" s="13">
        <v>45651</v>
      </c>
    </row>
    <row r="23" spans="1:65" s="6" customFormat="1" ht="195" hidden="1">
      <c r="A23" s="26" t="s">
        <v>1347</v>
      </c>
      <c r="B23" s="26" t="s">
        <v>1686</v>
      </c>
      <c r="C23" s="26" t="s">
        <v>1348</v>
      </c>
      <c r="D23" s="26" t="s">
        <v>128</v>
      </c>
      <c r="E23" s="26" t="s">
        <v>1855</v>
      </c>
      <c r="F23" s="26" t="s">
        <v>1420</v>
      </c>
      <c r="G23" s="26" t="s">
        <v>129</v>
      </c>
      <c r="H23" s="26" t="s">
        <v>1423</v>
      </c>
      <c r="I23" s="26" t="s">
        <v>1350</v>
      </c>
      <c r="J23" s="26" t="s">
        <v>1387</v>
      </c>
      <c r="K23" s="26" t="s">
        <v>1352</v>
      </c>
      <c r="L23" s="26" t="s">
        <v>1871</v>
      </c>
      <c r="M23" s="26">
        <v>15</v>
      </c>
      <c r="N23" s="26" t="s">
        <v>126</v>
      </c>
      <c r="O23" s="26" t="s">
        <v>127</v>
      </c>
      <c r="P23" s="26" t="s">
        <v>1357</v>
      </c>
      <c r="Q23" s="28">
        <v>45537</v>
      </c>
      <c r="R23" s="26">
        <f t="shared" si="0"/>
        <v>22</v>
      </c>
      <c r="S23" s="26">
        <f t="shared" ref="S23" si="18">R23+1</f>
        <v>23</v>
      </c>
      <c r="T23" s="27" t="s">
        <v>1368</v>
      </c>
      <c r="U23" s="26" t="s">
        <v>1424</v>
      </c>
      <c r="V23" s="26" t="s">
        <v>1357</v>
      </c>
      <c r="W23" s="26" t="s">
        <v>1357</v>
      </c>
      <c r="X23" s="26" t="s">
        <v>1357</v>
      </c>
      <c r="Y23" s="26" t="s">
        <v>1357</v>
      </c>
      <c r="Z23" s="26" t="s">
        <v>1848</v>
      </c>
      <c r="AA23" s="26" t="s">
        <v>1878</v>
      </c>
      <c r="AW23" s="12">
        <v>45292</v>
      </c>
      <c r="AX23" s="13">
        <v>45299</v>
      </c>
      <c r="AY23" s="13">
        <v>45376</v>
      </c>
      <c r="AZ23" s="13">
        <v>45379</v>
      </c>
      <c r="BA23" s="13">
        <v>45380</v>
      </c>
      <c r="BB23" s="13">
        <v>45413</v>
      </c>
      <c r="BC23" s="13">
        <v>45425</v>
      </c>
      <c r="BD23" s="13">
        <v>45446</v>
      </c>
      <c r="BE23" s="13">
        <v>45453</v>
      </c>
      <c r="BF23" s="13">
        <v>45474</v>
      </c>
      <c r="BG23" s="13">
        <v>45493</v>
      </c>
      <c r="BH23" s="13">
        <v>45511</v>
      </c>
      <c r="BI23" s="13">
        <v>45523</v>
      </c>
      <c r="BJ23" s="13">
        <v>45579</v>
      </c>
      <c r="BK23" s="13">
        <v>45600</v>
      </c>
      <c r="BL23" s="13">
        <v>45607</v>
      </c>
      <c r="BM23" s="13">
        <v>45651</v>
      </c>
    </row>
    <row r="24" spans="1:65" s="5" customFormat="1" ht="180" hidden="1">
      <c r="A24" s="26" t="s">
        <v>1347</v>
      </c>
      <c r="B24" s="26" t="s">
        <v>1686</v>
      </c>
      <c r="C24" s="26" t="s">
        <v>1425</v>
      </c>
      <c r="D24" s="26" t="s">
        <v>132</v>
      </c>
      <c r="E24" s="26" t="s">
        <v>1855</v>
      </c>
      <c r="F24" s="26" t="s">
        <v>1359</v>
      </c>
      <c r="G24" s="26" t="s">
        <v>133</v>
      </c>
      <c r="H24" s="26" t="s">
        <v>1426</v>
      </c>
      <c r="I24" s="26" t="s">
        <v>1350</v>
      </c>
      <c r="J24" s="26" t="s">
        <v>1361</v>
      </c>
      <c r="K24" s="26" t="s">
        <v>1352</v>
      </c>
      <c r="L24" s="26" t="s">
        <v>1871</v>
      </c>
      <c r="M24" s="26">
        <v>15</v>
      </c>
      <c r="N24" s="26" t="s">
        <v>130</v>
      </c>
      <c r="O24" s="26" t="s">
        <v>131</v>
      </c>
      <c r="P24" s="26" t="s">
        <v>1357</v>
      </c>
      <c r="Q24" s="28">
        <v>45537</v>
      </c>
      <c r="R24" s="26">
        <f t="shared" si="0"/>
        <v>22</v>
      </c>
      <c r="S24" s="26">
        <f t="shared" ref="S24" si="19">R24+1</f>
        <v>23</v>
      </c>
      <c r="T24" s="27" t="s">
        <v>1368</v>
      </c>
      <c r="U24" s="26" t="s">
        <v>1427</v>
      </c>
      <c r="V24" s="26" t="s">
        <v>1357</v>
      </c>
      <c r="W24" s="26" t="s">
        <v>1357</v>
      </c>
      <c r="X24" s="26" t="s">
        <v>1357</v>
      </c>
      <c r="Y24" s="26" t="s">
        <v>1357</v>
      </c>
      <c r="Z24" s="26" t="s">
        <v>1848</v>
      </c>
      <c r="AA24" s="26" t="s">
        <v>1878</v>
      </c>
      <c r="AW24" s="12">
        <v>45292</v>
      </c>
      <c r="AX24" s="13">
        <v>45299</v>
      </c>
      <c r="AY24" s="13">
        <v>45376</v>
      </c>
      <c r="AZ24" s="13">
        <v>45379</v>
      </c>
      <c r="BA24" s="13">
        <v>45380</v>
      </c>
      <c r="BB24" s="13">
        <v>45413</v>
      </c>
      <c r="BC24" s="13">
        <v>45425</v>
      </c>
      <c r="BD24" s="13">
        <v>45446</v>
      </c>
      <c r="BE24" s="13">
        <v>45453</v>
      </c>
      <c r="BF24" s="13">
        <v>45474</v>
      </c>
      <c r="BG24" s="13">
        <v>45493</v>
      </c>
      <c r="BH24" s="13">
        <v>45511</v>
      </c>
      <c r="BI24" s="13">
        <v>45523</v>
      </c>
      <c r="BJ24" s="13">
        <v>45579</v>
      </c>
      <c r="BK24" s="13">
        <v>45600</v>
      </c>
      <c r="BL24" s="13">
        <v>45607</v>
      </c>
      <c r="BM24" s="13">
        <v>45651</v>
      </c>
    </row>
    <row r="25" spans="1:65" s="5" customFormat="1" ht="195" hidden="1">
      <c r="A25" s="26" t="s">
        <v>1347</v>
      </c>
      <c r="B25" s="26" t="s">
        <v>1686</v>
      </c>
      <c r="C25" s="26" t="s">
        <v>1428</v>
      </c>
      <c r="D25" s="26" t="s">
        <v>136</v>
      </c>
      <c r="E25" s="26" t="s">
        <v>1855</v>
      </c>
      <c r="F25" s="26" t="s">
        <v>1429</v>
      </c>
      <c r="G25" s="26" t="s">
        <v>137</v>
      </c>
      <c r="H25" s="26" t="s">
        <v>1423</v>
      </c>
      <c r="I25" s="26" t="s">
        <v>1350</v>
      </c>
      <c r="J25" s="26" t="s">
        <v>1387</v>
      </c>
      <c r="K25" s="26" t="s">
        <v>17</v>
      </c>
      <c r="L25" s="26" t="s">
        <v>1871</v>
      </c>
      <c r="M25" s="26">
        <v>15</v>
      </c>
      <c r="N25" s="26" t="s">
        <v>134</v>
      </c>
      <c r="O25" s="26" t="s">
        <v>135</v>
      </c>
      <c r="P25" s="26" t="s">
        <v>1357</v>
      </c>
      <c r="Q25" s="28">
        <v>45537</v>
      </c>
      <c r="R25" s="26">
        <f t="shared" si="0"/>
        <v>22</v>
      </c>
      <c r="S25" s="26">
        <f t="shared" ref="S25" si="20">R25+1</f>
        <v>23</v>
      </c>
      <c r="T25" s="27" t="s">
        <v>1368</v>
      </c>
      <c r="U25" s="26" t="s">
        <v>1430</v>
      </c>
      <c r="V25" s="26" t="s">
        <v>1357</v>
      </c>
      <c r="W25" s="26" t="s">
        <v>1357</v>
      </c>
      <c r="X25" s="26" t="s">
        <v>1357</v>
      </c>
      <c r="Y25" s="26" t="s">
        <v>1357</v>
      </c>
      <c r="Z25" s="26" t="s">
        <v>1848</v>
      </c>
      <c r="AA25" s="26" t="s">
        <v>1878</v>
      </c>
      <c r="AW25" s="12">
        <v>45292</v>
      </c>
      <c r="AX25" s="13">
        <v>45299</v>
      </c>
      <c r="AY25" s="13">
        <v>45376</v>
      </c>
      <c r="AZ25" s="13">
        <v>45379</v>
      </c>
      <c r="BA25" s="13">
        <v>45380</v>
      </c>
      <c r="BB25" s="13">
        <v>45413</v>
      </c>
      <c r="BC25" s="13">
        <v>45425</v>
      </c>
      <c r="BD25" s="13">
        <v>45446</v>
      </c>
      <c r="BE25" s="13">
        <v>45453</v>
      </c>
      <c r="BF25" s="13">
        <v>45474</v>
      </c>
      <c r="BG25" s="13">
        <v>45493</v>
      </c>
      <c r="BH25" s="13">
        <v>45511</v>
      </c>
      <c r="BI25" s="13">
        <v>45523</v>
      </c>
      <c r="BJ25" s="13">
        <v>45579</v>
      </c>
      <c r="BK25" s="13">
        <v>45600</v>
      </c>
      <c r="BL25" s="13">
        <v>45607</v>
      </c>
      <c r="BM25" s="13">
        <v>45651</v>
      </c>
    </row>
    <row r="26" spans="1:65" s="5" customFormat="1" ht="180" hidden="1">
      <c r="A26" s="26" t="s">
        <v>1347</v>
      </c>
      <c r="B26" s="26" t="s">
        <v>1686</v>
      </c>
      <c r="C26" s="26" t="s">
        <v>1348</v>
      </c>
      <c r="D26" s="26" t="s">
        <v>140</v>
      </c>
      <c r="E26" s="26" t="s">
        <v>1858</v>
      </c>
      <c r="F26" s="26" t="s">
        <v>1349</v>
      </c>
      <c r="G26" s="26" t="s">
        <v>141</v>
      </c>
      <c r="H26" s="26" t="s">
        <v>1370</v>
      </c>
      <c r="I26" s="26" t="s">
        <v>1365</v>
      </c>
      <c r="J26" s="26" t="s">
        <v>1365</v>
      </c>
      <c r="K26" s="26" t="s">
        <v>1367</v>
      </c>
      <c r="L26" s="26" t="s">
        <v>1874</v>
      </c>
      <c r="M26" s="26">
        <v>10</v>
      </c>
      <c r="N26" s="26" t="s">
        <v>138</v>
      </c>
      <c r="O26" s="26" t="s">
        <v>139</v>
      </c>
      <c r="P26" s="26" t="s">
        <v>1357</v>
      </c>
      <c r="Q26" s="28">
        <v>45537</v>
      </c>
      <c r="R26" s="26">
        <f t="shared" si="0"/>
        <v>22</v>
      </c>
      <c r="S26" s="26">
        <f t="shared" ref="S26" si="21">R26+1</f>
        <v>23</v>
      </c>
      <c r="T26" s="27" t="s">
        <v>1368</v>
      </c>
      <c r="U26" s="26" t="s">
        <v>1431</v>
      </c>
      <c r="V26" s="26" t="s">
        <v>1357</v>
      </c>
      <c r="W26" s="26" t="s">
        <v>1357</v>
      </c>
      <c r="X26" s="26" t="s">
        <v>1357</v>
      </c>
      <c r="Y26" s="26" t="s">
        <v>1357</v>
      </c>
      <c r="Z26" s="26" t="s">
        <v>1848</v>
      </c>
      <c r="AA26" s="26" t="s">
        <v>1878</v>
      </c>
      <c r="AW26" s="12">
        <v>45292</v>
      </c>
      <c r="AX26" s="13">
        <v>45299</v>
      </c>
      <c r="AY26" s="13">
        <v>45376</v>
      </c>
      <c r="AZ26" s="13">
        <v>45379</v>
      </c>
      <c r="BA26" s="13">
        <v>45380</v>
      </c>
      <c r="BB26" s="13">
        <v>45413</v>
      </c>
      <c r="BC26" s="13">
        <v>45425</v>
      </c>
      <c r="BD26" s="13">
        <v>45446</v>
      </c>
      <c r="BE26" s="13">
        <v>45453</v>
      </c>
      <c r="BF26" s="13">
        <v>45474</v>
      </c>
      <c r="BG26" s="13">
        <v>45493</v>
      </c>
      <c r="BH26" s="13">
        <v>45511</v>
      </c>
      <c r="BI26" s="13">
        <v>45523</v>
      </c>
      <c r="BJ26" s="13">
        <v>45579</v>
      </c>
      <c r="BK26" s="13">
        <v>45600</v>
      </c>
      <c r="BL26" s="13">
        <v>45607</v>
      </c>
      <c r="BM26" s="13">
        <v>45651</v>
      </c>
    </row>
    <row r="27" spans="1:65" s="5" customFormat="1" ht="165" hidden="1">
      <c r="A27" s="26" t="s">
        <v>1347</v>
      </c>
      <c r="B27" s="26" t="s">
        <v>1686</v>
      </c>
      <c r="C27" s="26" t="s">
        <v>1348</v>
      </c>
      <c r="D27" s="26" t="s">
        <v>144</v>
      </c>
      <c r="E27" s="26" t="s">
        <v>1855</v>
      </c>
      <c r="F27" s="26" t="s">
        <v>1359</v>
      </c>
      <c r="G27" s="26" t="s">
        <v>145</v>
      </c>
      <c r="H27" s="26" t="s">
        <v>1432</v>
      </c>
      <c r="I27" s="26" t="s">
        <v>1350</v>
      </c>
      <c r="J27" s="26" t="s">
        <v>1361</v>
      </c>
      <c r="K27" s="26" t="s">
        <v>146</v>
      </c>
      <c r="L27" s="26" t="s">
        <v>1873</v>
      </c>
      <c r="M27" s="26">
        <v>15</v>
      </c>
      <c r="N27" s="26" t="s">
        <v>142</v>
      </c>
      <c r="O27" s="26" t="s">
        <v>143</v>
      </c>
      <c r="P27" s="26" t="s">
        <v>1357</v>
      </c>
      <c r="Q27" s="28">
        <v>45537</v>
      </c>
      <c r="R27" s="26">
        <f t="shared" si="0"/>
        <v>22</v>
      </c>
      <c r="S27" s="26">
        <f t="shared" ref="S27" si="22">R27+1</f>
        <v>23</v>
      </c>
      <c r="T27" s="27" t="s">
        <v>1368</v>
      </c>
      <c r="U27" s="26" t="s">
        <v>1433</v>
      </c>
      <c r="V27" s="26" t="s">
        <v>1357</v>
      </c>
      <c r="W27" s="26" t="s">
        <v>1357</v>
      </c>
      <c r="X27" s="26" t="s">
        <v>1357</v>
      </c>
      <c r="Y27" s="26" t="s">
        <v>1357</v>
      </c>
      <c r="Z27" s="26" t="s">
        <v>1848</v>
      </c>
      <c r="AA27" s="26" t="s">
        <v>1878</v>
      </c>
      <c r="AW27" s="12">
        <v>45292</v>
      </c>
      <c r="AX27" s="13">
        <v>45299</v>
      </c>
      <c r="AY27" s="13">
        <v>45376</v>
      </c>
      <c r="AZ27" s="13">
        <v>45379</v>
      </c>
      <c r="BA27" s="13">
        <v>45380</v>
      </c>
      <c r="BB27" s="13">
        <v>45413</v>
      </c>
      <c r="BC27" s="13">
        <v>45425</v>
      </c>
      <c r="BD27" s="13">
        <v>45446</v>
      </c>
      <c r="BE27" s="13">
        <v>45453</v>
      </c>
      <c r="BF27" s="13">
        <v>45474</v>
      </c>
      <c r="BG27" s="13">
        <v>45493</v>
      </c>
      <c r="BH27" s="13">
        <v>45511</v>
      </c>
      <c r="BI27" s="13">
        <v>45523</v>
      </c>
      <c r="BJ27" s="13">
        <v>45579</v>
      </c>
      <c r="BK27" s="13">
        <v>45600</v>
      </c>
      <c r="BL27" s="13">
        <v>45607</v>
      </c>
      <c r="BM27" s="13">
        <v>45651</v>
      </c>
    </row>
    <row r="28" spans="1:65" s="5" customFormat="1" ht="120" hidden="1">
      <c r="A28" s="26" t="s">
        <v>1347</v>
      </c>
      <c r="B28" s="26" t="s">
        <v>1686</v>
      </c>
      <c r="C28" s="26" t="s">
        <v>1434</v>
      </c>
      <c r="D28" s="26" t="s">
        <v>149</v>
      </c>
      <c r="E28" s="26" t="s">
        <v>1856</v>
      </c>
      <c r="F28" s="26" t="s">
        <v>1435</v>
      </c>
      <c r="G28" s="26" t="s">
        <v>150</v>
      </c>
      <c r="H28" s="26" t="s">
        <v>1436</v>
      </c>
      <c r="I28" s="26" t="s">
        <v>1350</v>
      </c>
      <c r="J28" s="26" t="s">
        <v>1861</v>
      </c>
      <c r="K28" s="26" t="s">
        <v>25</v>
      </c>
      <c r="L28" s="26" t="s">
        <v>1872</v>
      </c>
      <c r="M28" s="26">
        <v>15</v>
      </c>
      <c r="N28" s="26" t="s">
        <v>147</v>
      </c>
      <c r="O28" s="26" t="s">
        <v>148</v>
      </c>
      <c r="P28" s="26" t="s">
        <v>1357</v>
      </c>
      <c r="Q28" s="28">
        <v>45506</v>
      </c>
      <c r="R28" s="26">
        <f t="shared" si="0"/>
        <v>3</v>
      </c>
      <c r="S28" s="26">
        <f t="shared" ref="S28" si="23">R28+1</f>
        <v>4</v>
      </c>
      <c r="T28" s="29" t="s">
        <v>1482</v>
      </c>
      <c r="U28" s="26" t="s">
        <v>1437</v>
      </c>
      <c r="V28" s="28">
        <v>45506</v>
      </c>
      <c r="W28" s="26" t="s">
        <v>1357</v>
      </c>
      <c r="X28" s="26" t="s">
        <v>1356</v>
      </c>
      <c r="Y28" s="26" t="s">
        <v>1357</v>
      </c>
      <c r="Z28" s="26" t="s">
        <v>1438</v>
      </c>
      <c r="AA28" s="26"/>
      <c r="AW28" s="12">
        <v>45292</v>
      </c>
      <c r="AX28" s="13">
        <v>45299</v>
      </c>
      <c r="AY28" s="13">
        <v>45376</v>
      </c>
      <c r="AZ28" s="13">
        <v>45379</v>
      </c>
      <c r="BA28" s="13">
        <v>45380</v>
      </c>
      <c r="BB28" s="13">
        <v>45413</v>
      </c>
      <c r="BC28" s="13">
        <v>45425</v>
      </c>
      <c r="BD28" s="13">
        <v>45446</v>
      </c>
      <c r="BE28" s="13">
        <v>45453</v>
      </c>
      <c r="BF28" s="13">
        <v>45474</v>
      </c>
      <c r="BG28" s="13">
        <v>45493</v>
      </c>
      <c r="BH28" s="13">
        <v>45511</v>
      </c>
      <c r="BI28" s="13">
        <v>45523</v>
      </c>
      <c r="BJ28" s="13">
        <v>45579</v>
      </c>
      <c r="BK28" s="13">
        <v>45600</v>
      </c>
      <c r="BL28" s="13">
        <v>45607</v>
      </c>
      <c r="BM28" s="13">
        <v>45651</v>
      </c>
    </row>
    <row r="29" spans="1:65" s="5" customFormat="1" ht="180" hidden="1">
      <c r="A29" s="26" t="s">
        <v>1347</v>
      </c>
      <c r="B29" s="26" t="s">
        <v>1686</v>
      </c>
      <c r="C29" s="26" t="s">
        <v>1363</v>
      </c>
      <c r="D29" s="26" t="s">
        <v>157</v>
      </c>
      <c r="E29" s="26" t="s">
        <v>1858</v>
      </c>
      <c r="F29" s="26" t="s">
        <v>1349</v>
      </c>
      <c r="G29" s="26" t="s">
        <v>158</v>
      </c>
      <c r="H29" s="26" t="s">
        <v>1439</v>
      </c>
      <c r="I29" s="26" t="s">
        <v>1365</v>
      </c>
      <c r="J29" s="26" t="s">
        <v>1862</v>
      </c>
      <c r="K29" s="26" t="s">
        <v>159</v>
      </c>
      <c r="L29" s="26" t="s">
        <v>1871</v>
      </c>
      <c r="M29" s="26">
        <v>15</v>
      </c>
      <c r="N29" s="26" t="s">
        <v>155</v>
      </c>
      <c r="O29" s="26" t="s">
        <v>156</v>
      </c>
      <c r="P29" s="37" t="s">
        <v>1440</v>
      </c>
      <c r="Q29" s="28">
        <v>45518</v>
      </c>
      <c r="R29" s="26">
        <f t="shared" si="0"/>
        <v>10</v>
      </c>
      <c r="S29" s="26">
        <f t="shared" ref="S29" si="24">R29+1</f>
        <v>11</v>
      </c>
      <c r="T29" s="29" t="s">
        <v>1482</v>
      </c>
      <c r="U29" s="26" t="s">
        <v>1441</v>
      </c>
      <c r="V29" s="28">
        <v>45518</v>
      </c>
      <c r="W29" s="26" t="s">
        <v>1355</v>
      </c>
      <c r="X29" s="26" t="s">
        <v>1356</v>
      </c>
      <c r="Y29" s="26" t="s">
        <v>1357</v>
      </c>
      <c r="Z29" s="26" t="s">
        <v>1358</v>
      </c>
      <c r="AA29" s="26"/>
      <c r="AW29" s="12">
        <v>45292</v>
      </c>
      <c r="AX29" s="13">
        <v>45299</v>
      </c>
      <c r="AY29" s="13">
        <v>45376</v>
      </c>
      <c r="AZ29" s="13">
        <v>45379</v>
      </c>
      <c r="BA29" s="13">
        <v>45380</v>
      </c>
      <c r="BB29" s="13">
        <v>45413</v>
      </c>
      <c r="BC29" s="13">
        <v>45425</v>
      </c>
      <c r="BD29" s="13">
        <v>45446</v>
      </c>
      <c r="BE29" s="13">
        <v>45453</v>
      </c>
      <c r="BF29" s="13">
        <v>45474</v>
      </c>
      <c r="BG29" s="13">
        <v>45493</v>
      </c>
      <c r="BH29" s="13">
        <v>45511</v>
      </c>
      <c r="BI29" s="13">
        <v>45523</v>
      </c>
      <c r="BJ29" s="13">
        <v>45579</v>
      </c>
      <c r="BK29" s="13">
        <v>45600</v>
      </c>
      <c r="BL29" s="13">
        <v>45607</v>
      </c>
      <c r="BM29" s="13">
        <v>45651</v>
      </c>
    </row>
    <row r="30" spans="1:65" s="5" customFormat="1" ht="180" hidden="1">
      <c r="A30" s="26" t="s">
        <v>1347</v>
      </c>
      <c r="B30" s="26" t="s">
        <v>1686</v>
      </c>
      <c r="C30" s="26" t="s">
        <v>1442</v>
      </c>
      <c r="D30" s="26" t="s">
        <v>172</v>
      </c>
      <c r="E30" s="26" t="s">
        <v>1855</v>
      </c>
      <c r="F30" s="26" t="s">
        <v>1349</v>
      </c>
      <c r="G30" s="26" t="s">
        <v>173</v>
      </c>
      <c r="H30" s="26" t="s">
        <v>1443</v>
      </c>
      <c r="I30" s="26" t="s">
        <v>1365</v>
      </c>
      <c r="J30" s="26" t="s">
        <v>1862</v>
      </c>
      <c r="K30" s="26" t="s">
        <v>146</v>
      </c>
      <c r="L30" s="26" t="s">
        <v>1873</v>
      </c>
      <c r="M30" s="26">
        <v>15</v>
      </c>
      <c r="N30" s="26" t="s">
        <v>170</v>
      </c>
      <c r="O30" s="26" t="s">
        <v>171</v>
      </c>
      <c r="P30" s="26" t="s">
        <v>1357</v>
      </c>
      <c r="Q30" s="28">
        <v>45537</v>
      </c>
      <c r="R30" s="26">
        <f t="shared" si="0"/>
        <v>23</v>
      </c>
      <c r="S30" s="26">
        <f t="shared" ref="S30" si="25">R30+1</f>
        <v>24</v>
      </c>
      <c r="T30" s="27" t="s">
        <v>1368</v>
      </c>
      <c r="U30" s="26" t="s">
        <v>1444</v>
      </c>
      <c r="V30" s="26" t="s">
        <v>1357</v>
      </c>
      <c r="W30" s="26" t="s">
        <v>1357</v>
      </c>
      <c r="X30" s="26" t="s">
        <v>1357</v>
      </c>
      <c r="Y30" s="26" t="s">
        <v>1357</v>
      </c>
      <c r="Z30" s="26" t="s">
        <v>1848</v>
      </c>
      <c r="AA30" s="26" t="s">
        <v>1878</v>
      </c>
      <c r="AW30" s="12">
        <v>45292</v>
      </c>
      <c r="AX30" s="13">
        <v>45299</v>
      </c>
      <c r="AY30" s="13">
        <v>45376</v>
      </c>
      <c r="AZ30" s="13">
        <v>45379</v>
      </c>
      <c r="BA30" s="13">
        <v>45380</v>
      </c>
      <c r="BB30" s="13">
        <v>45413</v>
      </c>
      <c r="BC30" s="13">
        <v>45425</v>
      </c>
      <c r="BD30" s="13">
        <v>45446</v>
      </c>
      <c r="BE30" s="13">
        <v>45453</v>
      </c>
      <c r="BF30" s="13">
        <v>45474</v>
      </c>
      <c r="BG30" s="13">
        <v>45493</v>
      </c>
      <c r="BH30" s="13">
        <v>45511</v>
      </c>
      <c r="BI30" s="13">
        <v>45523</v>
      </c>
      <c r="BJ30" s="13">
        <v>45579</v>
      </c>
      <c r="BK30" s="13">
        <v>45600</v>
      </c>
      <c r="BL30" s="13">
        <v>45607</v>
      </c>
      <c r="BM30" s="13">
        <v>45651</v>
      </c>
    </row>
    <row r="31" spans="1:65" s="5" customFormat="1" ht="180" hidden="1">
      <c r="A31" s="26" t="s">
        <v>1347</v>
      </c>
      <c r="B31" s="26" t="s">
        <v>1686</v>
      </c>
      <c r="C31" s="26" t="s">
        <v>1363</v>
      </c>
      <c r="D31" s="26" t="s">
        <v>176</v>
      </c>
      <c r="E31" s="26" t="s">
        <v>1855</v>
      </c>
      <c r="F31" s="26" t="s">
        <v>1349</v>
      </c>
      <c r="G31" s="26" t="s">
        <v>177</v>
      </c>
      <c r="H31" s="26" t="s">
        <v>1443</v>
      </c>
      <c r="I31" s="26" t="s">
        <v>1365</v>
      </c>
      <c r="J31" s="26" t="s">
        <v>1862</v>
      </c>
      <c r="K31" s="26" t="s">
        <v>146</v>
      </c>
      <c r="L31" s="26" t="s">
        <v>1873</v>
      </c>
      <c r="M31" s="26">
        <v>15</v>
      </c>
      <c r="N31" s="26" t="s">
        <v>174</v>
      </c>
      <c r="O31" s="26" t="s">
        <v>175</v>
      </c>
      <c r="P31" s="26" t="s">
        <v>1357</v>
      </c>
      <c r="Q31" s="28">
        <v>45537</v>
      </c>
      <c r="R31" s="26">
        <f t="shared" si="0"/>
        <v>23</v>
      </c>
      <c r="S31" s="26">
        <f t="shared" ref="S31" si="26">R31+1</f>
        <v>24</v>
      </c>
      <c r="T31" s="27" t="s">
        <v>1368</v>
      </c>
      <c r="U31" s="26" t="s">
        <v>1445</v>
      </c>
      <c r="V31" s="26" t="s">
        <v>1357</v>
      </c>
      <c r="W31" s="26" t="s">
        <v>1357</v>
      </c>
      <c r="X31" s="26" t="s">
        <v>1357</v>
      </c>
      <c r="Y31" s="26" t="s">
        <v>1357</v>
      </c>
      <c r="Z31" s="26" t="s">
        <v>1848</v>
      </c>
      <c r="AA31" s="26" t="s">
        <v>1878</v>
      </c>
      <c r="AW31" s="12">
        <v>45292</v>
      </c>
      <c r="AX31" s="13">
        <v>45299</v>
      </c>
      <c r="AY31" s="13">
        <v>45376</v>
      </c>
      <c r="AZ31" s="13">
        <v>45379</v>
      </c>
      <c r="BA31" s="13">
        <v>45380</v>
      </c>
      <c r="BB31" s="13">
        <v>45413</v>
      </c>
      <c r="BC31" s="13">
        <v>45425</v>
      </c>
      <c r="BD31" s="13">
        <v>45446</v>
      </c>
      <c r="BE31" s="13">
        <v>45453</v>
      </c>
      <c r="BF31" s="13">
        <v>45474</v>
      </c>
      <c r="BG31" s="13">
        <v>45493</v>
      </c>
      <c r="BH31" s="13">
        <v>45511</v>
      </c>
      <c r="BI31" s="13">
        <v>45523</v>
      </c>
      <c r="BJ31" s="13">
        <v>45579</v>
      </c>
      <c r="BK31" s="13">
        <v>45600</v>
      </c>
      <c r="BL31" s="13">
        <v>45607</v>
      </c>
      <c r="BM31" s="13">
        <v>45651</v>
      </c>
    </row>
    <row r="32" spans="1:65" s="5" customFormat="1" ht="180" hidden="1">
      <c r="A32" s="26" t="s">
        <v>1347</v>
      </c>
      <c r="B32" s="26" t="s">
        <v>1686</v>
      </c>
      <c r="C32" s="26" t="s">
        <v>1446</v>
      </c>
      <c r="D32" s="26" t="s">
        <v>180</v>
      </c>
      <c r="E32" s="26" t="s">
        <v>1855</v>
      </c>
      <c r="F32" s="26" t="s">
        <v>1359</v>
      </c>
      <c r="G32" s="26" t="s">
        <v>181</v>
      </c>
      <c r="H32" s="26" t="s">
        <v>1426</v>
      </c>
      <c r="I32" s="26" t="s">
        <v>1350</v>
      </c>
      <c r="J32" s="26" t="s">
        <v>1361</v>
      </c>
      <c r="K32" s="26" t="s">
        <v>1352</v>
      </c>
      <c r="L32" s="26" t="s">
        <v>1871</v>
      </c>
      <c r="M32" s="26">
        <v>15</v>
      </c>
      <c r="N32" s="26" t="s">
        <v>178</v>
      </c>
      <c r="O32" s="26" t="s">
        <v>179</v>
      </c>
      <c r="P32" s="26" t="s">
        <v>1357</v>
      </c>
      <c r="Q32" s="28">
        <v>45537</v>
      </c>
      <c r="R32" s="26">
        <f t="shared" si="0"/>
        <v>23</v>
      </c>
      <c r="S32" s="26">
        <f t="shared" ref="S32:S92" si="27">R32+1</f>
        <v>24</v>
      </c>
      <c r="T32" s="27" t="s">
        <v>1368</v>
      </c>
      <c r="U32" s="26" t="s">
        <v>1447</v>
      </c>
      <c r="V32" s="26" t="s">
        <v>1357</v>
      </c>
      <c r="W32" s="26" t="s">
        <v>1357</v>
      </c>
      <c r="X32" s="26" t="s">
        <v>1357</v>
      </c>
      <c r="Y32" s="26" t="s">
        <v>1357</v>
      </c>
      <c r="Z32" s="26" t="s">
        <v>1848</v>
      </c>
      <c r="AA32" s="26" t="s">
        <v>1878</v>
      </c>
      <c r="AW32" s="12">
        <v>45292</v>
      </c>
      <c r="AX32" s="13">
        <v>45299</v>
      </c>
      <c r="AY32" s="13">
        <v>45376</v>
      </c>
      <c r="AZ32" s="13">
        <v>45379</v>
      </c>
      <c r="BA32" s="13">
        <v>45380</v>
      </c>
      <c r="BB32" s="13">
        <v>45413</v>
      </c>
      <c r="BC32" s="13">
        <v>45425</v>
      </c>
      <c r="BD32" s="13">
        <v>45446</v>
      </c>
      <c r="BE32" s="13">
        <v>45453</v>
      </c>
      <c r="BF32" s="13">
        <v>45474</v>
      </c>
      <c r="BG32" s="13">
        <v>45493</v>
      </c>
      <c r="BH32" s="13">
        <v>45511</v>
      </c>
      <c r="BI32" s="13">
        <v>45523</v>
      </c>
      <c r="BJ32" s="13">
        <v>45579</v>
      </c>
      <c r="BK32" s="13">
        <v>45600</v>
      </c>
      <c r="BL32" s="13">
        <v>45607</v>
      </c>
      <c r="BM32" s="13">
        <v>45651</v>
      </c>
    </row>
    <row r="33" spans="1:65" s="5" customFormat="1" ht="135" hidden="1">
      <c r="A33" s="26" t="s">
        <v>1347</v>
      </c>
      <c r="B33" s="26" t="s">
        <v>1686</v>
      </c>
      <c r="C33" s="26" t="s">
        <v>1448</v>
      </c>
      <c r="D33" s="26" t="s">
        <v>184</v>
      </c>
      <c r="E33" s="26" t="s">
        <v>1856</v>
      </c>
      <c r="F33" s="26" t="s">
        <v>1435</v>
      </c>
      <c r="G33" s="26" t="s">
        <v>185</v>
      </c>
      <c r="H33" s="26" t="s">
        <v>1449</v>
      </c>
      <c r="I33" s="26" t="s">
        <v>1350</v>
      </c>
      <c r="J33" s="26" t="s">
        <v>1861</v>
      </c>
      <c r="K33" s="26" t="s">
        <v>25</v>
      </c>
      <c r="L33" s="26" t="s">
        <v>1872</v>
      </c>
      <c r="M33" s="26">
        <v>15</v>
      </c>
      <c r="N33" s="26" t="s">
        <v>182</v>
      </c>
      <c r="O33" s="26" t="s">
        <v>183</v>
      </c>
      <c r="P33" s="26" t="s">
        <v>1450</v>
      </c>
      <c r="Q33" s="28">
        <v>45506</v>
      </c>
      <c r="R33" s="26">
        <f t="shared" si="0"/>
        <v>4</v>
      </c>
      <c r="S33" s="26">
        <f t="shared" si="27"/>
        <v>5</v>
      </c>
      <c r="T33" s="29" t="s">
        <v>1482</v>
      </c>
      <c r="U33" s="26" t="s">
        <v>1451</v>
      </c>
      <c r="V33" s="28">
        <v>45506</v>
      </c>
      <c r="W33" s="26" t="s">
        <v>1355</v>
      </c>
      <c r="X33" s="26" t="s">
        <v>1356</v>
      </c>
      <c r="Y33" s="26" t="s">
        <v>1357</v>
      </c>
      <c r="Z33" s="26" t="s">
        <v>1358</v>
      </c>
      <c r="AA33" s="26"/>
      <c r="AW33" s="12">
        <v>45292</v>
      </c>
      <c r="AX33" s="13">
        <v>45299</v>
      </c>
      <c r="AY33" s="13">
        <v>45376</v>
      </c>
      <c r="AZ33" s="13">
        <v>45379</v>
      </c>
      <c r="BA33" s="13">
        <v>45380</v>
      </c>
      <c r="BB33" s="13">
        <v>45413</v>
      </c>
      <c r="BC33" s="13">
        <v>45425</v>
      </c>
      <c r="BD33" s="13">
        <v>45446</v>
      </c>
      <c r="BE33" s="13">
        <v>45453</v>
      </c>
      <c r="BF33" s="13">
        <v>45474</v>
      </c>
      <c r="BG33" s="13">
        <v>45493</v>
      </c>
      <c r="BH33" s="13">
        <v>45511</v>
      </c>
      <c r="BI33" s="13">
        <v>45523</v>
      </c>
      <c r="BJ33" s="13">
        <v>45579</v>
      </c>
      <c r="BK33" s="13">
        <v>45600</v>
      </c>
      <c r="BL33" s="13">
        <v>45607</v>
      </c>
      <c r="BM33" s="13">
        <v>45651</v>
      </c>
    </row>
    <row r="34" spans="1:65" s="5" customFormat="1" ht="135" hidden="1">
      <c r="A34" s="26" t="s">
        <v>1347</v>
      </c>
      <c r="B34" s="26" t="s">
        <v>1686</v>
      </c>
      <c r="C34" s="26" t="s">
        <v>1442</v>
      </c>
      <c r="D34" s="26" t="s">
        <v>188</v>
      </c>
      <c r="E34" s="26" t="s">
        <v>1855</v>
      </c>
      <c r="F34" s="26" t="s">
        <v>1435</v>
      </c>
      <c r="G34" s="26" t="s">
        <v>189</v>
      </c>
      <c r="H34" s="26" t="s">
        <v>1443</v>
      </c>
      <c r="I34" s="26" t="s">
        <v>1365</v>
      </c>
      <c r="J34" s="26" t="s">
        <v>1862</v>
      </c>
      <c r="K34" s="26" t="s">
        <v>1352</v>
      </c>
      <c r="L34" s="26" t="s">
        <v>1871</v>
      </c>
      <c r="M34" s="26">
        <v>15</v>
      </c>
      <c r="N34" s="26" t="s">
        <v>186</v>
      </c>
      <c r="O34" s="26" t="s">
        <v>187</v>
      </c>
      <c r="P34" s="26" t="s">
        <v>1357</v>
      </c>
      <c r="Q34" s="28">
        <v>45537</v>
      </c>
      <c r="R34" s="26">
        <f t="shared" si="0"/>
        <v>23</v>
      </c>
      <c r="S34" s="26">
        <f t="shared" si="27"/>
        <v>24</v>
      </c>
      <c r="T34" s="27" t="s">
        <v>1368</v>
      </c>
      <c r="U34" s="26" t="s">
        <v>1452</v>
      </c>
      <c r="V34" s="26" t="s">
        <v>1357</v>
      </c>
      <c r="W34" s="26" t="s">
        <v>1357</v>
      </c>
      <c r="X34" s="26" t="s">
        <v>1357</v>
      </c>
      <c r="Y34" s="26" t="s">
        <v>1357</v>
      </c>
      <c r="Z34" s="26" t="s">
        <v>1848</v>
      </c>
      <c r="AA34" s="26" t="s">
        <v>1878</v>
      </c>
      <c r="AW34" s="12">
        <v>45292</v>
      </c>
      <c r="AX34" s="13">
        <v>45299</v>
      </c>
      <c r="AY34" s="13">
        <v>45376</v>
      </c>
      <c r="AZ34" s="13">
        <v>45379</v>
      </c>
      <c r="BA34" s="13">
        <v>45380</v>
      </c>
      <c r="BB34" s="13">
        <v>45413</v>
      </c>
      <c r="BC34" s="13">
        <v>45425</v>
      </c>
      <c r="BD34" s="13">
        <v>45446</v>
      </c>
      <c r="BE34" s="13">
        <v>45453</v>
      </c>
      <c r="BF34" s="13">
        <v>45474</v>
      </c>
      <c r="BG34" s="13">
        <v>45493</v>
      </c>
      <c r="BH34" s="13">
        <v>45511</v>
      </c>
      <c r="BI34" s="13">
        <v>45523</v>
      </c>
      <c r="BJ34" s="13">
        <v>45579</v>
      </c>
      <c r="BK34" s="13">
        <v>45600</v>
      </c>
      <c r="BL34" s="13">
        <v>45607</v>
      </c>
      <c r="BM34" s="13">
        <v>45651</v>
      </c>
    </row>
    <row r="35" spans="1:65" s="5" customFormat="1" ht="180" hidden="1">
      <c r="A35" s="26" t="s">
        <v>1347</v>
      </c>
      <c r="B35" s="26" t="s">
        <v>1686</v>
      </c>
      <c r="C35" s="26" t="s">
        <v>1453</v>
      </c>
      <c r="D35" s="26" t="s">
        <v>201</v>
      </c>
      <c r="E35" s="26" t="s">
        <v>1854</v>
      </c>
      <c r="F35" s="26" t="s">
        <v>1420</v>
      </c>
      <c r="G35" s="26" t="s">
        <v>202</v>
      </c>
      <c r="H35" s="26" t="s">
        <v>607</v>
      </c>
      <c r="I35" s="26" t="s">
        <v>1350</v>
      </c>
      <c r="J35" s="26" t="s">
        <v>1351</v>
      </c>
      <c r="K35" s="26" t="s">
        <v>169</v>
      </c>
      <c r="L35" s="26" t="s">
        <v>1871</v>
      </c>
      <c r="M35" s="26">
        <v>15</v>
      </c>
      <c r="N35" s="26" t="s">
        <v>199</v>
      </c>
      <c r="O35" s="26" t="s">
        <v>200</v>
      </c>
      <c r="P35" s="26" t="s">
        <v>1357</v>
      </c>
      <c r="Q35" s="28">
        <v>45537</v>
      </c>
      <c r="R35" s="26">
        <f t="shared" si="0"/>
        <v>23</v>
      </c>
      <c r="S35" s="26">
        <f t="shared" si="27"/>
        <v>24</v>
      </c>
      <c r="T35" s="27" t="s">
        <v>1368</v>
      </c>
      <c r="U35" s="26" t="s">
        <v>1454</v>
      </c>
      <c r="V35" s="26" t="s">
        <v>1357</v>
      </c>
      <c r="W35" s="26" t="s">
        <v>1357</v>
      </c>
      <c r="X35" s="26" t="s">
        <v>1357</v>
      </c>
      <c r="Y35" s="26" t="s">
        <v>1357</v>
      </c>
      <c r="Z35" s="26" t="s">
        <v>1848</v>
      </c>
      <c r="AA35" s="26" t="s">
        <v>1878</v>
      </c>
      <c r="AW35" s="12">
        <v>45292</v>
      </c>
      <c r="AX35" s="13">
        <v>45299</v>
      </c>
      <c r="AY35" s="13">
        <v>45376</v>
      </c>
      <c r="AZ35" s="13">
        <v>45379</v>
      </c>
      <c r="BA35" s="13">
        <v>45380</v>
      </c>
      <c r="BB35" s="13">
        <v>45413</v>
      </c>
      <c r="BC35" s="13">
        <v>45425</v>
      </c>
      <c r="BD35" s="13">
        <v>45446</v>
      </c>
      <c r="BE35" s="13">
        <v>45453</v>
      </c>
      <c r="BF35" s="13">
        <v>45474</v>
      </c>
      <c r="BG35" s="13">
        <v>45493</v>
      </c>
      <c r="BH35" s="13">
        <v>45511</v>
      </c>
      <c r="BI35" s="13">
        <v>45523</v>
      </c>
      <c r="BJ35" s="13">
        <v>45579</v>
      </c>
      <c r="BK35" s="13">
        <v>45600</v>
      </c>
      <c r="BL35" s="13">
        <v>45607</v>
      </c>
      <c r="BM35" s="13">
        <v>45651</v>
      </c>
    </row>
    <row r="36" spans="1:65" s="5" customFormat="1" ht="180" hidden="1">
      <c r="A36" s="26" t="s">
        <v>1347</v>
      </c>
      <c r="B36" s="26" t="s">
        <v>1686</v>
      </c>
      <c r="C36" s="26" t="s">
        <v>1455</v>
      </c>
      <c r="D36" s="26" t="s">
        <v>205</v>
      </c>
      <c r="E36" s="26" t="s">
        <v>1856</v>
      </c>
      <c r="F36" s="26" t="s">
        <v>1420</v>
      </c>
      <c r="G36" s="26" t="s">
        <v>206</v>
      </c>
      <c r="H36" s="26" t="s">
        <v>1436</v>
      </c>
      <c r="I36" s="26" t="s">
        <v>1350</v>
      </c>
      <c r="J36" s="26" t="s">
        <v>1861</v>
      </c>
      <c r="K36" s="26" t="s">
        <v>1864</v>
      </c>
      <c r="L36" s="26" t="s">
        <v>1872</v>
      </c>
      <c r="M36" s="26">
        <v>15</v>
      </c>
      <c r="N36" s="26" t="s">
        <v>203</v>
      </c>
      <c r="O36" s="26" t="s">
        <v>204</v>
      </c>
      <c r="P36" s="26" t="s">
        <v>1357</v>
      </c>
      <c r="Q36" s="28">
        <v>45537</v>
      </c>
      <c r="R36" s="26">
        <f t="shared" si="0"/>
        <v>23</v>
      </c>
      <c r="S36" s="26">
        <f t="shared" si="27"/>
        <v>24</v>
      </c>
      <c r="T36" s="27" t="s">
        <v>1368</v>
      </c>
      <c r="U36" s="26" t="s">
        <v>1456</v>
      </c>
      <c r="V36" s="26" t="s">
        <v>1357</v>
      </c>
      <c r="W36" s="26" t="s">
        <v>1357</v>
      </c>
      <c r="X36" s="26" t="s">
        <v>1357</v>
      </c>
      <c r="Y36" s="26" t="s">
        <v>1357</v>
      </c>
      <c r="Z36" s="26" t="s">
        <v>1848</v>
      </c>
      <c r="AA36" s="26" t="s">
        <v>1878</v>
      </c>
      <c r="AW36" s="12">
        <v>45292</v>
      </c>
      <c r="AX36" s="13">
        <v>45299</v>
      </c>
      <c r="AY36" s="13">
        <v>45376</v>
      </c>
      <c r="AZ36" s="13">
        <v>45379</v>
      </c>
      <c r="BA36" s="13">
        <v>45380</v>
      </c>
      <c r="BB36" s="13">
        <v>45413</v>
      </c>
      <c r="BC36" s="13">
        <v>45425</v>
      </c>
      <c r="BD36" s="13">
        <v>45446</v>
      </c>
      <c r="BE36" s="13">
        <v>45453</v>
      </c>
      <c r="BF36" s="13">
        <v>45474</v>
      </c>
      <c r="BG36" s="13">
        <v>45493</v>
      </c>
      <c r="BH36" s="13">
        <v>45511</v>
      </c>
      <c r="BI36" s="13">
        <v>45523</v>
      </c>
      <c r="BJ36" s="13">
        <v>45579</v>
      </c>
      <c r="BK36" s="13">
        <v>45600</v>
      </c>
      <c r="BL36" s="13">
        <v>45607</v>
      </c>
      <c r="BM36" s="13">
        <v>45651</v>
      </c>
    </row>
    <row r="37" spans="1:65" s="5" customFormat="1" ht="180" hidden="1">
      <c r="A37" s="26" t="s">
        <v>1347</v>
      </c>
      <c r="B37" s="26" t="s">
        <v>1686</v>
      </c>
      <c r="C37" s="26" t="s">
        <v>1457</v>
      </c>
      <c r="D37" s="26" t="s">
        <v>209</v>
      </c>
      <c r="E37" s="26" t="s">
        <v>1856</v>
      </c>
      <c r="F37" s="26" t="s">
        <v>1429</v>
      </c>
      <c r="G37" s="26" t="s">
        <v>210</v>
      </c>
      <c r="H37" s="26" t="s">
        <v>1458</v>
      </c>
      <c r="I37" s="26" t="s">
        <v>1350</v>
      </c>
      <c r="J37" s="26" t="s">
        <v>1350</v>
      </c>
      <c r="K37" s="26" t="s">
        <v>1459</v>
      </c>
      <c r="L37" s="26" t="s">
        <v>1872</v>
      </c>
      <c r="M37" s="26">
        <v>15</v>
      </c>
      <c r="N37" s="26" t="s">
        <v>207</v>
      </c>
      <c r="O37" s="26" t="s">
        <v>208</v>
      </c>
      <c r="P37" s="26" t="s">
        <v>1357</v>
      </c>
      <c r="Q37" s="28">
        <v>45537</v>
      </c>
      <c r="R37" s="26">
        <f t="shared" si="0"/>
        <v>23</v>
      </c>
      <c r="S37" s="26">
        <f t="shared" si="27"/>
        <v>24</v>
      </c>
      <c r="T37" s="27" t="s">
        <v>1368</v>
      </c>
      <c r="U37" s="26" t="s">
        <v>1460</v>
      </c>
      <c r="V37" s="26" t="s">
        <v>1357</v>
      </c>
      <c r="W37" s="26" t="s">
        <v>1357</v>
      </c>
      <c r="X37" s="26" t="s">
        <v>1357</v>
      </c>
      <c r="Y37" s="26" t="s">
        <v>1357</v>
      </c>
      <c r="Z37" s="26" t="s">
        <v>1848</v>
      </c>
      <c r="AA37" s="26" t="s">
        <v>1878</v>
      </c>
      <c r="AW37" s="15">
        <v>45292</v>
      </c>
      <c r="AX37" s="16">
        <v>45299</v>
      </c>
      <c r="AY37" s="16">
        <v>45376</v>
      </c>
      <c r="AZ37" s="16">
        <v>45379</v>
      </c>
      <c r="BA37" s="16">
        <v>45380</v>
      </c>
      <c r="BB37" s="16">
        <v>45413</v>
      </c>
      <c r="BC37" s="16">
        <v>45425</v>
      </c>
      <c r="BD37" s="16">
        <v>45446</v>
      </c>
      <c r="BE37" s="16">
        <v>45453</v>
      </c>
      <c r="BF37" s="16">
        <v>45474</v>
      </c>
      <c r="BG37" s="16">
        <v>45493</v>
      </c>
      <c r="BH37" s="16">
        <v>45511</v>
      </c>
      <c r="BI37" s="16">
        <v>45523</v>
      </c>
      <c r="BJ37" s="16">
        <v>45579</v>
      </c>
      <c r="BK37" s="16">
        <v>45600</v>
      </c>
      <c r="BL37" s="16">
        <v>45607</v>
      </c>
      <c r="BM37" s="16">
        <v>45651</v>
      </c>
    </row>
    <row r="38" spans="1:65" s="5" customFormat="1" ht="135" hidden="1">
      <c r="A38" s="26" t="s">
        <v>1347</v>
      </c>
      <c r="B38" s="26" t="s">
        <v>1686</v>
      </c>
      <c r="C38" s="26" t="s">
        <v>1363</v>
      </c>
      <c r="D38" s="26" t="s">
        <v>213</v>
      </c>
      <c r="E38" s="26" t="s">
        <v>1854</v>
      </c>
      <c r="F38" s="26" t="s">
        <v>1420</v>
      </c>
      <c r="G38" s="26" t="s">
        <v>214</v>
      </c>
      <c r="H38" s="26" t="s">
        <v>607</v>
      </c>
      <c r="I38" s="26" t="s">
        <v>1350</v>
      </c>
      <c r="J38" s="26" t="s">
        <v>1351</v>
      </c>
      <c r="K38" s="26" t="s">
        <v>169</v>
      </c>
      <c r="L38" s="26" t="s">
        <v>1871</v>
      </c>
      <c r="M38" s="26">
        <v>15</v>
      </c>
      <c r="N38" s="26" t="s">
        <v>211</v>
      </c>
      <c r="O38" s="26" t="s">
        <v>212</v>
      </c>
      <c r="P38" s="26" t="s">
        <v>1357</v>
      </c>
      <c r="Q38" s="28">
        <v>45537</v>
      </c>
      <c r="R38" s="26">
        <f t="shared" si="0"/>
        <v>23</v>
      </c>
      <c r="S38" s="26">
        <f t="shared" si="27"/>
        <v>24</v>
      </c>
      <c r="T38" s="27" t="s">
        <v>1368</v>
      </c>
      <c r="U38" s="26" t="s">
        <v>1461</v>
      </c>
      <c r="V38" s="26" t="s">
        <v>1357</v>
      </c>
      <c r="W38" s="26" t="s">
        <v>1357</v>
      </c>
      <c r="X38" s="26" t="s">
        <v>1357</v>
      </c>
      <c r="Y38" s="26" t="s">
        <v>1357</v>
      </c>
      <c r="Z38" s="26" t="s">
        <v>1848</v>
      </c>
      <c r="AA38" s="26" t="s">
        <v>1878</v>
      </c>
      <c r="AW38" s="12">
        <v>45292</v>
      </c>
      <c r="AX38" s="13">
        <v>45299</v>
      </c>
      <c r="AY38" s="13">
        <v>45376</v>
      </c>
      <c r="AZ38" s="13">
        <v>45379</v>
      </c>
      <c r="BA38" s="13">
        <v>45380</v>
      </c>
      <c r="BB38" s="13">
        <v>45413</v>
      </c>
      <c r="BC38" s="13">
        <v>45425</v>
      </c>
      <c r="BD38" s="13">
        <v>45446</v>
      </c>
      <c r="BE38" s="13">
        <v>45453</v>
      </c>
      <c r="BF38" s="13">
        <v>45474</v>
      </c>
      <c r="BG38" s="13">
        <v>45493</v>
      </c>
      <c r="BH38" s="13">
        <v>45511</v>
      </c>
      <c r="BI38" s="13">
        <v>45523</v>
      </c>
      <c r="BJ38" s="13">
        <v>45579</v>
      </c>
      <c r="BK38" s="13">
        <v>45600</v>
      </c>
      <c r="BL38" s="13">
        <v>45607</v>
      </c>
      <c r="BM38" s="13">
        <v>45651</v>
      </c>
    </row>
    <row r="39" spans="1:65" s="5" customFormat="1" ht="180" hidden="1">
      <c r="A39" s="26" t="s">
        <v>1347</v>
      </c>
      <c r="B39" s="26" t="s">
        <v>1686</v>
      </c>
      <c r="C39" s="26" t="s">
        <v>1363</v>
      </c>
      <c r="D39" s="26" t="s">
        <v>218</v>
      </c>
      <c r="E39" s="26" t="s">
        <v>1856</v>
      </c>
      <c r="F39" s="26" t="s">
        <v>1359</v>
      </c>
      <c r="G39" s="26" t="s">
        <v>219</v>
      </c>
      <c r="H39" s="26" t="s">
        <v>1426</v>
      </c>
      <c r="I39" s="26" t="s">
        <v>1350</v>
      </c>
      <c r="J39" s="26" t="s">
        <v>1361</v>
      </c>
      <c r="K39" s="26" t="s">
        <v>53</v>
      </c>
      <c r="L39" s="26" t="s">
        <v>1872</v>
      </c>
      <c r="M39" s="26">
        <v>15</v>
      </c>
      <c r="N39" s="26" t="s">
        <v>216</v>
      </c>
      <c r="O39" s="26" t="s">
        <v>217</v>
      </c>
      <c r="P39" s="26" t="s">
        <v>1357</v>
      </c>
      <c r="Q39" s="28">
        <v>45537</v>
      </c>
      <c r="R39" s="26">
        <f t="shared" si="0"/>
        <v>23</v>
      </c>
      <c r="S39" s="26">
        <f t="shared" si="27"/>
        <v>24</v>
      </c>
      <c r="T39" s="27" t="s">
        <v>1368</v>
      </c>
      <c r="U39" s="26" t="s">
        <v>1462</v>
      </c>
      <c r="V39" s="26" t="s">
        <v>1357</v>
      </c>
      <c r="W39" s="26" t="s">
        <v>1357</v>
      </c>
      <c r="X39" s="26" t="s">
        <v>1357</v>
      </c>
      <c r="Y39" s="26" t="s">
        <v>1357</v>
      </c>
      <c r="Z39" s="26" t="s">
        <v>1848</v>
      </c>
      <c r="AA39" s="26" t="s">
        <v>1878</v>
      </c>
      <c r="AW39" s="12">
        <v>45292</v>
      </c>
      <c r="AX39" s="13">
        <v>45299</v>
      </c>
      <c r="AY39" s="13">
        <v>45376</v>
      </c>
      <c r="AZ39" s="13">
        <v>45379</v>
      </c>
      <c r="BA39" s="13">
        <v>45380</v>
      </c>
      <c r="BB39" s="13">
        <v>45413</v>
      </c>
      <c r="BC39" s="13">
        <v>45425</v>
      </c>
      <c r="BD39" s="13">
        <v>45446</v>
      </c>
      <c r="BE39" s="13">
        <v>45453</v>
      </c>
      <c r="BF39" s="13">
        <v>45474</v>
      </c>
      <c r="BG39" s="13">
        <v>45493</v>
      </c>
      <c r="BH39" s="13">
        <v>45511</v>
      </c>
      <c r="BI39" s="13">
        <v>45523</v>
      </c>
      <c r="BJ39" s="13">
        <v>45579</v>
      </c>
      <c r="BK39" s="13">
        <v>45600</v>
      </c>
      <c r="BL39" s="13">
        <v>45607</v>
      </c>
      <c r="BM39" s="13">
        <v>45651</v>
      </c>
    </row>
    <row r="40" spans="1:65" s="5" customFormat="1" ht="180" hidden="1">
      <c r="A40" s="26" t="s">
        <v>1347</v>
      </c>
      <c r="B40" s="26" t="s">
        <v>1686</v>
      </c>
      <c r="C40" s="26" t="s">
        <v>1348</v>
      </c>
      <c r="D40" s="26" t="s">
        <v>222</v>
      </c>
      <c r="E40" s="26" t="s">
        <v>1858</v>
      </c>
      <c r="F40" s="26" t="s">
        <v>1420</v>
      </c>
      <c r="G40" s="26" t="s">
        <v>223</v>
      </c>
      <c r="H40" s="26" t="s">
        <v>1418</v>
      </c>
      <c r="I40" s="26" t="s">
        <v>1350</v>
      </c>
      <c r="J40" s="26" t="s">
        <v>1351</v>
      </c>
      <c r="K40" s="26" t="s">
        <v>146</v>
      </c>
      <c r="L40" s="26" t="s">
        <v>1873</v>
      </c>
      <c r="M40" s="26">
        <v>15</v>
      </c>
      <c r="N40" s="26" t="s">
        <v>220</v>
      </c>
      <c r="O40" s="26" t="s">
        <v>221</v>
      </c>
      <c r="P40" s="26" t="s">
        <v>1357</v>
      </c>
      <c r="Q40" s="28">
        <v>45524</v>
      </c>
      <c r="R40" s="26">
        <f t="shared" si="0"/>
        <v>15</v>
      </c>
      <c r="S40" s="26">
        <f t="shared" si="27"/>
        <v>16</v>
      </c>
      <c r="T40" s="27" t="s">
        <v>1368</v>
      </c>
      <c r="U40" s="26" t="s">
        <v>1463</v>
      </c>
      <c r="V40" s="26" t="s">
        <v>1357</v>
      </c>
      <c r="W40" s="26" t="s">
        <v>1357</v>
      </c>
      <c r="X40" s="26" t="s">
        <v>1357</v>
      </c>
      <c r="Y40" s="26" t="s">
        <v>1357</v>
      </c>
      <c r="Z40" s="26" t="s">
        <v>1849</v>
      </c>
      <c r="AA40" s="26"/>
      <c r="AW40" s="12">
        <v>45292</v>
      </c>
      <c r="AX40" s="13">
        <v>45299</v>
      </c>
      <c r="AY40" s="13">
        <v>45376</v>
      </c>
      <c r="AZ40" s="13">
        <v>45379</v>
      </c>
      <c r="BA40" s="13">
        <v>45380</v>
      </c>
      <c r="BB40" s="13">
        <v>45413</v>
      </c>
      <c r="BC40" s="13">
        <v>45425</v>
      </c>
      <c r="BD40" s="13">
        <v>45446</v>
      </c>
      <c r="BE40" s="13">
        <v>45453</v>
      </c>
      <c r="BF40" s="13">
        <v>45474</v>
      </c>
      <c r="BG40" s="13">
        <v>45493</v>
      </c>
      <c r="BH40" s="13">
        <v>45511</v>
      </c>
      <c r="BI40" s="13">
        <v>45523</v>
      </c>
      <c r="BJ40" s="13">
        <v>45579</v>
      </c>
      <c r="BK40" s="13">
        <v>45600</v>
      </c>
      <c r="BL40" s="13">
        <v>45607</v>
      </c>
      <c r="BM40" s="13">
        <v>45651</v>
      </c>
    </row>
    <row r="41" spans="1:65" s="5" customFormat="1" ht="165" hidden="1">
      <c r="A41" s="26" t="s">
        <v>1347</v>
      </c>
      <c r="B41" s="26" t="s">
        <v>1686</v>
      </c>
      <c r="C41" s="26" t="s">
        <v>1425</v>
      </c>
      <c r="D41" s="26" t="s">
        <v>229</v>
      </c>
      <c r="E41" s="26" t="s">
        <v>1855</v>
      </c>
      <c r="F41" s="26" t="s">
        <v>1397</v>
      </c>
      <c r="G41" s="26" t="s">
        <v>230</v>
      </c>
      <c r="H41" s="26" t="s">
        <v>1398</v>
      </c>
      <c r="I41" s="26" t="s">
        <v>1398</v>
      </c>
      <c r="J41" s="26" t="s">
        <v>1398</v>
      </c>
      <c r="K41" s="26" t="s">
        <v>109</v>
      </c>
      <c r="L41" s="26" t="s">
        <v>1873</v>
      </c>
      <c r="M41" s="26">
        <v>15</v>
      </c>
      <c r="N41" s="26" t="s">
        <v>227</v>
      </c>
      <c r="O41" s="26" t="s">
        <v>228</v>
      </c>
      <c r="P41" s="26" t="s">
        <v>1357</v>
      </c>
      <c r="Q41" s="28">
        <v>45524</v>
      </c>
      <c r="R41" s="26">
        <f t="shared" si="0"/>
        <v>15</v>
      </c>
      <c r="S41" s="26">
        <f t="shared" si="27"/>
        <v>16</v>
      </c>
      <c r="T41" s="27" t="s">
        <v>1368</v>
      </c>
      <c r="U41" s="26" t="s">
        <v>1464</v>
      </c>
      <c r="V41" s="26" t="s">
        <v>1357</v>
      </c>
      <c r="W41" s="26" t="s">
        <v>1357</v>
      </c>
      <c r="X41" s="26" t="s">
        <v>1357</v>
      </c>
      <c r="Y41" s="26" t="s">
        <v>1357</v>
      </c>
      <c r="Z41" s="26" t="s">
        <v>1849</v>
      </c>
      <c r="AA41" s="26"/>
      <c r="AW41" s="12">
        <v>45292</v>
      </c>
      <c r="AX41" s="13">
        <v>45299</v>
      </c>
      <c r="AY41" s="13">
        <v>45376</v>
      </c>
      <c r="AZ41" s="13">
        <v>45379</v>
      </c>
      <c r="BA41" s="13">
        <v>45380</v>
      </c>
      <c r="BB41" s="13">
        <v>45413</v>
      </c>
      <c r="BC41" s="13">
        <v>45425</v>
      </c>
      <c r="BD41" s="13">
        <v>45446</v>
      </c>
      <c r="BE41" s="13">
        <v>45453</v>
      </c>
      <c r="BF41" s="13">
        <v>45474</v>
      </c>
      <c r="BG41" s="13">
        <v>45493</v>
      </c>
      <c r="BH41" s="13">
        <v>45511</v>
      </c>
      <c r="BI41" s="13">
        <v>45523</v>
      </c>
      <c r="BJ41" s="13">
        <v>45579</v>
      </c>
      <c r="BK41" s="13">
        <v>45600</v>
      </c>
      <c r="BL41" s="13">
        <v>45607</v>
      </c>
      <c r="BM41" s="13">
        <v>45651</v>
      </c>
    </row>
    <row r="42" spans="1:65" s="5" customFormat="1" ht="180" hidden="1">
      <c r="A42" s="26" t="s">
        <v>1347</v>
      </c>
      <c r="B42" s="26" t="s">
        <v>1686</v>
      </c>
      <c r="C42" s="26" t="s">
        <v>1465</v>
      </c>
      <c r="D42" s="26" t="s">
        <v>233</v>
      </c>
      <c r="E42" s="26" t="s">
        <v>1854</v>
      </c>
      <c r="F42" s="26" t="s">
        <v>1420</v>
      </c>
      <c r="G42" s="26" t="s">
        <v>234</v>
      </c>
      <c r="H42" s="26" t="s">
        <v>607</v>
      </c>
      <c r="I42" s="26" t="s">
        <v>1350</v>
      </c>
      <c r="J42" s="26" t="s">
        <v>1351</v>
      </c>
      <c r="K42" s="26" t="s">
        <v>169</v>
      </c>
      <c r="L42" s="26" t="s">
        <v>1871</v>
      </c>
      <c r="M42" s="26">
        <v>15</v>
      </c>
      <c r="N42" s="26" t="s">
        <v>231</v>
      </c>
      <c r="O42" s="26" t="s">
        <v>232</v>
      </c>
      <c r="P42" s="26" t="s">
        <v>1357</v>
      </c>
      <c r="Q42" s="28">
        <v>45524</v>
      </c>
      <c r="R42" s="26">
        <f t="shared" si="0"/>
        <v>15</v>
      </c>
      <c r="S42" s="26">
        <f t="shared" si="27"/>
        <v>16</v>
      </c>
      <c r="T42" s="27" t="s">
        <v>1368</v>
      </c>
      <c r="U42" s="26" t="s">
        <v>1466</v>
      </c>
      <c r="V42" s="26" t="s">
        <v>1357</v>
      </c>
      <c r="W42" s="26" t="s">
        <v>1357</v>
      </c>
      <c r="X42" s="26" t="s">
        <v>1357</v>
      </c>
      <c r="Y42" s="26" t="s">
        <v>1357</v>
      </c>
      <c r="Z42" s="26" t="s">
        <v>1849</v>
      </c>
      <c r="AA42" s="26"/>
      <c r="AW42" s="12">
        <v>45292</v>
      </c>
      <c r="AX42" s="13">
        <v>45299</v>
      </c>
      <c r="AY42" s="13">
        <v>45376</v>
      </c>
      <c r="AZ42" s="13">
        <v>45379</v>
      </c>
      <c r="BA42" s="13">
        <v>45380</v>
      </c>
      <c r="BB42" s="13">
        <v>45413</v>
      </c>
      <c r="BC42" s="13">
        <v>45425</v>
      </c>
      <c r="BD42" s="13">
        <v>45446</v>
      </c>
      <c r="BE42" s="13">
        <v>45453</v>
      </c>
      <c r="BF42" s="13">
        <v>45474</v>
      </c>
      <c r="BG42" s="13">
        <v>45493</v>
      </c>
      <c r="BH42" s="13">
        <v>45511</v>
      </c>
      <c r="BI42" s="13">
        <v>45523</v>
      </c>
      <c r="BJ42" s="13">
        <v>45579</v>
      </c>
      <c r="BK42" s="13">
        <v>45600</v>
      </c>
      <c r="BL42" s="13">
        <v>45607</v>
      </c>
      <c r="BM42" s="13">
        <v>45651</v>
      </c>
    </row>
    <row r="43" spans="1:65" s="5" customFormat="1" ht="180" hidden="1">
      <c r="A43" s="26" t="s">
        <v>1347</v>
      </c>
      <c r="B43" s="26" t="s">
        <v>1686</v>
      </c>
      <c r="C43" s="26" t="s">
        <v>1467</v>
      </c>
      <c r="D43" s="26" t="s">
        <v>237</v>
      </c>
      <c r="E43" s="26" t="s">
        <v>1854</v>
      </c>
      <c r="F43" s="26" t="s">
        <v>1349</v>
      </c>
      <c r="G43" s="26" t="s">
        <v>238</v>
      </c>
      <c r="H43" s="26" t="s">
        <v>607</v>
      </c>
      <c r="I43" s="26" t="s">
        <v>1350</v>
      </c>
      <c r="J43" s="26" t="s">
        <v>1351</v>
      </c>
      <c r="K43" s="26" t="s">
        <v>169</v>
      </c>
      <c r="L43" s="26" t="s">
        <v>1871</v>
      </c>
      <c r="M43" s="26">
        <v>15</v>
      </c>
      <c r="N43" s="26" t="s">
        <v>235</v>
      </c>
      <c r="O43" s="26" t="s">
        <v>236</v>
      </c>
      <c r="P43" s="26" t="s">
        <v>1357</v>
      </c>
      <c r="Q43" s="28">
        <v>45524</v>
      </c>
      <c r="R43" s="26">
        <f t="shared" si="0"/>
        <v>15</v>
      </c>
      <c r="S43" s="26">
        <f t="shared" si="27"/>
        <v>16</v>
      </c>
      <c r="T43" s="27" t="s">
        <v>1368</v>
      </c>
      <c r="U43" s="26" t="s">
        <v>1468</v>
      </c>
      <c r="V43" s="26" t="s">
        <v>1357</v>
      </c>
      <c r="W43" s="26" t="s">
        <v>1357</v>
      </c>
      <c r="X43" s="26" t="s">
        <v>1357</v>
      </c>
      <c r="Y43" s="26" t="s">
        <v>1357</v>
      </c>
      <c r="Z43" s="26" t="s">
        <v>1849</v>
      </c>
      <c r="AA43" s="26"/>
      <c r="AW43" s="12">
        <v>45292</v>
      </c>
      <c r="AX43" s="13">
        <v>45299</v>
      </c>
      <c r="AY43" s="13">
        <v>45376</v>
      </c>
      <c r="AZ43" s="13">
        <v>45379</v>
      </c>
      <c r="BA43" s="13">
        <v>45380</v>
      </c>
      <c r="BB43" s="13">
        <v>45413</v>
      </c>
      <c r="BC43" s="13">
        <v>45425</v>
      </c>
      <c r="BD43" s="13">
        <v>45446</v>
      </c>
      <c r="BE43" s="13">
        <v>45453</v>
      </c>
      <c r="BF43" s="13">
        <v>45474</v>
      </c>
      <c r="BG43" s="13">
        <v>45493</v>
      </c>
      <c r="BH43" s="13">
        <v>45511</v>
      </c>
      <c r="BI43" s="13">
        <v>45523</v>
      </c>
      <c r="BJ43" s="13">
        <v>45579</v>
      </c>
      <c r="BK43" s="13">
        <v>45600</v>
      </c>
      <c r="BL43" s="13">
        <v>45607</v>
      </c>
      <c r="BM43" s="13">
        <v>45651</v>
      </c>
    </row>
    <row r="44" spans="1:65" s="5" customFormat="1" ht="180" hidden="1">
      <c r="A44" s="26" t="s">
        <v>1347</v>
      </c>
      <c r="B44" s="26" t="s">
        <v>1686</v>
      </c>
      <c r="C44" s="26" t="s">
        <v>1469</v>
      </c>
      <c r="D44" s="26" t="s">
        <v>241</v>
      </c>
      <c r="E44" s="26" t="s">
        <v>1854</v>
      </c>
      <c r="F44" s="26" t="s">
        <v>1420</v>
      </c>
      <c r="G44" s="26" t="s">
        <v>242</v>
      </c>
      <c r="H44" s="26" t="s">
        <v>607</v>
      </c>
      <c r="I44" s="26" t="s">
        <v>1350</v>
      </c>
      <c r="J44" s="26" t="s">
        <v>1351</v>
      </c>
      <c r="K44" s="26" t="s">
        <v>169</v>
      </c>
      <c r="L44" s="26" t="s">
        <v>1871</v>
      </c>
      <c r="M44" s="26">
        <v>15</v>
      </c>
      <c r="N44" s="26" t="s">
        <v>239</v>
      </c>
      <c r="O44" s="26" t="s">
        <v>240</v>
      </c>
      <c r="P44" s="37" t="s">
        <v>1470</v>
      </c>
      <c r="Q44" s="28">
        <v>45537</v>
      </c>
      <c r="R44" s="26">
        <f t="shared" si="0"/>
        <v>24</v>
      </c>
      <c r="S44" s="26">
        <f t="shared" si="27"/>
        <v>25</v>
      </c>
      <c r="T44" s="27" t="s">
        <v>1368</v>
      </c>
      <c r="U44" s="26" t="s">
        <v>1471</v>
      </c>
      <c r="V44" s="26" t="s">
        <v>1357</v>
      </c>
      <c r="W44" s="26" t="s">
        <v>1357</v>
      </c>
      <c r="X44" s="26" t="s">
        <v>1357</v>
      </c>
      <c r="Y44" s="26" t="s">
        <v>1357</v>
      </c>
      <c r="Z44" s="26" t="s">
        <v>1389</v>
      </c>
      <c r="AA44" s="26" t="s">
        <v>1879</v>
      </c>
      <c r="AW44" s="12">
        <v>45292</v>
      </c>
      <c r="AX44" s="13">
        <v>45299</v>
      </c>
      <c r="AY44" s="13">
        <v>45376</v>
      </c>
      <c r="AZ44" s="13">
        <v>45379</v>
      </c>
      <c r="BA44" s="13">
        <v>45380</v>
      </c>
      <c r="BB44" s="13">
        <v>45413</v>
      </c>
      <c r="BC44" s="13">
        <v>45425</v>
      </c>
      <c r="BD44" s="13">
        <v>45446</v>
      </c>
      <c r="BE44" s="13">
        <v>45453</v>
      </c>
      <c r="BF44" s="13">
        <v>45474</v>
      </c>
      <c r="BG44" s="13">
        <v>45493</v>
      </c>
      <c r="BH44" s="13">
        <v>45511</v>
      </c>
      <c r="BI44" s="13">
        <v>45523</v>
      </c>
      <c r="BJ44" s="13">
        <v>45579</v>
      </c>
      <c r="BK44" s="13">
        <v>45600</v>
      </c>
      <c r="BL44" s="13">
        <v>45607</v>
      </c>
      <c r="BM44" s="13">
        <v>45651</v>
      </c>
    </row>
    <row r="45" spans="1:65" s="7" customFormat="1" ht="135" hidden="1">
      <c r="A45" s="26" t="s">
        <v>1347</v>
      </c>
      <c r="B45" s="26" t="s">
        <v>1686</v>
      </c>
      <c r="C45" s="26" t="s">
        <v>1472</v>
      </c>
      <c r="D45" s="26" t="s">
        <v>245</v>
      </c>
      <c r="E45" s="26" t="s">
        <v>1855</v>
      </c>
      <c r="F45" s="26" t="s">
        <v>1435</v>
      </c>
      <c r="G45" s="26" t="s">
        <v>246</v>
      </c>
      <c r="H45" s="26" t="s">
        <v>1436</v>
      </c>
      <c r="I45" s="26" t="s">
        <v>1350</v>
      </c>
      <c r="J45" s="26" t="s">
        <v>1861</v>
      </c>
      <c r="K45" s="26" t="s">
        <v>1864</v>
      </c>
      <c r="L45" s="26" t="s">
        <v>1872</v>
      </c>
      <c r="M45" s="26">
        <v>15</v>
      </c>
      <c r="N45" s="26" t="s">
        <v>243</v>
      </c>
      <c r="O45" s="26" t="s">
        <v>244</v>
      </c>
      <c r="P45" s="26" t="s">
        <v>1357</v>
      </c>
      <c r="Q45" s="28">
        <v>45524</v>
      </c>
      <c r="R45" s="26">
        <f t="shared" si="0"/>
        <v>15</v>
      </c>
      <c r="S45" s="26">
        <f t="shared" si="27"/>
        <v>16</v>
      </c>
      <c r="T45" s="27" t="s">
        <v>1368</v>
      </c>
      <c r="U45" s="26" t="s">
        <v>1473</v>
      </c>
      <c r="V45" s="26" t="s">
        <v>1357</v>
      </c>
      <c r="W45" s="26" t="s">
        <v>1357</v>
      </c>
      <c r="X45" s="26" t="s">
        <v>1357</v>
      </c>
      <c r="Y45" s="26" t="s">
        <v>1357</v>
      </c>
      <c r="Z45" s="26" t="s">
        <v>1474</v>
      </c>
      <c r="AA45" s="26"/>
      <c r="AW45" s="12">
        <v>45292</v>
      </c>
      <c r="AX45" s="13">
        <v>45299</v>
      </c>
      <c r="AY45" s="13">
        <v>45376</v>
      </c>
      <c r="AZ45" s="13">
        <v>45379</v>
      </c>
      <c r="BA45" s="13">
        <v>45380</v>
      </c>
      <c r="BB45" s="13">
        <v>45413</v>
      </c>
      <c r="BC45" s="13">
        <v>45425</v>
      </c>
      <c r="BD45" s="13">
        <v>45446</v>
      </c>
      <c r="BE45" s="13">
        <v>45453</v>
      </c>
      <c r="BF45" s="13">
        <v>45474</v>
      </c>
      <c r="BG45" s="13">
        <v>45493</v>
      </c>
      <c r="BH45" s="13">
        <v>45511</v>
      </c>
      <c r="BI45" s="13">
        <v>45523</v>
      </c>
      <c r="BJ45" s="13">
        <v>45579</v>
      </c>
      <c r="BK45" s="13">
        <v>45600</v>
      </c>
      <c r="BL45" s="13">
        <v>45607</v>
      </c>
      <c r="BM45" s="13">
        <v>45651</v>
      </c>
    </row>
    <row r="46" spans="1:65" s="5" customFormat="1" ht="180" hidden="1">
      <c r="A46" s="26" t="s">
        <v>1347</v>
      </c>
      <c r="B46" s="26" t="s">
        <v>1686</v>
      </c>
      <c r="C46" s="26" t="s">
        <v>1453</v>
      </c>
      <c r="D46" s="26" t="s">
        <v>249</v>
      </c>
      <c r="E46" s="26" t="s">
        <v>1855</v>
      </c>
      <c r="F46" s="26" t="s">
        <v>1435</v>
      </c>
      <c r="G46" s="26" t="s">
        <v>250</v>
      </c>
      <c r="H46" s="26" t="s">
        <v>1436</v>
      </c>
      <c r="I46" s="26" t="s">
        <v>1350</v>
      </c>
      <c r="J46" s="26" t="s">
        <v>1861</v>
      </c>
      <c r="K46" s="26" t="s">
        <v>17</v>
      </c>
      <c r="L46" s="26" t="s">
        <v>1871</v>
      </c>
      <c r="M46" s="26">
        <v>15</v>
      </c>
      <c r="N46" s="26" t="s">
        <v>247</v>
      </c>
      <c r="O46" s="26" t="s">
        <v>248</v>
      </c>
      <c r="P46" s="26" t="s">
        <v>1357</v>
      </c>
      <c r="Q46" s="28">
        <v>45524</v>
      </c>
      <c r="R46" s="26">
        <f t="shared" si="0"/>
        <v>15</v>
      </c>
      <c r="S46" s="26">
        <f t="shared" si="27"/>
        <v>16</v>
      </c>
      <c r="T46" s="27" t="s">
        <v>1368</v>
      </c>
      <c r="U46" s="26" t="s">
        <v>1475</v>
      </c>
      <c r="V46" s="26" t="s">
        <v>1357</v>
      </c>
      <c r="W46" s="26" t="s">
        <v>1357</v>
      </c>
      <c r="X46" s="26" t="s">
        <v>1357</v>
      </c>
      <c r="Y46" s="26" t="s">
        <v>1357</v>
      </c>
      <c r="Z46" s="26" t="s">
        <v>1849</v>
      </c>
      <c r="AA46" s="26"/>
      <c r="AW46" s="12">
        <v>45292</v>
      </c>
      <c r="AX46" s="13">
        <v>45299</v>
      </c>
      <c r="AY46" s="13">
        <v>45376</v>
      </c>
      <c r="AZ46" s="13">
        <v>45379</v>
      </c>
      <c r="BA46" s="13">
        <v>45380</v>
      </c>
      <c r="BB46" s="13">
        <v>45413</v>
      </c>
      <c r="BC46" s="13">
        <v>45425</v>
      </c>
      <c r="BD46" s="13">
        <v>45446</v>
      </c>
      <c r="BE46" s="13">
        <v>45453</v>
      </c>
      <c r="BF46" s="13">
        <v>45474</v>
      </c>
      <c r="BG46" s="13">
        <v>45493</v>
      </c>
      <c r="BH46" s="13">
        <v>45511</v>
      </c>
      <c r="BI46" s="13">
        <v>45523</v>
      </c>
      <c r="BJ46" s="13">
        <v>45579</v>
      </c>
      <c r="BK46" s="13">
        <v>45600</v>
      </c>
      <c r="BL46" s="13">
        <v>45607</v>
      </c>
      <c r="BM46" s="13">
        <v>45651</v>
      </c>
    </row>
    <row r="47" spans="1:65" s="5" customFormat="1" ht="210" hidden="1">
      <c r="A47" s="26" t="s">
        <v>1347</v>
      </c>
      <c r="B47" s="26" t="s">
        <v>1686</v>
      </c>
      <c r="C47" s="26" t="s">
        <v>1363</v>
      </c>
      <c r="D47" s="26" t="s">
        <v>253</v>
      </c>
      <c r="E47" s="26" t="s">
        <v>1854</v>
      </c>
      <c r="F47" s="26" t="s">
        <v>1359</v>
      </c>
      <c r="G47" s="26" t="s">
        <v>254</v>
      </c>
      <c r="H47" s="26" t="s">
        <v>1360</v>
      </c>
      <c r="I47" s="26" t="s">
        <v>1350</v>
      </c>
      <c r="J47" s="26" t="s">
        <v>1361</v>
      </c>
      <c r="K47" s="26" t="s">
        <v>30</v>
      </c>
      <c r="L47" s="26" t="s">
        <v>1874</v>
      </c>
      <c r="M47" s="26">
        <v>10</v>
      </c>
      <c r="N47" s="26" t="s">
        <v>251</v>
      </c>
      <c r="O47" s="28">
        <v>45502</v>
      </c>
      <c r="P47" s="26" t="s">
        <v>1357</v>
      </c>
      <c r="Q47" s="28">
        <v>45524</v>
      </c>
      <c r="R47" s="26">
        <f t="shared" si="0"/>
        <v>15</v>
      </c>
      <c r="S47" s="26">
        <f t="shared" si="27"/>
        <v>16</v>
      </c>
      <c r="T47" s="27" t="s">
        <v>1368</v>
      </c>
      <c r="U47" s="26" t="s">
        <v>1476</v>
      </c>
      <c r="V47" s="26" t="s">
        <v>1357</v>
      </c>
      <c r="W47" s="26" t="s">
        <v>1357</v>
      </c>
      <c r="X47" s="26" t="s">
        <v>1357</v>
      </c>
      <c r="Y47" s="26" t="s">
        <v>1357</v>
      </c>
      <c r="Z47" s="26" t="s">
        <v>1849</v>
      </c>
      <c r="AA47" s="26"/>
      <c r="AW47" s="12">
        <v>45292</v>
      </c>
      <c r="AX47" s="13">
        <v>45299</v>
      </c>
      <c r="AY47" s="13">
        <v>45376</v>
      </c>
      <c r="AZ47" s="13">
        <v>45379</v>
      </c>
      <c r="BA47" s="13">
        <v>45380</v>
      </c>
      <c r="BB47" s="13">
        <v>45413</v>
      </c>
      <c r="BC47" s="13">
        <v>45425</v>
      </c>
      <c r="BD47" s="13">
        <v>45446</v>
      </c>
      <c r="BE47" s="13">
        <v>45453</v>
      </c>
      <c r="BF47" s="13">
        <v>45474</v>
      </c>
      <c r="BG47" s="13">
        <v>45493</v>
      </c>
      <c r="BH47" s="13">
        <v>45511</v>
      </c>
      <c r="BI47" s="13">
        <v>45523</v>
      </c>
      <c r="BJ47" s="13">
        <v>45579</v>
      </c>
      <c r="BK47" s="13">
        <v>45600</v>
      </c>
      <c r="BL47" s="13">
        <v>45607</v>
      </c>
      <c r="BM47" s="13">
        <v>45651</v>
      </c>
    </row>
    <row r="48" spans="1:65" s="5" customFormat="1" ht="165" hidden="1">
      <c r="A48" s="26" t="s">
        <v>1347</v>
      </c>
      <c r="B48" s="26" t="s">
        <v>1686</v>
      </c>
      <c r="C48" s="26" t="s">
        <v>1428</v>
      </c>
      <c r="D48" s="26" t="s">
        <v>257</v>
      </c>
      <c r="E48" s="26" t="s">
        <v>1858</v>
      </c>
      <c r="F48" s="26" t="s">
        <v>1397</v>
      </c>
      <c r="G48" s="26" t="s">
        <v>258</v>
      </c>
      <c r="H48" s="26" t="s">
        <v>1398</v>
      </c>
      <c r="I48" s="26" t="s">
        <v>1398</v>
      </c>
      <c r="J48" s="26" t="s">
        <v>1398</v>
      </c>
      <c r="K48" s="26" t="s">
        <v>1352</v>
      </c>
      <c r="L48" s="26" t="s">
        <v>1871</v>
      </c>
      <c r="M48" s="26">
        <v>15</v>
      </c>
      <c r="N48" s="26" t="s">
        <v>255</v>
      </c>
      <c r="O48" s="28">
        <v>45502</v>
      </c>
      <c r="P48" s="28">
        <v>45524</v>
      </c>
      <c r="Q48" s="28">
        <v>45524</v>
      </c>
      <c r="R48" s="26">
        <f t="shared" si="0"/>
        <v>15</v>
      </c>
      <c r="S48" s="26">
        <f t="shared" si="27"/>
        <v>16</v>
      </c>
      <c r="T48" s="27" t="s">
        <v>1368</v>
      </c>
      <c r="U48" s="26" t="s">
        <v>1477</v>
      </c>
      <c r="V48" s="26" t="s">
        <v>1357</v>
      </c>
      <c r="W48" s="26" t="s">
        <v>1357</v>
      </c>
      <c r="X48" s="26" t="s">
        <v>1357</v>
      </c>
      <c r="Y48" s="26" t="s">
        <v>1357</v>
      </c>
      <c r="Z48" s="26" t="s">
        <v>1849</v>
      </c>
      <c r="AA48" s="26"/>
      <c r="AW48" s="12">
        <v>45292</v>
      </c>
      <c r="AX48" s="13">
        <v>45299</v>
      </c>
      <c r="AY48" s="13">
        <v>45376</v>
      </c>
      <c r="AZ48" s="13">
        <v>45379</v>
      </c>
      <c r="BA48" s="13">
        <v>45380</v>
      </c>
      <c r="BB48" s="13">
        <v>45413</v>
      </c>
      <c r="BC48" s="13">
        <v>45425</v>
      </c>
      <c r="BD48" s="13">
        <v>45446</v>
      </c>
      <c r="BE48" s="13">
        <v>45453</v>
      </c>
      <c r="BF48" s="13">
        <v>45474</v>
      </c>
      <c r="BG48" s="13">
        <v>45493</v>
      </c>
      <c r="BH48" s="13">
        <v>45511</v>
      </c>
      <c r="BI48" s="13">
        <v>45523</v>
      </c>
      <c r="BJ48" s="13">
        <v>45579</v>
      </c>
      <c r="BK48" s="13">
        <v>45600</v>
      </c>
      <c r="BL48" s="13">
        <v>45607</v>
      </c>
      <c r="BM48" s="13">
        <v>45651</v>
      </c>
    </row>
    <row r="49" spans="1:65" s="5" customFormat="1" ht="165" hidden="1">
      <c r="A49" s="26" t="s">
        <v>1347</v>
      </c>
      <c r="B49" s="26" t="s">
        <v>1686</v>
      </c>
      <c r="C49" s="26" t="s">
        <v>1348</v>
      </c>
      <c r="D49" s="26" t="s">
        <v>261</v>
      </c>
      <c r="E49" s="26" t="s">
        <v>1856</v>
      </c>
      <c r="F49" s="26" t="s">
        <v>1349</v>
      </c>
      <c r="G49" s="26" t="s">
        <v>262</v>
      </c>
      <c r="H49" s="26" t="s">
        <v>1478</v>
      </c>
      <c r="I49" s="26" t="s">
        <v>1365</v>
      </c>
      <c r="J49" s="26" t="s">
        <v>1479</v>
      </c>
      <c r="K49" s="26" t="s">
        <v>1374</v>
      </c>
      <c r="L49" s="26" t="s">
        <v>1872</v>
      </c>
      <c r="M49" s="26">
        <v>15</v>
      </c>
      <c r="N49" s="26" t="s">
        <v>259</v>
      </c>
      <c r="O49" s="26" t="s">
        <v>260</v>
      </c>
      <c r="P49" s="37" t="s">
        <v>1480</v>
      </c>
      <c r="Q49" s="28">
        <v>45516</v>
      </c>
      <c r="R49" s="26">
        <f t="shared" si="0"/>
        <v>10</v>
      </c>
      <c r="S49" s="26">
        <f t="shared" si="27"/>
        <v>11</v>
      </c>
      <c r="T49" s="29" t="s">
        <v>1482</v>
      </c>
      <c r="U49" s="26" t="s">
        <v>1481</v>
      </c>
      <c r="V49" s="28">
        <v>45516</v>
      </c>
      <c r="W49" s="26" t="s">
        <v>1355</v>
      </c>
      <c r="X49" s="26" t="s">
        <v>1356</v>
      </c>
      <c r="Y49" s="26" t="s">
        <v>1357</v>
      </c>
      <c r="Z49" s="26" t="s">
        <v>1482</v>
      </c>
      <c r="AA49" s="26"/>
      <c r="AW49" s="12">
        <v>45292</v>
      </c>
      <c r="AX49" s="13">
        <v>45299</v>
      </c>
      <c r="AY49" s="13">
        <v>45376</v>
      </c>
      <c r="AZ49" s="13">
        <v>45379</v>
      </c>
      <c r="BA49" s="13">
        <v>45380</v>
      </c>
      <c r="BB49" s="13">
        <v>45413</v>
      </c>
      <c r="BC49" s="13">
        <v>45425</v>
      </c>
      <c r="BD49" s="13">
        <v>45446</v>
      </c>
      <c r="BE49" s="13">
        <v>45453</v>
      </c>
      <c r="BF49" s="13">
        <v>45474</v>
      </c>
      <c r="BG49" s="13">
        <v>45493</v>
      </c>
      <c r="BH49" s="13">
        <v>45511</v>
      </c>
      <c r="BI49" s="13">
        <v>45523</v>
      </c>
      <c r="BJ49" s="13">
        <v>45579</v>
      </c>
      <c r="BK49" s="13">
        <v>45600</v>
      </c>
      <c r="BL49" s="13">
        <v>45607</v>
      </c>
      <c r="BM49" s="13">
        <v>45651</v>
      </c>
    </row>
    <row r="50" spans="1:65" s="6" customFormat="1" ht="165" hidden="1">
      <c r="A50" s="26" t="s">
        <v>1347</v>
      </c>
      <c r="B50" s="26" t="s">
        <v>1686</v>
      </c>
      <c r="C50" s="26" t="s">
        <v>1457</v>
      </c>
      <c r="D50" s="26" t="s">
        <v>278</v>
      </c>
      <c r="E50" s="26" t="s">
        <v>1855</v>
      </c>
      <c r="F50" s="26" t="s">
        <v>1359</v>
      </c>
      <c r="G50" s="26" t="s">
        <v>279</v>
      </c>
      <c r="H50" s="26" t="s">
        <v>1423</v>
      </c>
      <c r="I50" s="26" t="s">
        <v>1350</v>
      </c>
      <c r="J50" s="26" t="s">
        <v>1387</v>
      </c>
      <c r="K50" s="26" t="s">
        <v>30</v>
      </c>
      <c r="L50" s="26" t="s">
        <v>1874</v>
      </c>
      <c r="M50" s="26">
        <v>10</v>
      </c>
      <c r="N50" s="26" t="s">
        <v>276</v>
      </c>
      <c r="O50" s="26" t="s">
        <v>277</v>
      </c>
      <c r="P50" s="26" t="s">
        <v>1357</v>
      </c>
      <c r="Q50" s="28">
        <v>45524</v>
      </c>
      <c r="R50" s="26">
        <f t="shared" si="0"/>
        <v>15</v>
      </c>
      <c r="S50" s="26">
        <f t="shared" si="27"/>
        <v>16</v>
      </c>
      <c r="T50" s="27" t="s">
        <v>1368</v>
      </c>
      <c r="U50" s="26" t="s">
        <v>1483</v>
      </c>
      <c r="V50" s="26" t="s">
        <v>1357</v>
      </c>
      <c r="W50" s="26" t="s">
        <v>1357</v>
      </c>
      <c r="X50" s="26" t="s">
        <v>1357</v>
      </c>
      <c r="Y50" s="26" t="s">
        <v>1357</v>
      </c>
      <c r="Z50" s="26" t="s">
        <v>1849</v>
      </c>
      <c r="AA50" s="26"/>
      <c r="AW50" s="15">
        <v>45292</v>
      </c>
      <c r="AX50" s="16">
        <v>45299</v>
      </c>
      <c r="AY50" s="16">
        <v>45376</v>
      </c>
      <c r="AZ50" s="16">
        <v>45379</v>
      </c>
      <c r="BA50" s="16">
        <v>45380</v>
      </c>
      <c r="BB50" s="16">
        <v>45413</v>
      </c>
      <c r="BC50" s="16">
        <v>45425</v>
      </c>
      <c r="BD50" s="16">
        <v>45446</v>
      </c>
      <c r="BE50" s="16">
        <v>45453</v>
      </c>
      <c r="BF50" s="16">
        <v>45474</v>
      </c>
      <c r="BG50" s="16">
        <v>45493</v>
      </c>
      <c r="BH50" s="16">
        <v>45511</v>
      </c>
      <c r="BI50" s="16">
        <v>45523</v>
      </c>
      <c r="BJ50" s="16">
        <v>45579</v>
      </c>
      <c r="BK50" s="16">
        <v>45600</v>
      </c>
      <c r="BL50" s="16">
        <v>45607</v>
      </c>
      <c r="BM50" s="16">
        <v>45651</v>
      </c>
    </row>
    <row r="51" spans="1:65" s="7" customFormat="1" ht="180" hidden="1">
      <c r="A51" s="26" t="s">
        <v>1347</v>
      </c>
      <c r="B51" s="26" t="s">
        <v>1686</v>
      </c>
      <c r="C51" s="26" t="s">
        <v>1442</v>
      </c>
      <c r="D51" s="26" t="s">
        <v>292</v>
      </c>
      <c r="E51" s="26" t="s">
        <v>1854</v>
      </c>
      <c r="F51" s="26" t="s">
        <v>1420</v>
      </c>
      <c r="G51" s="26" t="s">
        <v>293</v>
      </c>
      <c r="H51" s="26" t="s">
        <v>607</v>
      </c>
      <c r="I51" s="26" t="s">
        <v>1350</v>
      </c>
      <c r="J51" s="26" t="s">
        <v>1351</v>
      </c>
      <c r="K51" s="26" t="s">
        <v>169</v>
      </c>
      <c r="L51" s="26" t="s">
        <v>1871</v>
      </c>
      <c r="M51" s="26">
        <v>15</v>
      </c>
      <c r="N51" s="26" t="s">
        <v>290</v>
      </c>
      <c r="O51" s="26" t="s">
        <v>291</v>
      </c>
      <c r="P51" s="26" t="s">
        <v>1357</v>
      </c>
      <c r="Q51" s="28">
        <v>45524</v>
      </c>
      <c r="R51" s="26">
        <f t="shared" si="0"/>
        <v>15</v>
      </c>
      <c r="S51" s="26">
        <f t="shared" si="27"/>
        <v>16</v>
      </c>
      <c r="T51" s="27" t="s">
        <v>1368</v>
      </c>
      <c r="U51" s="26" t="s">
        <v>1484</v>
      </c>
      <c r="V51" s="26" t="s">
        <v>1357</v>
      </c>
      <c r="W51" s="26" t="s">
        <v>1357</v>
      </c>
      <c r="X51" s="26" t="s">
        <v>1357</v>
      </c>
      <c r="Y51" s="26" t="s">
        <v>1357</v>
      </c>
      <c r="Z51" s="26" t="s">
        <v>1849</v>
      </c>
      <c r="AA51" s="26"/>
      <c r="AW51" s="12">
        <v>45292</v>
      </c>
      <c r="AX51" s="13">
        <v>45299</v>
      </c>
      <c r="AY51" s="13">
        <v>45376</v>
      </c>
      <c r="AZ51" s="13">
        <v>45379</v>
      </c>
      <c r="BA51" s="13">
        <v>45380</v>
      </c>
      <c r="BB51" s="13">
        <v>45413</v>
      </c>
      <c r="BC51" s="13">
        <v>45425</v>
      </c>
      <c r="BD51" s="13">
        <v>45446</v>
      </c>
      <c r="BE51" s="13">
        <v>45453</v>
      </c>
      <c r="BF51" s="13">
        <v>45474</v>
      </c>
      <c r="BG51" s="13">
        <v>45493</v>
      </c>
      <c r="BH51" s="13">
        <v>45511</v>
      </c>
      <c r="BI51" s="13">
        <v>45523</v>
      </c>
      <c r="BJ51" s="13">
        <v>45579</v>
      </c>
      <c r="BK51" s="13">
        <v>45600</v>
      </c>
      <c r="BL51" s="13">
        <v>45607</v>
      </c>
      <c r="BM51" s="13">
        <v>45651</v>
      </c>
    </row>
    <row r="52" spans="1:65" s="6" customFormat="1" ht="180" hidden="1">
      <c r="A52" s="26" t="s">
        <v>1347</v>
      </c>
      <c r="B52" s="26" t="s">
        <v>1686</v>
      </c>
      <c r="C52" s="26" t="s">
        <v>1453</v>
      </c>
      <c r="D52" s="26" t="s">
        <v>296</v>
      </c>
      <c r="E52" s="26" t="s">
        <v>1857</v>
      </c>
      <c r="F52" s="26" t="s">
        <v>1420</v>
      </c>
      <c r="G52" s="26" t="s">
        <v>297</v>
      </c>
      <c r="H52" s="26" t="s">
        <v>607</v>
      </c>
      <c r="I52" s="26" t="s">
        <v>1350</v>
      </c>
      <c r="J52" s="26" t="s">
        <v>1351</v>
      </c>
      <c r="K52" s="26" t="s">
        <v>17</v>
      </c>
      <c r="L52" s="26" t="s">
        <v>1871</v>
      </c>
      <c r="M52" s="26">
        <v>15</v>
      </c>
      <c r="N52" s="26" t="s">
        <v>294</v>
      </c>
      <c r="O52" s="26" t="s">
        <v>295</v>
      </c>
      <c r="P52" s="26" t="s">
        <v>1357</v>
      </c>
      <c r="Q52" s="28">
        <v>45524</v>
      </c>
      <c r="R52" s="26">
        <f t="shared" si="0"/>
        <v>16</v>
      </c>
      <c r="S52" s="26">
        <f t="shared" si="27"/>
        <v>17</v>
      </c>
      <c r="T52" s="27" t="s">
        <v>1368</v>
      </c>
      <c r="U52" s="26" t="s">
        <v>1485</v>
      </c>
      <c r="V52" s="26" t="s">
        <v>1357</v>
      </c>
      <c r="W52" s="26" t="s">
        <v>1357</v>
      </c>
      <c r="X52" s="26" t="s">
        <v>1357</v>
      </c>
      <c r="Y52" s="26" t="s">
        <v>1357</v>
      </c>
      <c r="Z52" s="26" t="s">
        <v>1849</v>
      </c>
      <c r="AA52" s="26"/>
      <c r="AW52" s="12">
        <v>45292</v>
      </c>
      <c r="AX52" s="13">
        <v>45299</v>
      </c>
      <c r="AY52" s="13">
        <v>45376</v>
      </c>
      <c r="AZ52" s="13">
        <v>45379</v>
      </c>
      <c r="BA52" s="13">
        <v>45380</v>
      </c>
      <c r="BB52" s="13">
        <v>45413</v>
      </c>
      <c r="BC52" s="13">
        <v>45425</v>
      </c>
      <c r="BD52" s="13">
        <v>45446</v>
      </c>
      <c r="BE52" s="13">
        <v>45453</v>
      </c>
      <c r="BF52" s="13">
        <v>45474</v>
      </c>
      <c r="BG52" s="13">
        <v>45493</v>
      </c>
      <c r="BH52" s="13">
        <v>45511</v>
      </c>
      <c r="BI52" s="13">
        <v>45523</v>
      </c>
      <c r="BJ52" s="13">
        <v>45579</v>
      </c>
      <c r="BK52" s="13">
        <v>45600</v>
      </c>
      <c r="BL52" s="13">
        <v>45607</v>
      </c>
      <c r="BM52" s="13">
        <v>45651</v>
      </c>
    </row>
    <row r="53" spans="1:65" s="6" customFormat="1" ht="180" hidden="1">
      <c r="A53" s="26" t="s">
        <v>1347</v>
      </c>
      <c r="B53" s="26" t="s">
        <v>1686</v>
      </c>
      <c r="C53" s="26" t="s">
        <v>1465</v>
      </c>
      <c r="D53" s="26" t="s">
        <v>300</v>
      </c>
      <c r="E53" s="26" t="s">
        <v>1854</v>
      </c>
      <c r="F53" s="26" t="s">
        <v>1420</v>
      </c>
      <c r="G53" s="26" t="s">
        <v>301</v>
      </c>
      <c r="H53" s="26" t="s">
        <v>607</v>
      </c>
      <c r="I53" s="26" t="s">
        <v>1350</v>
      </c>
      <c r="J53" s="26" t="s">
        <v>1351</v>
      </c>
      <c r="K53" s="26" t="s">
        <v>169</v>
      </c>
      <c r="L53" s="26" t="s">
        <v>1871</v>
      </c>
      <c r="M53" s="26">
        <v>15</v>
      </c>
      <c r="N53" s="26" t="s">
        <v>298</v>
      </c>
      <c r="O53" s="26" t="s">
        <v>299</v>
      </c>
      <c r="P53" s="31" t="s">
        <v>1486</v>
      </c>
      <c r="Q53" s="28">
        <v>45518</v>
      </c>
      <c r="R53" s="26">
        <f t="shared" si="0"/>
        <v>13</v>
      </c>
      <c r="S53" s="26">
        <f t="shared" si="27"/>
        <v>14</v>
      </c>
      <c r="T53" s="29" t="s">
        <v>1482</v>
      </c>
      <c r="U53" s="26" t="s">
        <v>1487</v>
      </c>
      <c r="V53" s="28">
        <v>45518</v>
      </c>
      <c r="W53" s="26" t="s">
        <v>1355</v>
      </c>
      <c r="X53" s="26" t="s">
        <v>1377</v>
      </c>
      <c r="Y53" s="26" t="s">
        <v>1357</v>
      </c>
      <c r="Z53" s="26" t="s">
        <v>1358</v>
      </c>
      <c r="AA53" s="26"/>
      <c r="AW53" s="12">
        <v>45292</v>
      </c>
      <c r="AX53" s="13">
        <v>45299</v>
      </c>
      <c r="AY53" s="13">
        <v>45376</v>
      </c>
      <c r="AZ53" s="13">
        <v>45379</v>
      </c>
      <c r="BA53" s="13">
        <v>45380</v>
      </c>
      <c r="BB53" s="13">
        <v>45413</v>
      </c>
      <c r="BC53" s="13">
        <v>45425</v>
      </c>
      <c r="BD53" s="13">
        <v>45446</v>
      </c>
      <c r="BE53" s="13">
        <v>45453</v>
      </c>
      <c r="BF53" s="13">
        <v>45474</v>
      </c>
      <c r="BG53" s="13">
        <v>45493</v>
      </c>
      <c r="BH53" s="13">
        <v>45511</v>
      </c>
      <c r="BI53" s="13">
        <v>45523</v>
      </c>
      <c r="BJ53" s="13">
        <v>45579</v>
      </c>
      <c r="BK53" s="13">
        <v>45600</v>
      </c>
      <c r="BL53" s="13">
        <v>45607</v>
      </c>
      <c r="BM53" s="13">
        <v>45651</v>
      </c>
    </row>
    <row r="54" spans="1:65" s="5" customFormat="1" ht="180" hidden="1">
      <c r="A54" s="26" t="s">
        <v>1347</v>
      </c>
      <c r="B54" s="26" t="s">
        <v>1686</v>
      </c>
      <c r="C54" s="26" t="s">
        <v>1453</v>
      </c>
      <c r="D54" s="26" t="s">
        <v>308</v>
      </c>
      <c r="E54" s="26" t="s">
        <v>1856</v>
      </c>
      <c r="F54" s="26" t="s">
        <v>1429</v>
      </c>
      <c r="G54" s="26" t="s">
        <v>44</v>
      </c>
      <c r="H54" s="26" t="s">
        <v>1423</v>
      </c>
      <c r="I54" s="26" t="s">
        <v>1350</v>
      </c>
      <c r="J54" s="26" t="s">
        <v>1387</v>
      </c>
      <c r="K54" s="26" t="s">
        <v>17</v>
      </c>
      <c r="L54" s="26" t="s">
        <v>1871</v>
      </c>
      <c r="M54" s="26">
        <v>15</v>
      </c>
      <c r="N54" s="26" t="s">
        <v>306</v>
      </c>
      <c r="O54" s="26" t="s">
        <v>307</v>
      </c>
      <c r="P54" s="26" t="s">
        <v>1357</v>
      </c>
      <c r="Q54" s="28">
        <v>45524</v>
      </c>
      <c r="R54" s="26">
        <f t="shared" si="0"/>
        <v>16</v>
      </c>
      <c r="S54" s="26">
        <f t="shared" si="27"/>
        <v>17</v>
      </c>
      <c r="T54" s="27" t="s">
        <v>1368</v>
      </c>
      <c r="U54" s="26" t="s">
        <v>1488</v>
      </c>
      <c r="V54" s="26" t="s">
        <v>1357</v>
      </c>
      <c r="W54" s="26" t="s">
        <v>1357</v>
      </c>
      <c r="X54" s="26" t="s">
        <v>1357</v>
      </c>
      <c r="Y54" s="26" t="s">
        <v>1357</v>
      </c>
      <c r="Z54" s="26" t="s">
        <v>1849</v>
      </c>
      <c r="AA54" s="26"/>
      <c r="AW54" s="12">
        <v>45292</v>
      </c>
      <c r="AX54" s="13">
        <v>45299</v>
      </c>
      <c r="AY54" s="13">
        <v>45376</v>
      </c>
      <c r="AZ54" s="13">
        <v>45379</v>
      </c>
      <c r="BA54" s="13">
        <v>45380</v>
      </c>
      <c r="BB54" s="13">
        <v>45413</v>
      </c>
      <c r="BC54" s="13">
        <v>45425</v>
      </c>
      <c r="BD54" s="13">
        <v>45446</v>
      </c>
      <c r="BE54" s="13">
        <v>45453</v>
      </c>
      <c r="BF54" s="13">
        <v>45474</v>
      </c>
      <c r="BG54" s="13">
        <v>45493</v>
      </c>
      <c r="BH54" s="13">
        <v>45511</v>
      </c>
      <c r="BI54" s="13">
        <v>45523</v>
      </c>
      <c r="BJ54" s="13">
        <v>45579</v>
      </c>
      <c r="BK54" s="13">
        <v>45600</v>
      </c>
      <c r="BL54" s="13">
        <v>45607</v>
      </c>
      <c r="BM54" s="13">
        <v>45651</v>
      </c>
    </row>
    <row r="55" spans="1:65" s="6" customFormat="1" ht="180" hidden="1">
      <c r="A55" s="26" t="s">
        <v>1347</v>
      </c>
      <c r="B55" s="26" t="s">
        <v>1686</v>
      </c>
      <c r="C55" s="26" t="s">
        <v>1457</v>
      </c>
      <c r="D55" s="26" t="s">
        <v>311</v>
      </c>
      <c r="E55" s="26" t="s">
        <v>1854</v>
      </c>
      <c r="F55" s="26" t="s">
        <v>1420</v>
      </c>
      <c r="G55" s="26" t="s">
        <v>312</v>
      </c>
      <c r="H55" s="26" t="s">
        <v>607</v>
      </c>
      <c r="I55" s="26" t="s">
        <v>1350</v>
      </c>
      <c r="J55" s="26" t="s">
        <v>1351</v>
      </c>
      <c r="K55" s="26" t="s">
        <v>17</v>
      </c>
      <c r="L55" s="26" t="s">
        <v>1871</v>
      </c>
      <c r="M55" s="26">
        <v>15</v>
      </c>
      <c r="N55" s="26" t="s">
        <v>309</v>
      </c>
      <c r="O55" s="26" t="s">
        <v>310</v>
      </c>
      <c r="P55" s="26" t="s">
        <v>1489</v>
      </c>
      <c r="Q55" s="28">
        <v>45537</v>
      </c>
      <c r="R55" s="26">
        <f t="shared" si="0"/>
        <v>25</v>
      </c>
      <c r="S55" s="26">
        <f t="shared" si="27"/>
        <v>26</v>
      </c>
      <c r="T55" s="27" t="s">
        <v>1368</v>
      </c>
      <c r="U55" s="26" t="s">
        <v>1490</v>
      </c>
      <c r="V55" s="26" t="s">
        <v>1357</v>
      </c>
      <c r="W55" s="26" t="s">
        <v>1357</v>
      </c>
      <c r="X55" s="26" t="s">
        <v>1357</v>
      </c>
      <c r="Y55" s="26" t="s">
        <v>1357</v>
      </c>
      <c r="Z55" s="26" t="s">
        <v>1389</v>
      </c>
      <c r="AA55" s="26" t="s">
        <v>1879</v>
      </c>
      <c r="AW55" s="12">
        <v>45292</v>
      </c>
      <c r="AX55" s="13">
        <v>45299</v>
      </c>
      <c r="AY55" s="13">
        <v>45376</v>
      </c>
      <c r="AZ55" s="13">
        <v>45379</v>
      </c>
      <c r="BA55" s="13">
        <v>45380</v>
      </c>
      <c r="BB55" s="13">
        <v>45413</v>
      </c>
      <c r="BC55" s="13">
        <v>45425</v>
      </c>
      <c r="BD55" s="13">
        <v>45446</v>
      </c>
      <c r="BE55" s="13">
        <v>45453</v>
      </c>
      <c r="BF55" s="13">
        <v>45474</v>
      </c>
      <c r="BG55" s="13">
        <v>45493</v>
      </c>
      <c r="BH55" s="13">
        <v>45511</v>
      </c>
      <c r="BI55" s="13">
        <v>45523</v>
      </c>
      <c r="BJ55" s="13">
        <v>45579</v>
      </c>
      <c r="BK55" s="13">
        <v>45600</v>
      </c>
      <c r="BL55" s="13">
        <v>45607</v>
      </c>
      <c r="BM55" s="13">
        <v>45651</v>
      </c>
    </row>
    <row r="56" spans="1:65" s="5" customFormat="1" ht="180" hidden="1">
      <c r="A56" s="26" t="s">
        <v>1347</v>
      </c>
      <c r="B56" s="26" t="s">
        <v>1686</v>
      </c>
      <c r="C56" s="26" t="s">
        <v>1348</v>
      </c>
      <c r="D56" s="26" t="s">
        <v>315</v>
      </c>
      <c r="E56" s="26" t="s">
        <v>1854</v>
      </c>
      <c r="F56" s="26" t="s">
        <v>1420</v>
      </c>
      <c r="G56" s="26" t="s">
        <v>316</v>
      </c>
      <c r="H56" s="26" t="s">
        <v>607</v>
      </c>
      <c r="I56" s="26" t="s">
        <v>1350</v>
      </c>
      <c r="J56" s="26" t="s">
        <v>1351</v>
      </c>
      <c r="K56" s="26" t="s">
        <v>17</v>
      </c>
      <c r="L56" s="26" t="s">
        <v>1871</v>
      </c>
      <c r="M56" s="26">
        <v>15</v>
      </c>
      <c r="N56" s="26" t="s">
        <v>313</v>
      </c>
      <c r="O56" s="26" t="s">
        <v>314</v>
      </c>
      <c r="P56" s="26" t="s">
        <v>1357</v>
      </c>
      <c r="Q56" s="28">
        <v>45524</v>
      </c>
      <c r="R56" s="26">
        <f t="shared" si="0"/>
        <v>16</v>
      </c>
      <c r="S56" s="26">
        <f t="shared" si="27"/>
        <v>17</v>
      </c>
      <c r="T56" s="27" t="s">
        <v>1368</v>
      </c>
      <c r="U56" s="26" t="s">
        <v>1491</v>
      </c>
      <c r="V56" s="26" t="s">
        <v>1357</v>
      </c>
      <c r="W56" s="26" t="s">
        <v>1357</v>
      </c>
      <c r="X56" s="26" t="s">
        <v>1357</v>
      </c>
      <c r="Y56" s="26" t="s">
        <v>1357</v>
      </c>
      <c r="Z56" s="26" t="s">
        <v>1849</v>
      </c>
      <c r="AA56" s="26"/>
      <c r="AW56" s="15">
        <v>45292</v>
      </c>
      <c r="AX56" s="16">
        <v>45299</v>
      </c>
      <c r="AY56" s="16">
        <v>45376</v>
      </c>
      <c r="AZ56" s="16">
        <v>45379</v>
      </c>
      <c r="BA56" s="16">
        <v>45380</v>
      </c>
      <c r="BB56" s="16">
        <v>45413</v>
      </c>
      <c r="BC56" s="16">
        <v>45425</v>
      </c>
      <c r="BD56" s="16">
        <v>45446</v>
      </c>
      <c r="BE56" s="16">
        <v>45453</v>
      </c>
      <c r="BF56" s="16">
        <v>45474</v>
      </c>
      <c r="BG56" s="16">
        <v>45493</v>
      </c>
      <c r="BH56" s="16">
        <v>45511</v>
      </c>
      <c r="BI56" s="16">
        <v>45523</v>
      </c>
      <c r="BJ56" s="16">
        <v>45579</v>
      </c>
      <c r="BK56" s="16">
        <v>45600</v>
      </c>
      <c r="BL56" s="16">
        <v>45607</v>
      </c>
      <c r="BM56" s="16">
        <v>45651</v>
      </c>
    </row>
    <row r="57" spans="1:65" s="5" customFormat="1" ht="105" hidden="1">
      <c r="A57" s="26" t="s">
        <v>1347</v>
      </c>
      <c r="B57" s="26" t="s">
        <v>1686</v>
      </c>
      <c r="C57" s="26" t="s">
        <v>1348</v>
      </c>
      <c r="D57" s="26" t="s">
        <v>319</v>
      </c>
      <c r="E57" s="26" t="s">
        <v>1856</v>
      </c>
      <c r="F57" s="26" t="s">
        <v>1349</v>
      </c>
      <c r="G57" s="26" t="s">
        <v>320</v>
      </c>
      <c r="H57" s="26" t="s">
        <v>1492</v>
      </c>
      <c r="I57" s="26" t="s">
        <v>1365</v>
      </c>
      <c r="J57" s="26" t="s">
        <v>1479</v>
      </c>
      <c r="K57" s="26" t="s">
        <v>25</v>
      </c>
      <c r="L57" s="26" t="s">
        <v>1872</v>
      </c>
      <c r="M57" s="26">
        <v>15</v>
      </c>
      <c r="N57" s="26" t="s">
        <v>317</v>
      </c>
      <c r="O57" s="26" t="s">
        <v>318</v>
      </c>
      <c r="P57" s="26"/>
      <c r="Q57" s="28">
        <v>45516</v>
      </c>
      <c r="R57" s="26">
        <f t="shared" si="0"/>
        <v>11</v>
      </c>
      <c r="S57" s="26">
        <f t="shared" si="27"/>
        <v>12</v>
      </c>
      <c r="T57" s="29" t="s">
        <v>1482</v>
      </c>
      <c r="U57" s="26" t="s">
        <v>1493</v>
      </c>
      <c r="V57" s="26" t="s">
        <v>1357</v>
      </c>
      <c r="W57" s="26" t="s">
        <v>1357</v>
      </c>
      <c r="X57" s="26" t="s">
        <v>1356</v>
      </c>
      <c r="Y57" s="26" t="s">
        <v>1357</v>
      </c>
      <c r="Z57" s="26" t="s">
        <v>1876</v>
      </c>
      <c r="AA57" s="26" t="s">
        <v>1877</v>
      </c>
      <c r="AW57" s="12">
        <v>45292</v>
      </c>
      <c r="AX57" s="13">
        <v>45299</v>
      </c>
      <c r="AY57" s="13">
        <v>45376</v>
      </c>
      <c r="AZ57" s="13">
        <v>45379</v>
      </c>
      <c r="BA57" s="13">
        <v>45380</v>
      </c>
      <c r="BB57" s="13">
        <v>45413</v>
      </c>
      <c r="BC57" s="13">
        <v>45425</v>
      </c>
      <c r="BD57" s="13">
        <v>45446</v>
      </c>
      <c r="BE57" s="13">
        <v>45453</v>
      </c>
      <c r="BF57" s="13">
        <v>45474</v>
      </c>
      <c r="BG57" s="13">
        <v>45493</v>
      </c>
      <c r="BH57" s="13">
        <v>45511</v>
      </c>
      <c r="BI57" s="13">
        <v>45523</v>
      </c>
      <c r="BJ57" s="13">
        <v>45579</v>
      </c>
      <c r="BK57" s="13">
        <v>45600</v>
      </c>
      <c r="BL57" s="13">
        <v>45607</v>
      </c>
      <c r="BM57" s="13">
        <v>45651</v>
      </c>
    </row>
    <row r="58" spans="1:65" s="6" customFormat="1" ht="120" hidden="1">
      <c r="A58" s="26" t="s">
        <v>1347</v>
      </c>
      <c r="B58" s="26" t="s">
        <v>1686</v>
      </c>
      <c r="C58" s="26" t="s">
        <v>1494</v>
      </c>
      <c r="D58" s="26" t="s">
        <v>339</v>
      </c>
      <c r="E58" s="26" t="s">
        <v>1854</v>
      </c>
      <c r="F58" s="26" t="s">
        <v>1420</v>
      </c>
      <c r="G58" s="26" t="s">
        <v>340</v>
      </c>
      <c r="H58" s="26" t="s">
        <v>1418</v>
      </c>
      <c r="I58" s="26" t="s">
        <v>1350</v>
      </c>
      <c r="J58" s="26" t="s">
        <v>1351</v>
      </c>
      <c r="K58" s="26" t="s">
        <v>164</v>
      </c>
      <c r="L58" s="26" t="s">
        <v>1871</v>
      </c>
      <c r="M58" s="26">
        <v>15</v>
      </c>
      <c r="N58" s="26" t="s">
        <v>337</v>
      </c>
      <c r="O58" s="26" t="s">
        <v>338</v>
      </c>
      <c r="P58" s="26" t="s">
        <v>1495</v>
      </c>
      <c r="Q58" s="28">
        <v>45509</v>
      </c>
      <c r="R58" s="26">
        <f t="shared" si="0"/>
        <v>7</v>
      </c>
      <c r="S58" s="26">
        <f t="shared" si="27"/>
        <v>8</v>
      </c>
      <c r="T58" s="29" t="s">
        <v>1482</v>
      </c>
      <c r="U58" s="26" t="s">
        <v>1496</v>
      </c>
      <c r="V58" s="28">
        <v>45509</v>
      </c>
      <c r="W58" s="26" t="s">
        <v>1355</v>
      </c>
      <c r="X58" s="26" t="s">
        <v>1356</v>
      </c>
      <c r="Y58" s="26" t="s">
        <v>1357</v>
      </c>
      <c r="Z58" s="26" t="s">
        <v>1358</v>
      </c>
      <c r="AA58" s="26"/>
      <c r="AW58" s="12">
        <v>45292</v>
      </c>
      <c r="AX58" s="13">
        <v>45299</v>
      </c>
      <c r="AY58" s="13">
        <v>45376</v>
      </c>
      <c r="AZ58" s="13">
        <v>45379</v>
      </c>
      <c r="BA58" s="13">
        <v>45380</v>
      </c>
      <c r="BB58" s="13">
        <v>45413</v>
      </c>
      <c r="BC58" s="13">
        <v>45425</v>
      </c>
      <c r="BD58" s="13">
        <v>45446</v>
      </c>
      <c r="BE58" s="13">
        <v>45453</v>
      </c>
      <c r="BF58" s="13">
        <v>45474</v>
      </c>
      <c r="BG58" s="13">
        <v>45493</v>
      </c>
      <c r="BH58" s="13">
        <v>45511</v>
      </c>
      <c r="BI58" s="13">
        <v>45523</v>
      </c>
      <c r="BJ58" s="13">
        <v>45579</v>
      </c>
      <c r="BK58" s="13">
        <v>45600</v>
      </c>
      <c r="BL58" s="13">
        <v>45607</v>
      </c>
      <c r="BM58" s="13">
        <v>45651</v>
      </c>
    </row>
    <row r="59" spans="1:65" s="5" customFormat="1" ht="180" hidden="1">
      <c r="A59" s="26" t="s">
        <v>1347</v>
      </c>
      <c r="B59" s="26" t="s">
        <v>1686</v>
      </c>
      <c r="C59" s="26" t="s">
        <v>1401</v>
      </c>
      <c r="D59" s="26" t="s">
        <v>347</v>
      </c>
      <c r="E59" s="26" t="s">
        <v>1854</v>
      </c>
      <c r="F59" s="26" t="s">
        <v>1420</v>
      </c>
      <c r="G59" s="26" t="s">
        <v>348</v>
      </c>
      <c r="H59" s="26" t="s">
        <v>607</v>
      </c>
      <c r="I59" s="26" t="s">
        <v>1350</v>
      </c>
      <c r="J59" s="26" t="s">
        <v>1351</v>
      </c>
      <c r="K59" s="26" t="s">
        <v>17</v>
      </c>
      <c r="L59" s="26" t="s">
        <v>1871</v>
      </c>
      <c r="M59" s="26">
        <v>15</v>
      </c>
      <c r="N59" s="26" t="s">
        <v>345</v>
      </c>
      <c r="O59" s="26" t="s">
        <v>346</v>
      </c>
      <c r="P59" s="26" t="s">
        <v>1497</v>
      </c>
      <c r="Q59" s="28">
        <v>45537</v>
      </c>
      <c r="R59" s="26">
        <f t="shared" si="0"/>
        <v>25</v>
      </c>
      <c r="S59" s="26">
        <f t="shared" si="27"/>
        <v>26</v>
      </c>
      <c r="T59" s="27" t="s">
        <v>1368</v>
      </c>
      <c r="U59" s="26" t="s">
        <v>1498</v>
      </c>
      <c r="V59" s="26" t="s">
        <v>1357</v>
      </c>
      <c r="W59" s="26" t="s">
        <v>1357</v>
      </c>
      <c r="X59" s="26" t="s">
        <v>1357</v>
      </c>
      <c r="Y59" s="26" t="s">
        <v>1357</v>
      </c>
      <c r="Z59" s="26" t="s">
        <v>1389</v>
      </c>
      <c r="AA59" s="26"/>
      <c r="AW59" s="12">
        <v>45292</v>
      </c>
      <c r="AX59" s="13">
        <v>45299</v>
      </c>
      <c r="AY59" s="13">
        <v>45376</v>
      </c>
      <c r="AZ59" s="13">
        <v>45379</v>
      </c>
      <c r="BA59" s="13">
        <v>45380</v>
      </c>
      <c r="BB59" s="13">
        <v>45413</v>
      </c>
      <c r="BC59" s="13">
        <v>45425</v>
      </c>
      <c r="BD59" s="13">
        <v>45446</v>
      </c>
      <c r="BE59" s="13">
        <v>45453</v>
      </c>
      <c r="BF59" s="13">
        <v>45474</v>
      </c>
      <c r="BG59" s="13">
        <v>45493</v>
      </c>
      <c r="BH59" s="13">
        <v>45511</v>
      </c>
      <c r="BI59" s="13">
        <v>45523</v>
      </c>
      <c r="BJ59" s="13">
        <v>45579</v>
      </c>
      <c r="BK59" s="13">
        <v>45600</v>
      </c>
      <c r="BL59" s="13">
        <v>45607</v>
      </c>
      <c r="BM59" s="13">
        <v>45651</v>
      </c>
    </row>
    <row r="60" spans="1:65" s="5" customFormat="1" ht="195" hidden="1">
      <c r="A60" s="26" t="s">
        <v>1347</v>
      </c>
      <c r="B60" s="26" t="s">
        <v>1686</v>
      </c>
      <c r="C60" s="26" t="s">
        <v>1467</v>
      </c>
      <c r="D60" s="26" t="s">
        <v>351</v>
      </c>
      <c r="E60" s="26" t="s">
        <v>1855</v>
      </c>
      <c r="F60" s="26" t="s">
        <v>1420</v>
      </c>
      <c r="G60" s="26" t="s">
        <v>352</v>
      </c>
      <c r="H60" s="26" t="s">
        <v>1499</v>
      </c>
      <c r="I60" s="26" t="s">
        <v>1350</v>
      </c>
      <c r="J60" s="26" t="s">
        <v>1387</v>
      </c>
      <c r="K60" s="26" t="s">
        <v>1863</v>
      </c>
      <c r="L60" s="26" t="s">
        <v>1873</v>
      </c>
      <c r="M60" s="26">
        <v>15</v>
      </c>
      <c r="N60" s="26" t="s">
        <v>349</v>
      </c>
      <c r="O60" s="26" t="s">
        <v>350</v>
      </c>
      <c r="P60" s="26" t="s">
        <v>1357</v>
      </c>
      <c r="Q60" s="28">
        <v>45524</v>
      </c>
      <c r="R60" s="26">
        <f t="shared" si="0"/>
        <v>16</v>
      </c>
      <c r="S60" s="26">
        <f t="shared" si="27"/>
        <v>17</v>
      </c>
      <c r="T60" s="27" t="s">
        <v>1368</v>
      </c>
      <c r="U60" s="26" t="s">
        <v>1500</v>
      </c>
      <c r="V60" s="26" t="s">
        <v>1357</v>
      </c>
      <c r="W60" s="26" t="s">
        <v>1357</v>
      </c>
      <c r="X60" s="26" t="s">
        <v>1357</v>
      </c>
      <c r="Y60" s="26" t="s">
        <v>1357</v>
      </c>
      <c r="Z60" s="26" t="s">
        <v>1849</v>
      </c>
      <c r="AA60" s="26"/>
      <c r="AW60" s="12">
        <v>45292</v>
      </c>
      <c r="AX60" s="13">
        <v>45299</v>
      </c>
      <c r="AY60" s="13">
        <v>45376</v>
      </c>
      <c r="AZ60" s="13">
        <v>45379</v>
      </c>
      <c r="BA60" s="13">
        <v>45380</v>
      </c>
      <c r="BB60" s="13">
        <v>45413</v>
      </c>
      <c r="BC60" s="13">
        <v>45425</v>
      </c>
      <c r="BD60" s="13">
        <v>45446</v>
      </c>
      <c r="BE60" s="13">
        <v>45453</v>
      </c>
      <c r="BF60" s="13">
        <v>45474</v>
      </c>
      <c r="BG60" s="13">
        <v>45493</v>
      </c>
      <c r="BH60" s="13">
        <v>45511</v>
      </c>
      <c r="BI60" s="13">
        <v>45523</v>
      </c>
      <c r="BJ60" s="13">
        <v>45579</v>
      </c>
      <c r="BK60" s="13">
        <v>45600</v>
      </c>
      <c r="BL60" s="13">
        <v>45607</v>
      </c>
      <c r="BM60" s="13">
        <v>45651</v>
      </c>
    </row>
    <row r="61" spans="1:65" s="5" customFormat="1" ht="180" hidden="1">
      <c r="A61" s="26" t="s">
        <v>1347</v>
      </c>
      <c r="B61" s="26" t="s">
        <v>1686</v>
      </c>
      <c r="C61" s="26" t="s">
        <v>1501</v>
      </c>
      <c r="D61" s="26" t="s">
        <v>360</v>
      </c>
      <c r="E61" s="26" t="s">
        <v>1854</v>
      </c>
      <c r="F61" s="26" t="s">
        <v>1359</v>
      </c>
      <c r="G61" s="26" t="s">
        <v>361</v>
      </c>
      <c r="H61" s="26" t="s">
        <v>1426</v>
      </c>
      <c r="I61" s="26" t="s">
        <v>1350</v>
      </c>
      <c r="J61" s="26" t="s">
        <v>1361</v>
      </c>
      <c r="K61" s="26" t="s">
        <v>1869</v>
      </c>
      <c r="L61" s="26" t="s">
        <v>1872</v>
      </c>
      <c r="M61" s="26">
        <v>15</v>
      </c>
      <c r="N61" s="26" t="s">
        <v>358</v>
      </c>
      <c r="O61" s="26" t="s">
        <v>359</v>
      </c>
      <c r="P61" s="26" t="s">
        <v>1357</v>
      </c>
      <c r="Q61" s="28">
        <v>45524</v>
      </c>
      <c r="R61" s="26">
        <f t="shared" si="0"/>
        <v>17</v>
      </c>
      <c r="S61" s="26">
        <f t="shared" si="27"/>
        <v>18</v>
      </c>
      <c r="T61" s="27" t="s">
        <v>1368</v>
      </c>
      <c r="U61" s="26" t="s">
        <v>1502</v>
      </c>
      <c r="V61" s="26" t="s">
        <v>1357</v>
      </c>
      <c r="W61" s="26" t="s">
        <v>1357</v>
      </c>
      <c r="X61" s="26" t="s">
        <v>1357</v>
      </c>
      <c r="Y61" s="26" t="s">
        <v>1357</v>
      </c>
      <c r="Z61" s="26" t="s">
        <v>1849</v>
      </c>
      <c r="AA61" s="26"/>
      <c r="AW61" s="12">
        <v>45292</v>
      </c>
      <c r="AX61" s="13">
        <v>45299</v>
      </c>
      <c r="AY61" s="13">
        <v>45376</v>
      </c>
      <c r="AZ61" s="13">
        <v>45379</v>
      </c>
      <c r="BA61" s="13">
        <v>45380</v>
      </c>
      <c r="BB61" s="13">
        <v>45413</v>
      </c>
      <c r="BC61" s="13">
        <v>45425</v>
      </c>
      <c r="BD61" s="13">
        <v>45446</v>
      </c>
      <c r="BE61" s="13">
        <v>45453</v>
      </c>
      <c r="BF61" s="13">
        <v>45474</v>
      </c>
      <c r="BG61" s="13">
        <v>45493</v>
      </c>
      <c r="BH61" s="13">
        <v>45511</v>
      </c>
      <c r="BI61" s="13">
        <v>45523</v>
      </c>
      <c r="BJ61" s="13">
        <v>45579</v>
      </c>
      <c r="BK61" s="13">
        <v>45600</v>
      </c>
      <c r="BL61" s="13">
        <v>45607</v>
      </c>
      <c r="BM61" s="13">
        <v>45651</v>
      </c>
    </row>
    <row r="62" spans="1:65" s="7" customFormat="1" ht="180" hidden="1">
      <c r="A62" s="26" t="s">
        <v>1347</v>
      </c>
      <c r="B62" s="26" t="s">
        <v>1686</v>
      </c>
      <c r="C62" s="26" t="s">
        <v>1501</v>
      </c>
      <c r="D62" s="26" t="s">
        <v>364</v>
      </c>
      <c r="E62" s="26" t="s">
        <v>1856</v>
      </c>
      <c r="F62" s="26" t="s">
        <v>1420</v>
      </c>
      <c r="G62" s="26" t="s">
        <v>365</v>
      </c>
      <c r="H62" s="26" t="s">
        <v>1503</v>
      </c>
      <c r="I62" s="26" t="s">
        <v>1350</v>
      </c>
      <c r="J62" s="26" t="s">
        <v>1351</v>
      </c>
      <c r="K62" s="26" t="s">
        <v>169</v>
      </c>
      <c r="L62" s="26" t="s">
        <v>1871</v>
      </c>
      <c r="M62" s="26">
        <v>15</v>
      </c>
      <c r="N62" s="26" t="s">
        <v>362</v>
      </c>
      <c r="O62" s="26" t="s">
        <v>363</v>
      </c>
      <c r="P62" s="26" t="s">
        <v>1357</v>
      </c>
      <c r="Q62" s="28">
        <v>45524</v>
      </c>
      <c r="R62" s="26">
        <f t="shared" si="0"/>
        <v>17</v>
      </c>
      <c r="S62" s="26">
        <f t="shared" si="27"/>
        <v>18</v>
      </c>
      <c r="T62" s="27" t="s">
        <v>1368</v>
      </c>
      <c r="U62" s="26" t="s">
        <v>1504</v>
      </c>
      <c r="V62" s="26" t="s">
        <v>1357</v>
      </c>
      <c r="W62" s="26" t="s">
        <v>1357</v>
      </c>
      <c r="X62" s="26" t="s">
        <v>1357</v>
      </c>
      <c r="Y62" s="26" t="s">
        <v>1357</v>
      </c>
      <c r="Z62" s="26" t="s">
        <v>1849</v>
      </c>
      <c r="AA62" s="26"/>
      <c r="AW62" s="12">
        <v>45292</v>
      </c>
      <c r="AX62" s="13">
        <v>45299</v>
      </c>
      <c r="AY62" s="13">
        <v>45376</v>
      </c>
      <c r="AZ62" s="13">
        <v>45379</v>
      </c>
      <c r="BA62" s="13">
        <v>45380</v>
      </c>
      <c r="BB62" s="13">
        <v>45413</v>
      </c>
      <c r="BC62" s="13">
        <v>45425</v>
      </c>
      <c r="BD62" s="13">
        <v>45446</v>
      </c>
      <c r="BE62" s="13">
        <v>45453</v>
      </c>
      <c r="BF62" s="13">
        <v>45474</v>
      </c>
      <c r="BG62" s="13">
        <v>45493</v>
      </c>
      <c r="BH62" s="13">
        <v>45511</v>
      </c>
      <c r="BI62" s="13">
        <v>45523</v>
      </c>
      <c r="BJ62" s="13">
        <v>45579</v>
      </c>
      <c r="BK62" s="13">
        <v>45600</v>
      </c>
      <c r="BL62" s="13">
        <v>45607</v>
      </c>
      <c r="BM62" s="13">
        <v>45651</v>
      </c>
    </row>
    <row r="63" spans="1:65" s="7" customFormat="1" ht="165" hidden="1">
      <c r="A63" s="26" t="s">
        <v>1347</v>
      </c>
      <c r="B63" s="26" t="s">
        <v>1686</v>
      </c>
      <c r="C63" s="26" t="s">
        <v>1453</v>
      </c>
      <c r="D63" s="26" t="s">
        <v>368</v>
      </c>
      <c r="E63" s="26" t="s">
        <v>1858</v>
      </c>
      <c r="F63" s="26" t="s">
        <v>1429</v>
      </c>
      <c r="G63" s="26" t="s">
        <v>369</v>
      </c>
      <c r="H63" s="26" t="s">
        <v>1421</v>
      </c>
      <c r="I63" s="26" t="s">
        <v>1350</v>
      </c>
      <c r="J63" s="26" t="s">
        <v>1387</v>
      </c>
      <c r="K63" s="26" t="s">
        <v>146</v>
      </c>
      <c r="L63" s="26" t="s">
        <v>1871</v>
      </c>
      <c r="M63" s="26">
        <v>15</v>
      </c>
      <c r="N63" s="26" t="s">
        <v>366</v>
      </c>
      <c r="O63" s="26" t="s">
        <v>367</v>
      </c>
      <c r="P63" s="26" t="s">
        <v>1505</v>
      </c>
      <c r="Q63" s="28">
        <v>45516</v>
      </c>
      <c r="R63" s="26">
        <f t="shared" si="0"/>
        <v>12</v>
      </c>
      <c r="S63" s="26">
        <f t="shared" si="27"/>
        <v>13</v>
      </c>
      <c r="T63" s="29" t="s">
        <v>1482</v>
      </c>
      <c r="U63" s="26" t="s">
        <v>1506</v>
      </c>
      <c r="V63" s="28">
        <v>45516</v>
      </c>
      <c r="W63" s="26" t="s">
        <v>1355</v>
      </c>
      <c r="X63" s="26" t="s">
        <v>1356</v>
      </c>
      <c r="Y63" s="26" t="s">
        <v>1357</v>
      </c>
      <c r="Z63" s="32" t="s">
        <v>1507</v>
      </c>
      <c r="AA63" s="26"/>
      <c r="AW63" s="12">
        <v>45292</v>
      </c>
      <c r="AX63" s="13">
        <v>45299</v>
      </c>
      <c r="AY63" s="13">
        <v>45376</v>
      </c>
      <c r="AZ63" s="13">
        <v>45379</v>
      </c>
      <c r="BA63" s="13">
        <v>45380</v>
      </c>
      <c r="BB63" s="13">
        <v>45413</v>
      </c>
      <c r="BC63" s="13">
        <v>45425</v>
      </c>
      <c r="BD63" s="13">
        <v>45446</v>
      </c>
      <c r="BE63" s="13">
        <v>45453</v>
      </c>
      <c r="BF63" s="13">
        <v>45474</v>
      </c>
      <c r="BG63" s="13">
        <v>45493</v>
      </c>
      <c r="BH63" s="13">
        <v>45511</v>
      </c>
      <c r="BI63" s="13">
        <v>45523</v>
      </c>
      <c r="BJ63" s="13">
        <v>45579</v>
      </c>
      <c r="BK63" s="13">
        <v>45600</v>
      </c>
      <c r="BL63" s="13">
        <v>45607</v>
      </c>
      <c r="BM63" s="13">
        <v>45651</v>
      </c>
    </row>
    <row r="64" spans="1:65" s="5" customFormat="1" ht="180" hidden="1">
      <c r="A64" s="26" t="s">
        <v>1347</v>
      </c>
      <c r="B64" s="26" t="s">
        <v>1686</v>
      </c>
      <c r="C64" s="26" t="s">
        <v>1448</v>
      </c>
      <c r="D64" s="26" t="s">
        <v>372</v>
      </c>
      <c r="E64" s="26" t="s">
        <v>1855</v>
      </c>
      <c r="F64" s="26" t="s">
        <v>1359</v>
      </c>
      <c r="G64" s="26" t="s">
        <v>373</v>
      </c>
      <c r="H64" s="26" t="s">
        <v>1426</v>
      </c>
      <c r="I64" s="26" t="s">
        <v>1350</v>
      </c>
      <c r="J64" s="26" t="s">
        <v>1361</v>
      </c>
      <c r="K64" s="26" t="s">
        <v>1869</v>
      </c>
      <c r="L64" s="26" t="s">
        <v>1872</v>
      </c>
      <c r="M64" s="26">
        <v>15</v>
      </c>
      <c r="N64" s="26" t="s">
        <v>370</v>
      </c>
      <c r="O64" s="26" t="s">
        <v>371</v>
      </c>
      <c r="P64" s="26" t="s">
        <v>1357</v>
      </c>
      <c r="Q64" s="28">
        <v>45524</v>
      </c>
      <c r="R64" s="26">
        <f t="shared" si="0"/>
        <v>17</v>
      </c>
      <c r="S64" s="26">
        <f t="shared" si="27"/>
        <v>18</v>
      </c>
      <c r="T64" s="27" t="s">
        <v>1368</v>
      </c>
      <c r="U64" s="26" t="s">
        <v>1508</v>
      </c>
      <c r="V64" s="26" t="s">
        <v>1357</v>
      </c>
      <c r="W64" s="26" t="s">
        <v>1357</v>
      </c>
      <c r="X64" s="26" t="s">
        <v>1357</v>
      </c>
      <c r="Y64" s="26" t="s">
        <v>1357</v>
      </c>
      <c r="Z64" s="26" t="s">
        <v>1849</v>
      </c>
      <c r="AA64" s="26"/>
      <c r="AW64" s="12">
        <v>45292</v>
      </c>
      <c r="AX64" s="13">
        <v>45299</v>
      </c>
      <c r="AY64" s="13">
        <v>45376</v>
      </c>
      <c r="AZ64" s="13">
        <v>45379</v>
      </c>
      <c r="BA64" s="13">
        <v>45380</v>
      </c>
      <c r="BB64" s="13">
        <v>45413</v>
      </c>
      <c r="BC64" s="13">
        <v>45425</v>
      </c>
      <c r="BD64" s="13">
        <v>45446</v>
      </c>
      <c r="BE64" s="13">
        <v>45453</v>
      </c>
      <c r="BF64" s="13">
        <v>45474</v>
      </c>
      <c r="BG64" s="13">
        <v>45493</v>
      </c>
      <c r="BH64" s="13">
        <v>45511</v>
      </c>
      <c r="BI64" s="13">
        <v>45523</v>
      </c>
      <c r="BJ64" s="13">
        <v>45579</v>
      </c>
      <c r="BK64" s="13">
        <v>45600</v>
      </c>
      <c r="BL64" s="13">
        <v>45607</v>
      </c>
      <c r="BM64" s="13">
        <v>45651</v>
      </c>
    </row>
    <row r="65" spans="1:65" s="5" customFormat="1" ht="120" hidden="1">
      <c r="A65" s="26" t="s">
        <v>1347</v>
      </c>
      <c r="B65" s="26" t="s">
        <v>1686</v>
      </c>
      <c r="C65" s="26" t="s">
        <v>1448</v>
      </c>
      <c r="D65" s="26" t="s">
        <v>376</v>
      </c>
      <c r="E65" s="26" t="s">
        <v>1856</v>
      </c>
      <c r="F65" s="26" t="s">
        <v>1349</v>
      </c>
      <c r="G65" s="26" t="s">
        <v>377</v>
      </c>
      <c r="H65" s="26" t="s">
        <v>1509</v>
      </c>
      <c r="I65" s="26" t="s">
        <v>1365</v>
      </c>
      <c r="J65" s="26" t="s">
        <v>1383</v>
      </c>
      <c r="K65" s="26" t="s">
        <v>378</v>
      </c>
      <c r="L65" s="26" t="s">
        <v>1872</v>
      </c>
      <c r="M65" s="26">
        <v>15</v>
      </c>
      <c r="N65" s="26" t="s">
        <v>374</v>
      </c>
      <c r="O65" s="26" t="s">
        <v>375</v>
      </c>
      <c r="P65" s="26" t="s">
        <v>1357</v>
      </c>
      <c r="Q65" s="28">
        <v>45519</v>
      </c>
      <c r="R65" s="26">
        <f t="shared" si="0"/>
        <v>15</v>
      </c>
      <c r="S65" s="26">
        <f t="shared" si="27"/>
        <v>16</v>
      </c>
      <c r="T65" s="27" t="s">
        <v>1368</v>
      </c>
      <c r="U65" s="26" t="s">
        <v>1510</v>
      </c>
      <c r="V65" s="28">
        <v>45519</v>
      </c>
      <c r="W65" s="26" t="s">
        <v>1355</v>
      </c>
      <c r="X65" s="26" t="s">
        <v>1356</v>
      </c>
      <c r="Y65" s="26" t="s">
        <v>1357</v>
      </c>
      <c r="Z65" s="26" t="s">
        <v>1511</v>
      </c>
      <c r="AA65" s="26"/>
      <c r="AW65" s="12">
        <v>45292</v>
      </c>
      <c r="AX65" s="13">
        <v>45299</v>
      </c>
      <c r="AY65" s="13">
        <v>45376</v>
      </c>
      <c r="AZ65" s="13">
        <v>45379</v>
      </c>
      <c r="BA65" s="13">
        <v>45380</v>
      </c>
      <c r="BB65" s="13">
        <v>45413</v>
      </c>
      <c r="BC65" s="13">
        <v>45425</v>
      </c>
      <c r="BD65" s="13">
        <v>45446</v>
      </c>
      <c r="BE65" s="13">
        <v>45453</v>
      </c>
      <c r="BF65" s="13">
        <v>45474</v>
      </c>
      <c r="BG65" s="13">
        <v>45493</v>
      </c>
      <c r="BH65" s="13">
        <v>45511</v>
      </c>
      <c r="BI65" s="13">
        <v>45523</v>
      </c>
      <c r="BJ65" s="13">
        <v>45579</v>
      </c>
      <c r="BK65" s="13">
        <v>45600</v>
      </c>
      <c r="BL65" s="13">
        <v>45607</v>
      </c>
      <c r="BM65" s="13">
        <v>45651</v>
      </c>
    </row>
    <row r="66" spans="1:65" s="6" customFormat="1" ht="105" hidden="1">
      <c r="A66" s="26" t="s">
        <v>1347</v>
      </c>
      <c r="B66" s="26" t="s">
        <v>1686</v>
      </c>
      <c r="C66" s="26" t="s">
        <v>1348</v>
      </c>
      <c r="D66" s="26" t="s">
        <v>381</v>
      </c>
      <c r="E66" s="26" t="s">
        <v>1858</v>
      </c>
      <c r="F66" s="26" t="s">
        <v>1349</v>
      </c>
      <c r="G66" s="26" t="s">
        <v>382</v>
      </c>
      <c r="H66" s="26" t="s">
        <v>1512</v>
      </c>
      <c r="I66" s="26" t="s">
        <v>1365</v>
      </c>
      <c r="J66" s="26" t="s">
        <v>1513</v>
      </c>
      <c r="K66" s="26" t="s">
        <v>25</v>
      </c>
      <c r="L66" s="26" t="s">
        <v>1872</v>
      </c>
      <c r="M66" s="26">
        <v>15</v>
      </c>
      <c r="N66" s="26" t="s">
        <v>379</v>
      </c>
      <c r="O66" s="26" t="s">
        <v>380</v>
      </c>
      <c r="P66" s="26" t="s">
        <v>1357</v>
      </c>
      <c r="Q66" s="28">
        <v>45524</v>
      </c>
      <c r="R66" s="26">
        <v>0</v>
      </c>
      <c r="S66" s="26">
        <v>0</v>
      </c>
      <c r="T66" s="35" t="s">
        <v>1514</v>
      </c>
      <c r="U66" s="26" t="s">
        <v>1515</v>
      </c>
      <c r="V66" s="26" t="s">
        <v>1357</v>
      </c>
      <c r="W66" s="26" t="s">
        <v>1357</v>
      </c>
      <c r="X66" s="26" t="s">
        <v>1357</v>
      </c>
      <c r="Y66" s="26" t="s">
        <v>1357</v>
      </c>
      <c r="Z66" s="26" t="s">
        <v>1516</v>
      </c>
      <c r="AA66" s="26" t="s">
        <v>1516</v>
      </c>
      <c r="AW66" s="12">
        <v>45292</v>
      </c>
      <c r="AX66" s="13">
        <v>45299</v>
      </c>
      <c r="AY66" s="13">
        <v>45376</v>
      </c>
      <c r="AZ66" s="13">
        <v>45379</v>
      </c>
      <c r="BA66" s="13">
        <v>45380</v>
      </c>
      <c r="BB66" s="13">
        <v>45413</v>
      </c>
      <c r="BC66" s="13">
        <v>45425</v>
      </c>
      <c r="BD66" s="13">
        <v>45446</v>
      </c>
      <c r="BE66" s="13">
        <v>45453</v>
      </c>
      <c r="BF66" s="13">
        <v>45474</v>
      </c>
      <c r="BG66" s="13">
        <v>45493</v>
      </c>
      <c r="BH66" s="13">
        <v>45511</v>
      </c>
      <c r="BI66" s="13">
        <v>45523</v>
      </c>
      <c r="BJ66" s="13">
        <v>45579</v>
      </c>
      <c r="BK66" s="13">
        <v>45600</v>
      </c>
      <c r="BL66" s="13">
        <v>45607</v>
      </c>
      <c r="BM66" s="13">
        <v>45651</v>
      </c>
    </row>
    <row r="67" spans="1:65" s="6" customFormat="1" ht="105" hidden="1">
      <c r="A67" s="26" t="s">
        <v>1347</v>
      </c>
      <c r="B67" s="26" t="s">
        <v>1686</v>
      </c>
      <c r="C67" s="26" t="s">
        <v>1348</v>
      </c>
      <c r="D67" s="26" t="s">
        <v>381</v>
      </c>
      <c r="E67" s="26" t="s">
        <v>1858</v>
      </c>
      <c r="F67" s="26" t="s">
        <v>1349</v>
      </c>
      <c r="G67" s="26" t="s">
        <v>386</v>
      </c>
      <c r="H67" s="26" t="s">
        <v>1512</v>
      </c>
      <c r="I67" s="26" t="s">
        <v>1365</v>
      </c>
      <c r="J67" s="26" t="s">
        <v>1513</v>
      </c>
      <c r="K67" s="26" t="s">
        <v>25</v>
      </c>
      <c r="L67" s="26" t="s">
        <v>1872</v>
      </c>
      <c r="M67" s="26">
        <v>15</v>
      </c>
      <c r="N67" s="26" t="s">
        <v>384</v>
      </c>
      <c r="O67" s="26" t="s">
        <v>385</v>
      </c>
      <c r="P67" s="26" t="s">
        <v>1357</v>
      </c>
      <c r="Q67" s="28">
        <v>45524</v>
      </c>
      <c r="R67" s="26">
        <v>0</v>
      </c>
      <c r="S67" s="26">
        <v>0</v>
      </c>
      <c r="T67" s="35" t="s">
        <v>1514</v>
      </c>
      <c r="U67" s="26" t="s">
        <v>1517</v>
      </c>
      <c r="V67" s="26" t="s">
        <v>1357</v>
      </c>
      <c r="W67" s="26" t="s">
        <v>1357</v>
      </c>
      <c r="X67" s="26" t="s">
        <v>1357</v>
      </c>
      <c r="Y67" s="26" t="s">
        <v>1357</v>
      </c>
      <c r="Z67" s="26" t="s">
        <v>1516</v>
      </c>
      <c r="AA67" s="26" t="s">
        <v>1516</v>
      </c>
      <c r="AW67" s="12">
        <v>45292</v>
      </c>
      <c r="AX67" s="13">
        <v>45299</v>
      </c>
      <c r="AY67" s="13">
        <v>45376</v>
      </c>
      <c r="AZ67" s="13">
        <v>45379</v>
      </c>
      <c r="BA67" s="13">
        <v>45380</v>
      </c>
      <c r="BB67" s="13">
        <v>45413</v>
      </c>
      <c r="BC67" s="13">
        <v>45425</v>
      </c>
      <c r="BD67" s="13">
        <v>45446</v>
      </c>
      <c r="BE67" s="13">
        <v>45453</v>
      </c>
      <c r="BF67" s="13">
        <v>45474</v>
      </c>
      <c r="BG67" s="13">
        <v>45493</v>
      </c>
      <c r="BH67" s="13">
        <v>45511</v>
      </c>
      <c r="BI67" s="13">
        <v>45523</v>
      </c>
      <c r="BJ67" s="13">
        <v>45579</v>
      </c>
      <c r="BK67" s="13">
        <v>45600</v>
      </c>
      <c r="BL67" s="13">
        <v>45607</v>
      </c>
      <c r="BM67" s="13">
        <v>45651</v>
      </c>
    </row>
    <row r="68" spans="1:65" s="6" customFormat="1" ht="105" hidden="1">
      <c r="A68" s="26" t="s">
        <v>1347</v>
      </c>
      <c r="B68" s="26" t="s">
        <v>1686</v>
      </c>
      <c r="C68" s="26" t="s">
        <v>1348</v>
      </c>
      <c r="D68" s="26" t="s">
        <v>381</v>
      </c>
      <c r="E68" s="26" t="s">
        <v>1858</v>
      </c>
      <c r="F68" s="26" t="s">
        <v>1349</v>
      </c>
      <c r="G68" s="26" t="s">
        <v>382</v>
      </c>
      <c r="H68" s="26" t="s">
        <v>1512</v>
      </c>
      <c r="I68" s="26" t="s">
        <v>1365</v>
      </c>
      <c r="J68" s="26" t="s">
        <v>1513</v>
      </c>
      <c r="K68" s="26" t="s">
        <v>25</v>
      </c>
      <c r="L68" s="26" t="s">
        <v>1872</v>
      </c>
      <c r="M68" s="26">
        <v>15</v>
      </c>
      <c r="N68" s="26" t="s">
        <v>387</v>
      </c>
      <c r="O68" s="26" t="s">
        <v>388</v>
      </c>
      <c r="P68" s="26" t="s">
        <v>1357</v>
      </c>
      <c r="Q68" s="28">
        <v>45524</v>
      </c>
      <c r="R68" s="26">
        <v>0</v>
      </c>
      <c r="S68" s="26">
        <v>0</v>
      </c>
      <c r="T68" s="35" t="s">
        <v>1514</v>
      </c>
      <c r="U68" s="26" t="s">
        <v>1517</v>
      </c>
      <c r="V68" s="26" t="s">
        <v>1357</v>
      </c>
      <c r="W68" s="26" t="s">
        <v>1357</v>
      </c>
      <c r="X68" s="26" t="s">
        <v>1357</v>
      </c>
      <c r="Y68" s="26" t="s">
        <v>1357</v>
      </c>
      <c r="Z68" s="26" t="s">
        <v>1516</v>
      </c>
      <c r="AA68" s="26"/>
      <c r="AW68" s="12">
        <v>45292</v>
      </c>
      <c r="AX68" s="13">
        <v>45299</v>
      </c>
      <c r="AY68" s="13">
        <v>45376</v>
      </c>
      <c r="AZ68" s="13">
        <v>45379</v>
      </c>
      <c r="BA68" s="13">
        <v>45380</v>
      </c>
      <c r="BB68" s="13">
        <v>45413</v>
      </c>
      <c r="BC68" s="13">
        <v>45425</v>
      </c>
      <c r="BD68" s="13">
        <v>45446</v>
      </c>
      <c r="BE68" s="13">
        <v>45453</v>
      </c>
      <c r="BF68" s="13">
        <v>45474</v>
      </c>
      <c r="BG68" s="13">
        <v>45493</v>
      </c>
      <c r="BH68" s="13">
        <v>45511</v>
      </c>
      <c r="BI68" s="13">
        <v>45523</v>
      </c>
      <c r="BJ68" s="13">
        <v>45579</v>
      </c>
      <c r="BK68" s="13">
        <v>45600</v>
      </c>
      <c r="BL68" s="13">
        <v>45607</v>
      </c>
      <c r="BM68" s="13">
        <v>45651</v>
      </c>
    </row>
    <row r="69" spans="1:65" s="6" customFormat="1" ht="105" hidden="1">
      <c r="A69" s="26" t="s">
        <v>1347</v>
      </c>
      <c r="B69" s="26" t="s">
        <v>1686</v>
      </c>
      <c r="C69" s="26" t="s">
        <v>1348</v>
      </c>
      <c r="D69" s="26" t="s">
        <v>391</v>
      </c>
      <c r="E69" s="26" t="s">
        <v>1856</v>
      </c>
      <c r="F69" s="26" t="s">
        <v>1349</v>
      </c>
      <c r="G69" s="26" t="s">
        <v>392</v>
      </c>
      <c r="H69" s="26" t="s">
        <v>1518</v>
      </c>
      <c r="I69" s="26" t="s">
        <v>1365</v>
      </c>
      <c r="J69" s="26" t="s">
        <v>1383</v>
      </c>
      <c r="K69" s="26" t="s">
        <v>378</v>
      </c>
      <c r="L69" s="26" t="s">
        <v>1872</v>
      </c>
      <c r="M69" s="26">
        <v>15</v>
      </c>
      <c r="N69" s="26" t="s">
        <v>389</v>
      </c>
      <c r="O69" s="26" t="s">
        <v>390</v>
      </c>
      <c r="P69" s="26" t="s">
        <v>1357</v>
      </c>
      <c r="Q69" s="28">
        <v>45524</v>
      </c>
      <c r="R69" s="26">
        <f t="shared" ref="R69:R129" si="28">NETWORKDAYS.INTL(O69,Q69,1,$AW$1:$BM$1)</f>
        <v>17</v>
      </c>
      <c r="S69" s="26">
        <f t="shared" si="27"/>
        <v>18</v>
      </c>
      <c r="T69" s="27" t="s">
        <v>1368</v>
      </c>
      <c r="U69" s="26" t="s">
        <v>1519</v>
      </c>
      <c r="V69" s="26" t="s">
        <v>1357</v>
      </c>
      <c r="W69" s="26" t="s">
        <v>1357</v>
      </c>
      <c r="X69" s="26" t="s">
        <v>1357</v>
      </c>
      <c r="Y69" s="26" t="s">
        <v>1357</v>
      </c>
      <c r="Z69" s="26" t="s">
        <v>1849</v>
      </c>
      <c r="AA69" s="26"/>
      <c r="AW69" s="12">
        <v>45292</v>
      </c>
      <c r="AX69" s="13">
        <v>45299</v>
      </c>
      <c r="AY69" s="13">
        <v>45376</v>
      </c>
      <c r="AZ69" s="13">
        <v>45379</v>
      </c>
      <c r="BA69" s="13">
        <v>45380</v>
      </c>
      <c r="BB69" s="13">
        <v>45413</v>
      </c>
      <c r="BC69" s="13">
        <v>45425</v>
      </c>
      <c r="BD69" s="13">
        <v>45446</v>
      </c>
      <c r="BE69" s="13">
        <v>45453</v>
      </c>
      <c r="BF69" s="13">
        <v>45474</v>
      </c>
      <c r="BG69" s="13">
        <v>45493</v>
      </c>
      <c r="BH69" s="13">
        <v>45511</v>
      </c>
      <c r="BI69" s="13">
        <v>45523</v>
      </c>
      <c r="BJ69" s="13">
        <v>45579</v>
      </c>
      <c r="BK69" s="13">
        <v>45600</v>
      </c>
      <c r="BL69" s="13">
        <v>45607</v>
      </c>
      <c r="BM69" s="13">
        <v>45651</v>
      </c>
    </row>
    <row r="70" spans="1:65" s="6" customFormat="1" ht="45" hidden="1">
      <c r="A70" s="26" t="s">
        <v>1347</v>
      </c>
      <c r="B70" s="26" t="s">
        <v>1686</v>
      </c>
      <c r="C70" s="26" t="s">
        <v>1467</v>
      </c>
      <c r="D70" s="26" t="s">
        <v>395</v>
      </c>
      <c r="E70" s="26" t="s">
        <v>1854</v>
      </c>
      <c r="F70" s="26" t="s">
        <v>1420</v>
      </c>
      <c r="G70" s="26" t="s">
        <v>396</v>
      </c>
      <c r="H70" s="26" t="s">
        <v>1520</v>
      </c>
      <c r="I70" s="26" t="s">
        <v>1350</v>
      </c>
      <c r="J70" s="26" t="s">
        <v>1521</v>
      </c>
      <c r="K70" s="26" t="s">
        <v>169</v>
      </c>
      <c r="L70" s="26" t="s">
        <v>1871</v>
      </c>
      <c r="M70" s="26">
        <v>15</v>
      </c>
      <c r="N70" s="26" t="s">
        <v>393</v>
      </c>
      <c r="O70" s="26" t="s">
        <v>394</v>
      </c>
      <c r="P70" s="37" t="s">
        <v>1522</v>
      </c>
      <c r="Q70" s="28">
        <v>45537</v>
      </c>
      <c r="R70" s="26">
        <f t="shared" si="28"/>
        <v>26</v>
      </c>
      <c r="S70" s="26">
        <f t="shared" si="27"/>
        <v>27</v>
      </c>
      <c r="T70" s="27" t="s">
        <v>1368</v>
      </c>
      <c r="U70" s="26"/>
      <c r="V70" s="26" t="s">
        <v>1357</v>
      </c>
      <c r="W70" s="26" t="s">
        <v>1357</v>
      </c>
      <c r="X70" s="26" t="s">
        <v>1357</v>
      </c>
      <c r="Y70" s="26" t="s">
        <v>1357</v>
      </c>
      <c r="Z70" s="26" t="s">
        <v>1389</v>
      </c>
      <c r="AA70" s="26" t="s">
        <v>1879</v>
      </c>
      <c r="AW70" s="12">
        <v>45292</v>
      </c>
      <c r="AX70" s="13">
        <v>45299</v>
      </c>
      <c r="AY70" s="13">
        <v>45376</v>
      </c>
      <c r="AZ70" s="13">
        <v>45379</v>
      </c>
      <c r="BA70" s="13">
        <v>45380</v>
      </c>
      <c r="BB70" s="13">
        <v>45413</v>
      </c>
      <c r="BC70" s="13">
        <v>45425</v>
      </c>
      <c r="BD70" s="13">
        <v>45446</v>
      </c>
      <c r="BE70" s="13">
        <v>45453</v>
      </c>
      <c r="BF70" s="13">
        <v>45474</v>
      </c>
      <c r="BG70" s="13">
        <v>45493</v>
      </c>
      <c r="BH70" s="13">
        <v>45511</v>
      </c>
      <c r="BI70" s="13">
        <v>45523</v>
      </c>
      <c r="BJ70" s="13">
        <v>45579</v>
      </c>
      <c r="BK70" s="13">
        <v>45600</v>
      </c>
      <c r="BL70" s="13">
        <v>45607</v>
      </c>
      <c r="BM70" s="13">
        <v>45651</v>
      </c>
    </row>
    <row r="71" spans="1:65" s="6" customFormat="1" ht="105" hidden="1">
      <c r="A71" s="26" t="s">
        <v>1347</v>
      </c>
      <c r="B71" s="26" t="s">
        <v>1686</v>
      </c>
      <c r="C71" s="26" t="s">
        <v>1348</v>
      </c>
      <c r="D71" s="26" t="s">
        <v>399</v>
      </c>
      <c r="E71" s="26" t="s">
        <v>1858</v>
      </c>
      <c r="F71" s="26" t="s">
        <v>1397</v>
      </c>
      <c r="G71" s="26" t="s">
        <v>400</v>
      </c>
      <c r="H71" s="26" t="s">
        <v>1373</v>
      </c>
      <c r="I71" s="26" t="s">
        <v>1350</v>
      </c>
      <c r="J71" s="26" t="s">
        <v>1859</v>
      </c>
      <c r="K71" s="26" t="s">
        <v>25</v>
      </c>
      <c r="L71" s="26" t="s">
        <v>1872</v>
      </c>
      <c r="M71" s="26">
        <v>15</v>
      </c>
      <c r="N71" s="26" t="s">
        <v>397</v>
      </c>
      <c r="O71" s="26" t="s">
        <v>398</v>
      </c>
      <c r="P71" s="26" t="s">
        <v>1357</v>
      </c>
      <c r="Q71" s="28">
        <v>45533</v>
      </c>
      <c r="R71" s="26">
        <f t="shared" si="28"/>
        <v>24</v>
      </c>
      <c r="S71" s="26">
        <f t="shared" si="27"/>
        <v>25</v>
      </c>
      <c r="T71" s="27" t="s">
        <v>1368</v>
      </c>
      <c r="U71" s="26"/>
      <c r="V71" s="26" t="s">
        <v>1357</v>
      </c>
      <c r="W71" s="26" t="s">
        <v>1357</v>
      </c>
      <c r="X71" s="26" t="s">
        <v>1357</v>
      </c>
      <c r="Y71" s="26" t="s">
        <v>1357</v>
      </c>
      <c r="Z71" s="26" t="s">
        <v>1849</v>
      </c>
      <c r="AA71" s="26"/>
      <c r="AW71" s="12">
        <v>45292</v>
      </c>
      <c r="AX71" s="13">
        <v>45299</v>
      </c>
      <c r="AY71" s="13">
        <v>45376</v>
      </c>
      <c r="AZ71" s="13">
        <v>45379</v>
      </c>
      <c r="BA71" s="13">
        <v>45380</v>
      </c>
      <c r="BB71" s="13">
        <v>45413</v>
      </c>
      <c r="BC71" s="13">
        <v>45425</v>
      </c>
      <c r="BD71" s="13">
        <v>45446</v>
      </c>
      <c r="BE71" s="13">
        <v>45453</v>
      </c>
      <c r="BF71" s="13">
        <v>45474</v>
      </c>
      <c r="BG71" s="13">
        <v>45493</v>
      </c>
      <c r="BH71" s="13">
        <v>45511</v>
      </c>
      <c r="BI71" s="13">
        <v>45523</v>
      </c>
      <c r="BJ71" s="13">
        <v>45579</v>
      </c>
      <c r="BK71" s="13">
        <v>45600</v>
      </c>
      <c r="BL71" s="13">
        <v>45607</v>
      </c>
      <c r="BM71" s="13">
        <v>45651</v>
      </c>
    </row>
    <row r="72" spans="1:65" s="6" customFormat="1" ht="90" hidden="1">
      <c r="A72" s="26" t="s">
        <v>1347</v>
      </c>
      <c r="B72" s="26" t="s">
        <v>1686</v>
      </c>
      <c r="C72" s="26" t="s">
        <v>1363</v>
      </c>
      <c r="D72" s="26" t="s">
        <v>411</v>
      </c>
      <c r="E72" s="26" t="s">
        <v>1854</v>
      </c>
      <c r="F72" s="26" t="s">
        <v>1420</v>
      </c>
      <c r="G72" s="26" t="s">
        <v>412</v>
      </c>
      <c r="H72" s="26" t="s">
        <v>1520</v>
      </c>
      <c r="I72" s="26" t="s">
        <v>1350</v>
      </c>
      <c r="J72" s="26" t="s">
        <v>1521</v>
      </c>
      <c r="K72" s="26" t="s">
        <v>169</v>
      </c>
      <c r="L72" s="26" t="s">
        <v>1871</v>
      </c>
      <c r="M72" s="26">
        <v>15</v>
      </c>
      <c r="N72" s="26" t="s">
        <v>409</v>
      </c>
      <c r="O72" s="26" t="s">
        <v>410</v>
      </c>
      <c r="P72" s="31" t="s">
        <v>1523</v>
      </c>
      <c r="Q72" s="28">
        <v>45537</v>
      </c>
      <c r="R72" s="26">
        <f t="shared" si="28"/>
        <v>26</v>
      </c>
      <c r="S72" s="26">
        <f t="shared" si="27"/>
        <v>27</v>
      </c>
      <c r="T72" s="27" t="s">
        <v>1368</v>
      </c>
      <c r="U72" s="26"/>
      <c r="V72" s="26" t="s">
        <v>1357</v>
      </c>
      <c r="W72" s="26" t="s">
        <v>1357</v>
      </c>
      <c r="X72" s="26" t="s">
        <v>1357</v>
      </c>
      <c r="Y72" s="26" t="s">
        <v>1357</v>
      </c>
      <c r="Z72" s="26" t="s">
        <v>1389</v>
      </c>
      <c r="AA72" s="26" t="s">
        <v>1879</v>
      </c>
      <c r="AW72" s="12">
        <v>45292</v>
      </c>
      <c r="AX72" s="13">
        <v>45299</v>
      </c>
      <c r="AY72" s="13">
        <v>45376</v>
      </c>
      <c r="AZ72" s="13">
        <v>45379</v>
      </c>
      <c r="BA72" s="13">
        <v>45380</v>
      </c>
      <c r="BB72" s="13">
        <v>45413</v>
      </c>
      <c r="BC72" s="13">
        <v>45425</v>
      </c>
      <c r="BD72" s="13">
        <v>45446</v>
      </c>
      <c r="BE72" s="13">
        <v>45453</v>
      </c>
      <c r="BF72" s="13">
        <v>45474</v>
      </c>
      <c r="BG72" s="13">
        <v>45493</v>
      </c>
      <c r="BH72" s="13">
        <v>45511</v>
      </c>
      <c r="BI72" s="13">
        <v>45523</v>
      </c>
      <c r="BJ72" s="13">
        <v>45579</v>
      </c>
      <c r="BK72" s="13">
        <v>45600</v>
      </c>
      <c r="BL72" s="13">
        <v>45607</v>
      </c>
      <c r="BM72" s="13">
        <v>45651</v>
      </c>
    </row>
    <row r="73" spans="1:65" s="6" customFormat="1" ht="105" hidden="1">
      <c r="A73" s="26" t="s">
        <v>1347</v>
      </c>
      <c r="B73" s="26" t="s">
        <v>1686</v>
      </c>
      <c r="C73" s="26" t="s">
        <v>1348</v>
      </c>
      <c r="D73" s="26" t="s">
        <v>399</v>
      </c>
      <c r="E73" s="26" t="s">
        <v>1858</v>
      </c>
      <c r="F73" s="26" t="s">
        <v>1420</v>
      </c>
      <c r="G73" s="26" t="s">
        <v>415</v>
      </c>
      <c r="H73" s="26" t="s">
        <v>1373</v>
      </c>
      <c r="I73" s="26" t="s">
        <v>1350</v>
      </c>
      <c r="J73" s="26" t="s">
        <v>1859</v>
      </c>
      <c r="K73" s="26" t="s">
        <v>159</v>
      </c>
      <c r="L73" s="26" t="s">
        <v>1873</v>
      </c>
      <c r="M73" s="26">
        <v>15</v>
      </c>
      <c r="N73" s="26" t="s">
        <v>413</v>
      </c>
      <c r="O73" s="26" t="s">
        <v>414</v>
      </c>
      <c r="P73" s="26" t="s">
        <v>1357</v>
      </c>
      <c r="Q73" s="28">
        <v>45533</v>
      </c>
      <c r="R73" s="26">
        <f t="shared" si="28"/>
        <v>24</v>
      </c>
      <c r="S73" s="26">
        <f t="shared" si="27"/>
        <v>25</v>
      </c>
      <c r="T73" s="27" t="s">
        <v>1368</v>
      </c>
      <c r="U73" s="26"/>
      <c r="V73" s="26" t="s">
        <v>1357</v>
      </c>
      <c r="W73" s="26" t="s">
        <v>1357</v>
      </c>
      <c r="X73" s="26" t="s">
        <v>1357</v>
      </c>
      <c r="Y73" s="26" t="s">
        <v>1357</v>
      </c>
      <c r="Z73" s="26" t="s">
        <v>1849</v>
      </c>
      <c r="AA73" s="26"/>
      <c r="AW73" s="17">
        <v>45292</v>
      </c>
      <c r="AX73" s="18">
        <v>45299</v>
      </c>
      <c r="AY73" s="18">
        <v>45376</v>
      </c>
      <c r="AZ73" s="18">
        <v>45379</v>
      </c>
      <c r="BA73" s="18">
        <v>45380</v>
      </c>
      <c r="BB73" s="18">
        <v>45413</v>
      </c>
      <c r="BC73" s="18">
        <v>45425</v>
      </c>
      <c r="BD73" s="18">
        <v>45446</v>
      </c>
      <c r="BE73" s="18">
        <v>45453</v>
      </c>
      <c r="BF73" s="18">
        <v>45474</v>
      </c>
      <c r="BG73" s="18">
        <v>45493</v>
      </c>
      <c r="BH73" s="18">
        <v>45511</v>
      </c>
      <c r="BI73" s="18">
        <v>45523</v>
      </c>
      <c r="BJ73" s="18">
        <v>45579</v>
      </c>
      <c r="BK73" s="18">
        <v>45600</v>
      </c>
      <c r="BL73" s="18">
        <v>45607</v>
      </c>
      <c r="BM73" s="18">
        <v>45651</v>
      </c>
    </row>
    <row r="74" spans="1:65" s="6" customFormat="1" ht="135" hidden="1">
      <c r="A74" s="26" t="s">
        <v>1347</v>
      </c>
      <c r="B74" s="26" t="s">
        <v>1686</v>
      </c>
      <c r="C74" s="26" t="s">
        <v>1524</v>
      </c>
      <c r="D74" s="26" t="s">
        <v>418</v>
      </c>
      <c r="E74" s="26" t="s">
        <v>1854</v>
      </c>
      <c r="F74" s="26" t="s">
        <v>1420</v>
      </c>
      <c r="G74" s="26" t="s">
        <v>419</v>
      </c>
      <c r="H74" s="26" t="s">
        <v>1520</v>
      </c>
      <c r="I74" s="26" t="s">
        <v>1350</v>
      </c>
      <c r="J74" s="26" t="s">
        <v>1521</v>
      </c>
      <c r="K74" s="26" t="s">
        <v>405</v>
      </c>
      <c r="L74" s="26" t="s">
        <v>1872</v>
      </c>
      <c r="M74" s="26">
        <v>15</v>
      </c>
      <c r="N74" s="26" t="s">
        <v>416</v>
      </c>
      <c r="O74" s="26" t="s">
        <v>417</v>
      </c>
      <c r="P74" s="37" t="s">
        <v>1525</v>
      </c>
      <c r="Q74" s="28">
        <v>45537</v>
      </c>
      <c r="R74" s="26">
        <f t="shared" si="28"/>
        <v>26</v>
      </c>
      <c r="S74" s="26">
        <f t="shared" si="27"/>
        <v>27</v>
      </c>
      <c r="T74" s="27" t="s">
        <v>1368</v>
      </c>
      <c r="U74" s="26"/>
      <c r="V74" s="26" t="s">
        <v>1357</v>
      </c>
      <c r="W74" s="26" t="s">
        <v>1357</v>
      </c>
      <c r="X74" s="26" t="s">
        <v>1357</v>
      </c>
      <c r="Y74" s="26" t="s">
        <v>1357</v>
      </c>
      <c r="Z74" s="26" t="s">
        <v>1389</v>
      </c>
      <c r="AA74" s="26" t="s">
        <v>1879</v>
      </c>
      <c r="AW74" s="12">
        <v>45292</v>
      </c>
      <c r="AX74" s="13">
        <v>45299</v>
      </c>
      <c r="AY74" s="13">
        <v>45376</v>
      </c>
      <c r="AZ74" s="13">
        <v>45379</v>
      </c>
      <c r="BA74" s="13">
        <v>45380</v>
      </c>
      <c r="BB74" s="13">
        <v>45413</v>
      </c>
      <c r="BC74" s="13">
        <v>45425</v>
      </c>
      <c r="BD74" s="13">
        <v>45446</v>
      </c>
      <c r="BE74" s="13">
        <v>45453</v>
      </c>
      <c r="BF74" s="13">
        <v>45474</v>
      </c>
      <c r="BG74" s="13">
        <v>45493</v>
      </c>
      <c r="BH74" s="13">
        <v>45511</v>
      </c>
      <c r="BI74" s="13">
        <v>45523</v>
      </c>
      <c r="BJ74" s="13">
        <v>45579</v>
      </c>
      <c r="BK74" s="13">
        <v>45600</v>
      </c>
      <c r="BL74" s="13">
        <v>45607</v>
      </c>
      <c r="BM74" s="13">
        <v>45651</v>
      </c>
    </row>
    <row r="75" spans="1:65" s="6" customFormat="1" ht="105" hidden="1">
      <c r="A75" s="26" t="s">
        <v>1347</v>
      </c>
      <c r="B75" s="26" t="s">
        <v>1686</v>
      </c>
      <c r="C75" s="26" t="s">
        <v>1348</v>
      </c>
      <c r="D75" s="26" t="s">
        <v>422</v>
      </c>
      <c r="E75" s="26" t="s">
        <v>1856</v>
      </c>
      <c r="F75" s="26" t="s">
        <v>1349</v>
      </c>
      <c r="G75" s="26" t="s">
        <v>423</v>
      </c>
      <c r="H75" s="26" t="s">
        <v>1373</v>
      </c>
      <c r="I75" s="26" t="s">
        <v>1350</v>
      </c>
      <c r="J75" s="26" t="s">
        <v>1859</v>
      </c>
      <c r="K75" s="26" t="s">
        <v>25</v>
      </c>
      <c r="L75" s="26" t="s">
        <v>1872</v>
      </c>
      <c r="M75" s="26">
        <v>15</v>
      </c>
      <c r="N75" s="26" t="s">
        <v>420</v>
      </c>
      <c r="O75" s="26" t="s">
        <v>421</v>
      </c>
      <c r="P75" s="26" t="s">
        <v>1357</v>
      </c>
      <c r="Q75" s="28">
        <v>45533</v>
      </c>
      <c r="R75" s="26">
        <f t="shared" si="28"/>
        <v>24</v>
      </c>
      <c r="S75" s="26">
        <f t="shared" si="27"/>
        <v>25</v>
      </c>
      <c r="T75" s="27" t="s">
        <v>1368</v>
      </c>
      <c r="U75" s="26"/>
      <c r="V75" s="26" t="s">
        <v>1357</v>
      </c>
      <c r="W75" s="26" t="s">
        <v>1357</v>
      </c>
      <c r="X75" s="26" t="s">
        <v>1357</v>
      </c>
      <c r="Y75" s="26" t="s">
        <v>1357</v>
      </c>
      <c r="Z75" s="26" t="s">
        <v>1849</v>
      </c>
      <c r="AA75" s="26"/>
      <c r="AW75" s="12">
        <v>45292</v>
      </c>
      <c r="AX75" s="13">
        <v>45299</v>
      </c>
      <c r="AY75" s="13">
        <v>45376</v>
      </c>
      <c r="AZ75" s="13">
        <v>45379</v>
      </c>
      <c r="BA75" s="13">
        <v>45380</v>
      </c>
      <c r="BB75" s="13">
        <v>45413</v>
      </c>
      <c r="BC75" s="13">
        <v>45425</v>
      </c>
      <c r="BD75" s="13">
        <v>45446</v>
      </c>
      <c r="BE75" s="13">
        <v>45453</v>
      </c>
      <c r="BF75" s="13">
        <v>45474</v>
      </c>
      <c r="BG75" s="13">
        <v>45493</v>
      </c>
      <c r="BH75" s="13">
        <v>45511</v>
      </c>
      <c r="BI75" s="13">
        <v>45523</v>
      </c>
      <c r="BJ75" s="13">
        <v>45579</v>
      </c>
      <c r="BK75" s="13">
        <v>45600</v>
      </c>
      <c r="BL75" s="13">
        <v>45607</v>
      </c>
      <c r="BM75" s="13">
        <v>45651</v>
      </c>
    </row>
    <row r="76" spans="1:65" s="6" customFormat="1" ht="120" hidden="1">
      <c r="A76" s="26" t="s">
        <v>1347</v>
      </c>
      <c r="B76" s="26" t="s">
        <v>1686</v>
      </c>
      <c r="C76" s="26" t="s">
        <v>1414</v>
      </c>
      <c r="D76" s="26" t="s">
        <v>426</v>
      </c>
      <c r="E76" s="26" t="s">
        <v>1854</v>
      </c>
      <c r="F76" s="26" t="s">
        <v>1429</v>
      </c>
      <c r="G76" s="26" t="s">
        <v>427</v>
      </c>
      <c r="H76" s="26" t="s">
        <v>1386</v>
      </c>
      <c r="I76" s="26" t="s">
        <v>1350</v>
      </c>
      <c r="J76" s="26" t="s">
        <v>1526</v>
      </c>
      <c r="K76" s="26" t="s">
        <v>30</v>
      </c>
      <c r="L76" s="26" t="s">
        <v>1874</v>
      </c>
      <c r="M76" s="26">
        <v>10</v>
      </c>
      <c r="N76" s="26" t="s">
        <v>424</v>
      </c>
      <c r="O76" s="26" t="s">
        <v>425</v>
      </c>
      <c r="P76" s="31" t="s">
        <v>1527</v>
      </c>
      <c r="Q76" s="28">
        <v>45532</v>
      </c>
      <c r="R76" s="26">
        <f t="shared" si="28"/>
        <v>23</v>
      </c>
      <c r="S76" s="26">
        <f t="shared" si="27"/>
        <v>24</v>
      </c>
      <c r="T76" s="30" t="s">
        <v>1392</v>
      </c>
      <c r="U76" s="26" t="s">
        <v>1528</v>
      </c>
      <c r="V76" s="26" t="s">
        <v>1529</v>
      </c>
      <c r="W76" s="26" t="s">
        <v>1355</v>
      </c>
      <c r="X76" s="26" t="s">
        <v>1357</v>
      </c>
      <c r="Y76" s="26" t="s">
        <v>1357</v>
      </c>
      <c r="Z76" s="26" t="s">
        <v>1530</v>
      </c>
      <c r="AA76" s="26"/>
      <c r="AW76" s="12">
        <v>45292</v>
      </c>
      <c r="AX76" s="13">
        <v>45299</v>
      </c>
      <c r="AY76" s="13">
        <v>45376</v>
      </c>
      <c r="AZ76" s="13">
        <v>45379</v>
      </c>
      <c r="BA76" s="13">
        <v>45380</v>
      </c>
      <c r="BB76" s="13">
        <v>45413</v>
      </c>
      <c r="BC76" s="13">
        <v>45425</v>
      </c>
      <c r="BD76" s="13">
        <v>45446</v>
      </c>
      <c r="BE76" s="13">
        <v>45453</v>
      </c>
      <c r="BF76" s="13">
        <v>45474</v>
      </c>
      <c r="BG76" s="13">
        <v>45493</v>
      </c>
      <c r="BH76" s="13">
        <v>45511</v>
      </c>
      <c r="BI76" s="13">
        <v>45523</v>
      </c>
      <c r="BJ76" s="13">
        <v>45579</v>
      </c>
      <c r="BK76" s="13">
        <v>45600</v>
      </c>
      <c r="BL76" s="13">
        <v>45607</v>
      </c>
      <c r="BM76" s="13">
        <v>45651</v>
      </c>
    </row>
    <row r="77" spans="1:65" s="6" customFormat="1" ht="105" hidden="1">
      <c r="A77" s="26" t="s">
        <v>1347</v>
      </c>
      <c r="B77" s="26" t="s">
        <v>1686</v>
      </c>
      <c r="C77" s="26" t="s">
        <v>1348</v>
      </c>
      <c r="D77" s="26" t="s">
        <v>381</v>
      </c>
      <c r="E77" s="26" t="s">
        <v>1858</v>
      </c>
      <c r="F77" s="26" t="s">
        <v>1349</v>
      </c>
      <c r="G77" s="26" t="s">
        <v>430</v>
      </c>
      <c r="H77" s="26" t="s">
        <v>1512</v>
      </c>
      <c r="I77" s="26" t="s">
        <v>1365</v>
      </c>
      <c r="J77" s="26" t="s">
        <v>1513</v>
      </c>
      <c r="K77" s="26" t="s">
        <v>25</v>
      </c>
      <c r="L77" s="26" t="s">
        <v>1872</v>
      </c>
      <c r="M77" s="26">
        <v>15</v>
      </c>
      <c r="N77" s="26" t="s">
        <v>428</v>
      </c>
      <c r="O77" s="26" t="s">
        <v>429</v>
      </c>
      <c r="P77" s="26" t="s">
        <v>1357</v>
      </c>
      <c r="Q77" s="28">
        <v>45533</v>
      </c>
      <c r="R77" s="26">
        <v>0</v>
      </c>
      <c r="S77" s="26">
        <v>0</v>
      </c>
      <c r="T77" s="35" t="s">
        <v>1514</v>
      </c>
      <c r="U77" s="26" t="s">
        <v>1531</v>
      </c>
      <c r="V77" s="26" t="s">
        <v>1357</v>
      </c>
      <c r="W77" s="26" t="s">
        <v>1357</v>
      </c>
      <c r="X77" s="26" t="s">
        <v>1357</v>
      </c>
      <c r="Y77" s="26" t="s">
        <v>1357</v>
      </c>
      <c r="Z77" s="26" t="s">
        <v>1516</v>
      </c>
      <c r="AA77" s="26"/>
      <c r="AW77" s="17">
        <v>45292</v>
      </c>
      <c r="AX77" s="18">
        <v>45299</v>
      </c>
      <c r="AY77" s="18">
        <v>45376</v>
      </c>
      <c r="AZ77" s="18">
        <v>45379</v>
      </c>
      <c r="BA77" s="18">
        <v>45380</v>
      </c>
      <c r="BB77" s="18">
        <v>45413</v>
      </c>
      <c r="BC77" s="18">
        <v>45425</v>
      </c>
      <c r="BD77" s="18">
        <v>45446</v>
      </c>
      <c r="BE77" s="18">
        <v>45453</v>
      </c>
      <c r="BF77" s="18">
        <v>45474</v>
      </c>
      <c r="BG77" s="18">
        <v>45493</v>
      </c>
      <c r="BH77" s="18">
        <v>45511</v>
      </c>
      <c r="BI77" s="18">
        <v>45523</v>
      </c>
      <c r="BJ77" s="18">
        <v>45579</v>
      </c>
      <c r="BK77" s="18">
        <v>45600</v>
      </c>
      <c r="BL77" s="18">
        <v>45607</v>
      </c>
      <c r="BM77" s="18">
        <v>45651</v>
      </c>
    </row>
    <row r="78" spans="1:65" s="6" customFormat="1" ht="90" hidden="1">
      <c r="A78" s="26" t="s">
        <v>1347</v>
      </c>
      <c r="B78" s="26" t="s">
        <v>1686</v>
      </c>
      <c r="C78" s="26" t="s">
        <v>1348</v>
      </c>
      <c r="D78" s="26" t="s">
        <v>381</v>
      </c>
      <c r="E78" s="26" t="s">
        <v>1858</v>
      </c>
      <c r="F78" s="26" t="s">
        <v>1349</v>
      </c>
      <c r="G78" s="26" t="s">
        <v>438</v>
      </c>
      <c r="H78" s="26" t="s">
        <v>1512</v>
      </c>
      <c r="I78" s="26" t="s">
        <v>1365</v>
      </c>
      <c r="J78" s="26" t="s">
        <v>1513</v>
      </c>
      <c r="K78" s="26" t="s">
        <v>25</v>
      </c>
      <c r="L78" s="26" t="s">
        <v>1872</v>
      </c>
      <c r="M78" s="26">
        <v>15</v>
      </c>
      <c r="N78" s="26" t="s">
        <v>436</v>
      </c>
      <c r="O78" s="26" t="s">
        <v>437</v>
      </c>
      <c r="P78" s="26" t="s">
        <v>1357</v>
      </c>
      <c r="Q78" s="28">
        <v>45533</v>
      </c>
      <c r="R78" s="26">
        <v>0</v>
      </c>
      <c r="S78" s="26">
        <v>0</v>
      </c>
      <c r="T78" s="35" t="s">
        <v>1514</v>
      </c>
      <c r="U78" s="26" t="s">
        <v>1532</v>
      </c>
      <c r="V78" s="26" t="s">
        <v>1357</v>
      </c>
      <c r="W78" s="26" t="s">
        <v>1357</v>
      </c>
      <c r="X78" s="26" t="s">
        <v>1357</v>
      </c>
      <c r="Y78" s="26" t="s">
        <v>1357</v>
      </c>
      <c r="Z78" s="26" t="s">
        <v>1516</v>
      </c>
      <c r="AA78" s="26"/>
      <c r="AW78" s="12">
        <v>45292</v>
      </c>
      <c r="AX78" s="13">
        <v>45299</v>
      </c>
      <c r="AY78" s="13">
        <v>45376</v>
      </c>
      <c r="AZ78" s="13">
        <v>45379</v>
      </c>
      <c r="BA78" s="13">
        <v>45380</v>
      </c>
      <c r="BB78" s="13">
        <v>45413</v>
      </c>
      <c r="BC78" s="13">
        <v>45425</v>
      </c>
      <c r="BD78" s="13">
        <v>45446</v>
      </c>
      <c r="BE78" s="13">
        <v>45453</v>
      </c>
      <c r="BF78" s="13">
        <v>45474</v>
      </c>
      <c r="BG78" s="13">
        <v>45493</v>
      </c>
      <c r="BH78" s="13">
        <v>45511</v>
      </c>
      <c r="BI78" s="13">
        <v>45523</v>
      </c>
      <c r="BJ78" s="13">
        <v>45579</v>
      </c>
      <c r="BK78" s="13">
        <v>45600</v>
      </c>
      <c r="BL78" s="13">
        <v>45607</v>
      </c>
      <c r="BM78" s="13">
        <v>45651</v>
      </c>
    </row>
    <row r="79" spans="1:65" s="6" customFormat="1" ht="135" hidden="1">
      <c r="A79" s="26" t="s">
        <v>1347</v>
      </c>
      <c r="B79" s="26" t="s">
        <v>1686</v>
      </c>
      <c r="C79" s="26" t="s">
        <v>1453</v>
      </c>
      <c r="D79" s="26" t="s">
        <v>368</v>
      </c>
      <c r="E79" s="26" t="s">
        <v>1854</v>
      </c>
      <c r="F79" s="26" t="s">
        <v>1435</v>
      </c>
      <c r="G79" s="26" t="s">
        <v>442</v>
      </c>
      <c r="H79" s="26" t="s">
        <v>1449</v>
      </c>
      <c r="I79" s="26" t="s">
        <v>1350</v>
      </c>
      <c r="J79" s="26" t="s">
        <v>1861</v>
      </c>
      <c r="K79" s="26" t="s">
        <v>30</v>
      </c>
      <c r="L79" s="26" t="s">
        <v>1874</v>
      </c>
      <c r="M79" s="26">
        <v>10</v>
      </c>
      <c r="N79" s="26" t="s">
        <v>440</v>
      </c>
      <c r="O79" s="26" t="s">
        <v>441</v>
      </c>
      <c r="P79" s="26" t="s">
        <v>1357</v>
      </c>
      <c r="Q79" s="28">
        <v>45533</v>
      </c>
      <c r="R79" s="26">
        <f t="shared" si="28"/>
        <v>24</v>
      </c>
      <c r="S79" s="26">
        <f t="shared" si="27"/>
        <v>25</v>
      </c>
      <c r="T79" s="27" t="s">
        <v>1368</v>
      </c>
      <c r="U79" s="26" t="s">
        <v>1533</v>
      </c>
      <c r="V79" s="26" t="s">
        <v>1357</v>
      </c>
      <c r="W79" s="26" t="s">
        <v>1357</v>
      </c>
      <c r="X79" s="26" t="s">
        <v>1357</v>
      </c>
      <c r="Y79" s="26" t="s">
        <v>1357</v>
      </c>
      <c r="Z79" s="26" t="s">
        <v>1849</v>
      </c>
      <c r="AA79" s="26"/>
      <c r="AW79" s="12">
        <v>45292</v>
      </c>
      <c r="AX79" s="13">
        <v>45299</v>
      </c>
      <c r="AY79" s="13">
        <v>45376</v>
      </c>
      <c r="AZ79" s="13">
        <v>45379</v>
      </c>
      <c r="BA79" s="13">
        <v>45380</v>
      </c>
      <c r="BB79" s="13">
        <v>45413</v>
      </c>
      <c r="BC79" s="13">
        <v>45425</v>
      </c>
      <c r="BD79" s="13">
        <v>45446</v>
      </c>
      <c r="BE79" s="13">
        <v>45453</v>
      </c>
      <c r="BF79" s="13">
        <v>45474</v>
      </c>
      <c r="BG79" s="13">
        <v>45493</v>
      </c>
      <c r="BH79" s="13">
        <v>45511</v>
      </c>
      <c r="BI79" s="13">
        <v>45523</v>
      </c>
      <c r="BJ79" s="13">
        <v>45579</v>
      </c>
      <c r="BK79" s="13">
        <v>45600</v>
      </c>
      <c r="BL79" s="13">
        <v>45607</v>
      </c>
      <c r="BM79" s="13">
        <v>45651</v>
      </c>
    </row>
    <row r="80" spans="1:65" s="6" customFormat="1" ht="90" hidden="1">
      <c r="A80" s="26" t="s">
        <v>1347</v>
      </c>
      <c r="B80" s="26" t="s">
        <v>1686</v>
      </c>
      <c r="C80" s="26" t="s">
        <v>1348</v>
      </c>
      <c r="D80" s="26" t="s">
        <v>381</v>
      </c>
      <c r="E80" s="26" t="s">
        <v>1858</v>
      </c>
      <c r="F80" s="26" t="s">
        <v>1349</v>
      </c>
      <c r="G80" s="26" t="s">
        <v>445</v>
      </c>
      <c r="H80" s="26" t="s">
        <v>1512</v>
      </c>
      <c r="I80" s="26" t="s">
        <v>1365</v>
      </c>
      <c r="J80" s="26" t="s">
        <v>1513</v>
      </c>
      <c r="K80" s="26" t="s">
        <v>25</v>
      </c>
      <c r="L80" s="26" t="s">
        <v>1872</v>
      </c>
      <c r="M80" s="26">
        <v>15</v>
      </c>
      <c r="N80" s="26" t="s">
        <v>443</v>
      </c>
      <c r="O80" s="26" t="s">
        <v>444</v>
      </c>
      <c r="P80" s="26" t="s">
        <v>1357</v>
      </c>
      <c r="Q80" s="28">
        <v>45533</v>
      </c>
      <c r="R80" s="26">
        <v>0</v>
      </c>
      <c r="S80" s="26">
        <v>0</v>
      </c>
      <c r="T80" s="35" t="s">
        <v>1514</v>
      </c>
      <c r="U80" s="26" t="s">
        <v>1534</v>
      </c>
      <c r="V80" s="26" t="s">
        <v>1357</v>
      </c>
      <c r="W80" s="26" t="s">
        <v>1357</v>
      </c>
      <c r="X80" s="26" t="s">
        <v>1357</v>
      </c>
      <c r="Y80" s="26" t="s">
        <v>1357</v>
      </c>
      <c r="Z80" s="26" t="s">
        <v>1516</v>
      </c>
      <c r="AA80" s="26"/>
      <c r="AW80" s="12">
        <v>45292</v>
      </c>
      <c r="AX80" s="13">
        <v>45299</v>
      </c>
      <c r="AY80" s="13">
        <v>45376</v>
      </c>
      <c r="AZ80" s="13">
        <v>45379</v>
      </c>
      <c r="BA80" s="13">
        <v>45380</v>
      </c>
      <c r="BB80" s="13">
        <v>45413</v>
      </c>
      <c r="BC80" s="13">
        <v>45425</v>
      </c>
      <c r="BD80" s="13">
        <v>45446</v>
      </c>
      <c r="BE80" s="13">
        <v>45453</v>
      </c>
      <c r="BF80" s="13">
        <v>45474</v>
      </c>
      <c r="BG80" s="13">
        <v>45493</v>
      </c>
      <c r="BH80" s="13">
        <v>45511</v>
      </c>
      <c r="BI80" s="13">
        <v>45523</v>
      </c>
      <c r="BJ80" s="13">
        <v>45579</v>
      </c>
      <c r="BK80" s="13">
        <v>45600</v>
      </c>
      <c r="BL80" s="13">
        <v>45607</v>
      </c>
      <c r="BM80" s="13">
        <v>45651</v>
      </c>
    </row>
    <row r="81" spans="1:65" s="6" customFormat="1" ht="90" hidden="1">
      <c r="A81" s="26" t="s">
        <v>1347</v>
      </c>
      <c r="B81" s="26" t="s">
        <v>1686</v>
      </c>
      <c r="C81" s="26" t="s">
        <v>1348</v>
      </c>
      <c r="D81" s="26" t="s">
        <v>381</v>
      </c>
      <c r="E81" s="26" t="s">
        <v>1858</v>
      </c>
      <c r="F81" s="26" t="s">
        <v>1349</v>
      </c>
      <c r="G81" s="26" t="s">
        <v>448</v>
      </c>
      <c r="H81" s="26" t="s">
        <v>1512</v>
      </c>
      <c r="I81" s="26" t="s">
        <v>1365</v>
      </c>
      <c r="J81" s="26" t="s">
        <v>1513</v>
      </c>
      <c r="K81" s="26" t="s">
        <v>25</v>
      </c>
      <c r="L81" s="26" t="s">
        <v>1872</v>
      </c>
      <c r="M81" s="26">
        <v>15</v>
      </c>
      <c r="N81" s="26" t="s">
        <v>446</v>
      </c>
      <c r="O81" s="26" t="s">
        <v>447</v>
      </c>
      <c r="P81" s="26" t="s">
        <v>1357</v>
      </c>
      <c r="Q81" s="28">
        <v>45533</v>
      </c>
      <c r="R81" s="26">
        <v>0</v>
      </c>
      <c r="S81" s="26">
        <v>0</v>
      </c>
      <c r="T81" s="35" t="s">
        <v>1514</v>
      </c>
      <c r="U81" s="26" t="s">
        <v>1535</v>
      </c>
      <c r="V81" s="26" t="s">
        <v>1357</v>
      </c>
      <c r="W81" s="26" t="s">
        <v>1357</v>
      </c>
      <c r="X81" s="26" t="s">
        <v>1357</v>
      </c>
      <c r="Y81" s="26" t="s">
        <v>1357</v>
      </c>
      <c r="Z81" s="26" t="s">
        <v>1516</v>
      </c>
      <c r="AA81" s="26"/>
      <c r="AW81" s="12">
        <v>45292</v>
      </c>
      <c r="AX81" s="13">
        <v>45299</v>
      </c>
      <c r="AY81" s="13">
        <v>45376</v>
      </c>
      <c r="AZ81" s="13">
        <v>45379</v>
      </c>
      <c r="BA81" s="13">
        <v>45380</v>
      </c>
      <c r="BB81" s="13">
        <v>45413</v>
      </c>
      <c r="BC81" s="13">
        <v>45425</v>
      </c>
      <c r="BD81" s="13">
        <v>45446</v>
      </c>
      <c r="BE81" s="13">
        <v>45453</v>
      </c>
      <c r="BF81" s="13">
        <v>45474</v>
      </c>
      <c r="BG81" s="13">
        <v>45493</v>
      </c>
      <c r="BH81" s="13">
        <v>45511</v>
      </c>
      <c r="BI81" s="13">
        <v>45523</v>
      </c>
      <c r="BJ81" s="13">
        <v>45579</v>
      </c>
      <c r="BK81" s="13">
        <v>45600</v>
      </c>
      <c r="BL81" s="13">
        <v>45607</v>
      </c>
      <c r="BM81" s="13">
        <v>45651</v>
      </c>
    </row>
    <row r="82" spans="1:65" s="5" customFormat="1" ht="180" hidden="1">
      <c r="A82" s="26" t="s">
        <v>1347</v>
      </c>
      <c r="B82" s="26" t="s">
        <v>1686</v>
      </c>
      <c r="C82" s="26" t="s">
        <v>1472</v>
      </c>
      <c r="D82" s="26" t="s">
        <v>451</v>
      </c>
      <c r="E82" s="26" t="s">
        <v>1855</v>
      </c>
      <c r="F82" s="26" t="s">
        <v>1349</v>
      </c>
      <c r="G82" s="26" t="s">
        <v>452</v>
      </c>
      <c r="H82" s="26" t="s">
        <v>1443</v>
      </c>
      <c r="I82" s="26" t="s">
        <v>1365</v>
      </c>
      <c r="J82" s="26" t="s">
        <v>1862</v>
      </c>
      <c r="K82" s="26" t="s">
        <v>146</v>
      </c>
      <c r="L82" s="26" t="s">
        <v>1873</v>
      </c>
      <c r="M82" s="26">
        <v>15</v>
      </c>
      <c r="N82" s="26" t="s">
        <v>449</v>
      </c>
      <c r="O82" s="26" t="s">
        <v>450</v>
      </c>
      <c r="P82" s="26" t="s">
        <v>1357</v>
      </c>
      <c r="Q82" s="28">
        <v>45533</v>
      </c>
      <c r="R82" s="26">
        <f t="shared" si="28"/>
        <v>24</v>
      </c>
      <c r="S82" s="26">
        <f t="shared" si="27"/>
        <v>25</v>
      </c>
      <c r="T82" s="27" t="s">
        <v>1368</v>
      </c>
      <c r="U82" s="26" t="s">
        <v>1536</v>
      </c>
      <c r="V82" s="26" t="s">
        <v>1357</v>
      </c>
      <c r="W82" s="26" t="s">
        <v>1357</v>
      </c>
      <c r="X82" s="26" t="s">
        <v>1357</v>
      </c>
      <c r="Y82" s="26" t="s">
        <v>1357</v>
      </c>
      <c r="Z82" s="26" t="s">
        <v>1849</v>
      </c>
      <c r="AA82" s="26"/>
      <c r="AW82" s="10">
        <v>45292</v>
      </c>
      <c r="AX82" s="11">
        <v>45299</v>
      </c>
      <c r="AY82" s="11">
        <v>45376</v>
      </c>
      <c r="AZ82" s="11">
        <v>45379</v>
      </c>
      <c r="BA82" s="11">
        <v>45380</v>
      </c>
      <c r="BB82" s="11">
        <v>45413</v>
      </c>
      <c r="BC82" s="11">
        <v>45425</v>
      </c>
      <c r="BD82" s="11">
        <v>45446</v>
      </c>
      <c r="BE82" s="11">
        <v>45453</v>
      </c>
      <c r="BF82" s="11">
        <v>45474</v>
      </c>
      <c r="BG82" s="11">
        <v>45493</v>
      </c>
      <c r="BH82" s="11">
        <v>45511</v>
      </c>
      <c r="BI82" s="11">
        <v>45523</v>
      </c>
      <c r="BJ82" s="11">
        <v>45579</v>
      </c>
      <c r="BK82" s="11">
        <v>45600</v>
      </c>
      <c r="BL82" s="11">
        <v>45607</v>
      </c>
      <c r="BM82" s="11">
        <v>45651</v>
      </c>
    </row>
    <row r="83" spans="1:65" s="6" customFormat="1" ht="180" hidden="1">
      <c r="A83" s="26" t="s">
        <v>1347</v>
      </c>
      <c r="B83" s="26" t="s">
        <v>1686</v>
      </c>
      <c r="C83" s="26" t="s">
        <v>1442</v>
      </c>
      <c r="D83" s="26" t="s">
        <v>455</v>
      </c>
      <c r="E83" s="26" t="s">
        <v>1854</v>
      </c>
      <c r="F83" s="26" t="s">
        <v>1420</v>
      </c>
      <c r="G83" s="26" t="s">
        <v>456</v>
      </c>
      <c r="H83" s="26" t="s">
        <v>1520</v>
      </c>
      <c r="I83" s="26" t="s">
        <v>1350</v>
      </c>
      <c r="J83" s="26" t="s">
        <v>1521</v>
      </c>
      <c r="K83" s="26" t="s">
        <v>169</v>
      </c>
      <c r="L83" s="26" t="s">
        <v>1871</v>
      </c>
      <c r="M83" s="26">
        <v>15</v>
      </c>
      <c r="N83" s="26" t="s">
        <v>453</v>
      </c>
      <c r="O83" s="26" t="s">
        <v>454</v>
      </c>
      <c r="P83" s="26" t="s">
        <v>1357</v>
      </c>
      <c r="Q83" s="28">
        <v>45533</v>
      </c>
      <c r="R83" s="26">
        <f t="shared" si="28"/>
        <v>24</v>
      </c>
      <c r="S83" s="26">
        <f t="shared" si="27"/>
        <v>25</v>
      </c>
      <c r="T83" s="27" t="s">
        <v>1368</v>
      </c>
      <c r="U83" s="26" t="s">
        <v>1537</v>
      </c>
      <c r="V83" s="26" t="s">
        <v>1357</v>
      </c>
      <c r="W83" s="26" t="s">
        <v>1357</v>
      </c>
      <c r="X83" s="26" t="s">
        <v>1357</v>
      </c>
      <c r="Y83" s="26" t="s">
        <v>1357</v>
      </c>
      <c r="Z83" s="26" t="s">
        <v>1849</v>
      </c>
      <c r="AA83" s="26"/>
      <c r="AW83" s="12">
        <v>45292</v>
      </c>
      <c r="AX83" s="13">
        <v>45299</v>
      </c>
      <c r="AY83" s="13">
        <v>45376</v>
      </c>
      <c r="AZ83" s="13">
        <v>45379</v>
      </c>
      <c r="BA83" s="13">
        <v>45380</v>
      </c>
      <c r="BB83" s="13">
        <v>45413</v>
      </c>
      <c r="BC83" s="13">
        <v>45425</v>
      </c>
      <c r="BD83" s="13">
        <v>45446</v>
      </c>
      <c r="BE83" s="13">
        <v>45453</v>
      </c>
      <c r="BF83" s="13">
        <v>45474</v>
      </c>
      <c r="BG83" s="13">
        <v>45493</v>
      </c>
      <c r="BH83" s="13">
        <v>45511</v>
      </c>
      <c r="BI83" s="13">
        <v>45523</v>
      </c>
      <c r="BJ83" s="13">
        <v>45579</v>
      </c>
      <c r="BK83" s="13">
        <v>45600</v>
      </c>
      <c r="BL83" s="13">
        <v>45607</v>
      </c>
      <c r="BM83" s="13">
        <v>45651</v>
      </c>
    </row>
    <row r="84" spans="1:65" s="6" customFormat="1" ht="150" hidden="1">
      <c r="A84" s="26" t="s">
        <v>1347</v>
      </c>
      <c r="B84" s="26" t="s">
        <v>1686</v>
      </c>
      <c r="C84" s="26" t="s">
        <v>1363</v>
      </c>
      <c r="D84" s="26" t="s">
        <v>463</v>
      </c>
      <c r="E84" s="26" t="s">
        <v>1854</v>
      </c>
      <c r="F84" s="26" t="s">
        <v>1359</v>
      </c>
      <c r="G84" s="26" t="s">
        <v>464</v>
      </c>
      <c r="H84" s="26" t="s">
        <v>1426</v>
      </c>
      <c r="I84" s="26" t="s">
        <v>1350</v>
      </c>
      <c r="J84" s="26" t="s">
        <v>1361</v>
      </c>
      <c r="K84" s="26" t="s">
        <v>1869</v>
      </c>
      <c r="L84" s="26" t="s">
        <v>1872</v>
      </c>
      <c r="M84" s="26">
        <v>15</v>
      </c>
      <c r="N84" s="26" t="s">
        <v>461</v>
      </c>
      <c r="O84" s="26" t="s">
        <v>462</v>
      </c>
      <c r="P84" s="26" t="s">
        <v>1357</v>
      </c>
      <c r="Q84" s="28">
        <v>45533</v>
      </c>
      <c r="R84" s="26">
        <f t="shared" si="28"/>
        <v>24</v>
      </c>
      <c r="S84" s="26">
        <f t="shared" si="27"/>
        <v>25</v>
      </c>
      <c r="T84" s="27" t="s">
        <v>1368</v>
      </c>
      <c r="U84" s="26" t="s">
        <v>1538</v>
      </c>
      <c r="V84" s="26" t="s">
        <v>1357</v>
      </c>
      <c r="W84" s="26" t="s">
        <v>1357</v>
      </c>
      <c r="X84" s="26" t="s">
        <v>1357</v>
      </c>
      <c r="Y84" s="26" t="s">
        <v>1357</v>
      </c>
      <c r="Z84" s="26" t="s">
        <v>1849</v>
      </c>
      <c r="AA84" s="26"/>
      <c r="AW84" s="12">
        <v>45292</v>
      </c>
      <c r="AX84" s="13">
        <v>45299</v>
      </c>
      <c r="AY84" s="13">
        <v>45376</v>
      </c>
      <c r="AZ84" s="13">
        <v>45379</v>
      </c>
      <c r="BA84" s="13">
        <v>45380</v>
      </c>
      <c r="BB84" s="13">
        <v>45413</v>
      </c>
      <c r="BC84" s="13">
        <v>45425</v>
      </c>
      <c r="BD84" s="13">
        <v>45446</v>
      </c>
      <c r="BE84" s="13">
        <v>45453</v>
      </c>
      <c r="BF84" s="13">
        <v>45474</v>
      </c>
      <c r="BG84" s="13">
        <v>45493</v>
      </c>
      <c r="BH84" s="13">
        <v>45511</v>
      </c>
      <c r="BI84" s="13">
        <v>45523</v>
      </c>
      <c r="BJ84" s="13">
        <v>45579</v>
      </c>
      <c r="BK84" s="13">
        <v>45600</v>
      </c>
      <c r="BL84" s="13">
        <v>45607</v>
      </c>
      <c r="BM84" s="13">
        <v>45651</v>
      </c>
    </row>
    <row r="85" spans="1:65" s="6" customFormat="1" ht="150" hidden="1">
      <c r="A85" s="26" t="s">
        <v>1347</v>
      </c>
      <c r="B85" s="26" t="s">
        <v>1686</v>
      </c>
      <c r="C85" s="26" t="s">
        <v>1348</v>
      </c>
      <c r="D85" s="26" t="s">
        <v>467</v>
      </c>
      <c r="E85" s="26" t="s">
        <v>1857</v>
      </c>
      <c r="F85" s="26" t="s">
        <v>1420</v>
      </c>
      <c r="G85" s="26" t="s">
        <v>468</v>
      </c>
      <c r="H85" s="26" t="s">
        <v>1418</v>
      </c>
      <c r="I85" s="26" t="s">
        <v>1350</v>
      </c>
      <c r="J85" s="26" t="s">
        <v>1521</v>
      </c>
      <c r="K85" s="26" t="s">
        <v>405</v>
      </c>
      <c r="L85" s="26" t="s">
        <v>1872</v>
      </c>
      <c r="M85" s="26">
        <v>15</v>
      </c>
      <c r="N85" s="26" t="s">
        <v>465</v>
      </c>
      <c r="O85" s="26" t="s">
        <v>466</v>
      </c>
      <c r="P85" s="26" t="s">
        <v>1357</v>
      </c>
      <c r="Q85" s="28">
        <v>45533</v>
      </c>
      <c r="R85" s="26">
        <f t="shared" si="28"/>
        <v>24</v>
      </c>
      <c r="S85" s="26">
        <f t="shared" si="27"/>
        <v>25</v>
      </c>
      <c r="T85" s="27" t="s">
        <v>1368</v>
      </c>
      <c r="U85" s="26" t="s">
        <v>1539</v>
      </c>
      <c r="V85" s="26" t="s">
        <v>1357</v>
      </c>
      <c r="W85" s="26" t="s">
        <v>1357</v>
      </c>
      <c r="X85" s="26" t="s">
        <v>1357</v>
      </c>
      <c r="Y85" s="26" t="s">
        <v>1357</v>
      </c>
      <c r="Z85" s="26" t="s">
        <v>1849</v>
      </c>
      <c r="AA85" s="26"/>
      <c r="AW85" s="12">
        <v>45292</v>
      </c>
      <c r="AX85" s="13">
        <v>45299</v>
      </c>
      <c r="AY85" s="13">
        <v>45376</v>
      </c>
      <c r="AZ85" s="13">
        <v>45379</v>
      </c>
      <c r="BA85" s="13">
        <v>45380</v>
      </c>
      <c r="BB85" s="13">
        <v>45413</v>
      </c>
      <c r="BC85" s="13">
        <v>45425</v>
      </c>
      <c r="BD85" s="13">
        <v>45446</v>
      </c>
      <c r="BE85" s="13">
        <v>45453</v>
      </c>
      <c r="BF85" s="13">
        <v>45474</v>
      </c>
      <c r="BG85" s="13">
        <v>45493</v>
      </c>
      <c r="BH85" s="13">
        <v>45511</v>
      </c>
      <c r="BI85" s="13">
        <v>45523</v>
      </c>
      <c r="BJ85" s="13">
        <v>45579</v>
      </c>
      <c r="BK85" s="13">
        <v>45600</v>
      </c>
      <c r="BL85" s="13">
        <v>45607</v>
      </c>
      <c r="BM85" s="13">
        <v>45651</v>
      </c>
    </row>
    <row r="86" spans="1:65" s="5" customFormat="1" ht="150" hidden="1">
      <c r="A86" s="26" t="s">
        <v>1347</v>
      </c>
      <c r="B86" s="26" t="s">
        <v>1686</v>
      </c>
      <c r="C86" s="26" t="s">
        <v>1348</v>
      </c>
      <c r="D86" s="26" t="s">
        <v>463</v>
      </c>
      <c r="E86" s="26" t="s">
        <v>1854</v>
      </c>
      <c r="F86" s="26" t="s">
        <v>1359</v>
      </c>
      <c r="G86" s="26" t="s">
        <v>471</v>
      </c>
      <c r="H86" s="26" t="s">
        <v>1426</v>
      </c>
      <c r="I86" s="26" t="s">
        <v>1350</v>
      </c>
      <c r="J86" s="26" t="s">
        <v>1361</v>
      </c>
      <c r="K86" s="26" t="s">
        <v>1869</v>
      </c>
      <c r="L86" s="26" t="s">
        <v>1872</v>
      </c>
      <c r="M86" s="26">
        <v>15</v>
      </c>
      <c r="N86" s="26" t="s">
        <v>469</v>
      </c>
      <c r="O86" s="26" t="s">
        <v>470</v>
      </c>
      <c r="P86" s="26" t="s">
        <v>1357</v>
      </c>
      <c r="Q86" s="28">
        <v>45533</v>
      </c>
      <c r="R86" s="26">
        <f t="shared" si="28"/>
        <v>24</v>
      </c>
      <c r="S86" s="26">
        <f t="shared" si="27"/>
        <v>25</v>
      </c>
      <c r="T86" s="27" t="s">
        <v>1368</v>
      </c>
      <c r="U86" s="26" t="s">
        <v>1540</v>
      </c>
      <c r="V86" s="26" t="s">
        <v>1357</v>
      </c>
      <c r="W86" s="26" t="s">
        <v>1357</v>
      </c>
      <c r="X86" s="26" t="s">
        <v>1357</v>
      </c>
      <c r="Y86" s="26" t="s">
        <v>1357</v>
      </c>
      <c r="Z86" s="26" t="s">
        <v>1849</v>
      </c>
      <c r="AA86" s="26"/>
      <c r="AW86" s="10">
        <v>45292</v>
      </c>
      <c r="AX86" s="11">
        <v>45299</v>
      </c>
      <c r="AY86" s="11">
        <v>45376</v>
      </c>
      <c r="AZ86" s="11">
        <v>45379</v>
      </c>
      <c r="BA86" s="11">
        <v>45380</v>
      </c>
      <c r="BB86" s="11">
        <v>45413</v>
      </c>
      <c r="BC86" s="11">
        <v>45425</v>
      </c>
      <c r="BD86" s="11">
        <v>45446</v>
      </c>
      <c r="BE86" s="11">
        <v>45453</v>
      </c>
      <c r="BF86" s="11">
        <v>45474</v>
      </c>
      <c r="BG86" s="11">
        <v>45493</v>
      </c>
      <c r="BH86" s="11">
        <v>45511</v>
      </c>
      <c r="BI86" s="11">
        <v>45523</v>
      </c>
      <c r="BJ86" s="11">
        <v>45579</v>
      </c>
      <c r="BK86" s="11">
        <v>45600</v>
      </c>
      <c r="BL86" s="11">
        <v>45607</v>
      </c>
      <c r="BM86" s="11">
        <v>45651</v>
      </c>
    </row>
    <row r="87" spans="1:65" s="5" customFormat="1" ht="120" hidden="1">
      <c r="A87" s="26" t="s">
        <v>1347</v>
      </c>
      <c r="B87" s="26" t="s">
        <v>1686</v>
      </c>
      <c r="C87" s="26" t="s">
        <v>1348</v>
      </c>
      <c r="D87" s="26" t="s">
        <v>474</v>
      </c>
      <c r="E87" s="26" t="s">
        <v>1856</v>
      </c>
      <c r="F87" s="26" t="s">
        <v>1429</v>
      </c>
      <c r="G87" s="26" t="s">
        <v>475</v>
      </c>
      <c r="H87" s="26" t="s">
        <v>1421</v>
      </c>
      <c r="I87" s="26" t="s">
        <v>1350</v>
      </c>
      <c r="J87" s="26" t="s">
        <v>1526</v>
      </c>
      <c r="K87" s="26" t="s">
        <v>25</v>
      </c>
      <c r="L87" s="26" t="s">
        <v>1872</v>
      </c>
      <c r="M87" s="26">
        <v>15</v>
      </c>
      <c r="N87" s="26" t="s">
        <v>472</v>
      </c>
      <c r="O87" s="26" t="s">
        <v>473</v>
      </c>
      <c r="P87" s="26" t="s">
        <v>1541</v>
      </c>
      <c r="Q87" s="28">
        <v>45531</v>
      </c>
      <c r="R87" s="26">
        <f t="shared" si="28"/>
        <v>22</v>
      </c>
      <c r="S87" s="26">
        <f t="shared" si="27"/>
        <v>23</v>
      </c>
      <c r="T87" s="30" t="s">
        <v>1392</v>
      </c>
      <c r="U87" s="26" t="s">
        <v>1542</v>
      </c>
      <c r="V87" s="28">
        <v>45531</v>
      </c>
      <c r="W87" s="26" t="s">
        <v>1355</v>
      </c>
      <c r="X87" s="26" t="s">
        <v>1356</v>
      </c>
      <c r="Y87" s="26" t="s">
        <v>1357</v>
      </c>
      <c r="Z87" s="26" t="s">
        <v>1530</v>
      </c>
      <c r="AA87" s="26"/>
      <c r="AW87" s="10">
        <v>45292</v>
      </c>
      <c r="AX87" s="11">
        <v>45299</v>
      </c>
      <c r="AY87" s="11">
        <v>45376</v>
      </c>
      <c r="AZ87" s="11">
        <v>45379</v>
      </c>
      <c r="BA87" s="11">
        <v>45380</v>
      </c>
      <c r="BB87" s="11">
        <v>45413</v>
      </c>
      <c r="BC87" s="11">
        <v>45425</v>
      </c>
      <c r="BD87" s="11">
        <v>45446</v>
      </c>
      <c r="BE87" s="11">
        <v>45453</v>
      </c>
      <c r="BF87" s="11">
        <v>45474</v>
      </c>
      <c r="BG87" s="11">
        <v>45493</v>
      </c>
      <c r="BH87" s="11">
        <v>45511</v>
      </c>
      <c r="BI87" s="11">
        <v>45523</v>
      </c>
      <c r="BJ87" s="11">
        <v>45579</v>
      </c>
      <c r="BK87" s="11">
        <v>45600</v>
      </c>
      <c r="BL87" s="11">
        <v>45607</v>
      </c>
      <c r="BM87" s="11">
        <v>45651</v>
      </c>
    </row>
    <row r="88" spans="1:65" s="6" customFormat="1" ht="165" hidden="1">
      <c r="A88" s="26" t="s">
        <v>1347</v>
      </c>
      <c r="B88" s="26" t="s">
        <v>1686</v>
      </c>
      <c r="C88" s="26" t="s">
        <v>1494</v>
      </c>
      <c r="D88" s="26" t="s">
        <v>478</v>
      </c>
      <c r="E88" s="26" t="s">
        <v>1858</v>
      </c>
      <c r="F88" s="26" t="s">
        <v>1420</v>
      </c>
      <c r="G88" s="26" t="s">
        <v>479</v>
      </c>
      <c r="H88" s="26" t="s">
        <v>1418</v>
      </c>
      <c r="I88" s="26" t="s">
        <v>1350</v>
      </c>
      <c r="J88" s="26" t="s">
        <v>1521</v>
      </c>
      <c r="K88" s="26" t="s">
        <v>405</v>
      </c>
      <c r="L88" s="26" t="s">
        <v>1872</v>
      </c>
      <c r="M88" s="26">
        <v>15</v>
      </c>
      <c r="N88" s="26" t="s">
        <v>476</v>
      </c>
      <c r="O88" s="26" t="s">
        <v>477</v>
      </c>
      <c r="P88" s="26" t="s">
        <v>1357</v>
      </c>
      <c r="Q88" s="28">
        <v>45533</v>
      </c>
      <c r="R88" s="26">
        <f t="shared" si="28"/>
        <v>24</v>
      </c>
      <c r="S88" s="26">
        <f t="shared" si="27"/>
        <v>25</v>
      </c>
      <c r="T88" s="27" t="s">
        <v>1368</v>
      </c>
      <c r="U88" s="26" t="s">
        <v>1543</v>
      </c>
      <c r="V88" s="26" t="s">
        <v>1357</v>
      </c>
      <c r="W88" s="26" t="s">
        <v>1357</v>
      </c>
      <c r="X88" s="26" t="s">
        <v>1357</v>
      </c>
      <c r="Y88" s="26" t="s">
        <v>1357</v>
      </c>
      <c r="Z88" s="26" t="s">
        <v>1849</v>
      </c>
      <c r="AA88" s="26"/>
      <c r="AW88" s="12">
        <v>45292</v>
      </c>
      <c r="AX88" s="13">
        <v>45299</v>
      </c>
      <c r="AY88" s="13">
        <v>45376</v>
      </c>
      <c r="AZ88" s="13">
        <v>45379</v>
      </c>
      <c r="BA88" s="13">
        <v>45380</v>
      </c>
      <c r="BB88" s="13">
        <v>45413</v>
      </c>
      <c r="BC88" s="13">
        <v>45425</v>
      </c>
      <c r="BD88" s="13">
        <v>45446</v>
      </c>
      <c r="BE88" s="13">
        <v>45453</v>
      </c>
      <c r="BF88" s="13">
        <v>45474</v>
      </c>
      <c r="BG88" s="13">
        <v>45493</v>
      </c>
      <c r="BH88" s="13">
        <v>45511</v>
      </c>
      <c r="BI88" s="13">
        <v>45523</v>
      </c>
      <c r="BJ88" s="13">
        <v>45579</v>
      </c>
      <c r="BK88" s="13">
        <v>45600</v>
      </c>
      <c r="BL88" s="13">
        <v>45607</v>
      </c>
      <c r="BM88" s="13">
        <v>45651</v>
      </c>
    </row>
    <row r="89" spans="1:65" s="6" customFormat="1" ht="135" hidden="1">
      <c r="A89" s="26" t="s">
        <v>1347</v>
      </c>
      <c r="B89" s="26" t="s">
        <v>1686</v>
      </c>
      <c r="C89" s="26" t="s">
        <v>1501</v>
      </c>
      <c r="D89" s="26" t="s">
        <v>482</v>
      </c>
      <c r="E89" s="26" t="s">
        <v>1855</v>
      </c>
      <c r="F89" s="26" t="s">
        <v>1435</v>
      </c>
      <c r="G89" s="26" t="s">
        <v>483</v>
      </c>
      <c r="H89" s="26" t="s">
        <v>1443</v>
      </c>
      <c r="I89" s="26" t="s">
        <v>1365</v>
      </c>
      <c r="J89" s="26" t="s">
        <v>1862</v>
      </c>
      <c r="K89" s="26" t="s">
        <v>1864</v>
      </c>
      <c r="L89" s="26" t="s">
        <v>1872</v>
      </c>
      <c r="M89" s="26">
        <v>15</v>
      </c>
      <c r="N89" s="26" t="s">
        <v>480</v>
      </c>
      <c r="O89" s="26" t="s">
        <v>481</v>
      </c>
      <c r="P89" s="26" t="s">
        <v>1357</v>
      </c>
      <c r="Q89" s="28">
        <v>45533</v>
      </c>
      <c r="R89" s="26">
        <f t="shared" si="28"/>
        <v>24</v>
      </c>
      <c r="S89" s="26">
        <f t="shared" si="27"/>
        <v>25</v>
      </c>
      <c r="T89" s="27" t="s">
        <v>1368</v>
      </c>
      <c r="U89" s="26" t="s">
        <v>1544</v>
      </c>
      <c r="V89" s="26" t="s">
        <v>1357</v>
      </c>
      <c r="W89" s="26" t="s">
        <v>1357</v>
      </c>
      <c r="X89" s="26" t="s">
        <v>1357</v>
      </c>
      <c r="Y89" s="26" t="s">
        <v>1357</v>
      </c>
      <c r="Z89" s="26" t="s">
        <v>1849</v>
      </c>
      <c r="AA89" s="26"/>
      <c r="AW89" s="12">
        <v>45292</v>
      </c>
      <c r="AX89" s="13">
        <v>45299</v>
      </c>
      <c r="AY89" s="13">
        <v>45376</v>
      </c>
      <c r="AZ89" s="13">
        <v>45379</v>
      </c>
      <c r="BA89" s="13">
        <v>45380</v>
      </c>
      <c r="BB89" s="13">
        <v>45413</v>
      </c>
      <c r="BC89" s="13">
        <v>45425</v>
      </c>
      <c r="BD89" s="13">
        <v>45446</v>
      </c>
      <c r="BE89" s="13">
        <v>45453</v>
      </c>
      <c r="BF89" s="13">
        <v>45474</v>
      </c>
      <c r="BG89" s="13">
        <v>45493</v>
      </c>
      <c r="BH89" s="13">
        <v>45511</v>
      </c>
      <c r="BI89" s="13">
        <v>45523</v>
      </c>
      <c r="BJ89" s="13">
        <v>45579</v>
      </c>
      <c r="BK89" s="13">
        <v>45600</v>
      </c>
      <c r="BL89" s="13">
        <v>45607</v>
      </c>
      <c r="BM89" s="13">
        <v>45651</v>
      </c>
    </row>
    <row r="90" spans="1:65" s="6" customFormat="1" ht="195" hidden="1">
      <c r="A90" s="26" t="s">
        <v>1347</v>
      </c>
      <c r="B90" s="26" t="s">
        <v>1686</v>
      </c>
      <c r="C90" s="26" t="s">
        <v>1348</v>
      </c>
      <c r="D90" s="26" t="s">
        <v>486</v>
      </c>
      <c r="E90" s="26" t="s">
        <v>1856</v>
      </c>
      <c r="F90" s="26" t="s">
        <v>1429</v>
      </c>
      <c r="G90" s="26" t="s">
        <v>487</v>
      </c>
      <c r="H90" s="26" t="s">
        <v>1421</v>
      </c>
      <c r="I90" s="26" t="s">
        <v>1350</v>
      </c>
      <c r="J90" s="26" t="s">
        <v>1526</v>
      </c>
      <c r="K90" s="26" t="s">
        <v>25</v>
      </c>
      <c r="L90" s="26" t="s">
        <v>1872</v>
      </c>
      <c r="M90" s="26">
        <v>15</v>
      </c>
      <c r="N90" s="26" t="s">
        <v>484</v>
      </c>
      <c r="O90" s="26" t="s">
        <v>485</v>
      </c>
      <c r="P90" s="26" t="s">
        <v>1357</v>
      </c>
      <c r="Q90" s="28">
        <v>45533</v>
      </c>
      <c r="R90" s="26">
        <f t="shared" si="28"/>
        <v>24</v>
      </c>
      <c r="S90" s="26">
        <f t="shared" si="27"/>
        <v>25</v>
      </c>
      <c r="T90" s="27" t="s">
        <v>1368</v>
      </c>
      <c r="U90" s="26" t="s">
        <v>1545</v>
      </c>
      <c r="V90" s="26" t="s">
        <v>1357</v>
      </c>
      <c r="W90" s="26" t="s">
        <v>1357</v>
      </c>
      <c r="X90" s="26" t="s">
        <v>1357</v>
      </c>
      <c r="Y90" s="26" t="s">
        <v>1357</v>
      </c>
      <c r="Z90" s="26" t="s">
        <v>1849</v>
      </c>
      <c r="AA90" s="26"/>
      <c r="AW90" s="12">
        <v>45292</v>
      </c>
      <c r="AX90" s="13">
        <v>45299</v>
      </c>
      <c r="AY90" s="13">
        <v>45376</v>
      </c>
      <c r="AZ90" s="13">
        <v>45379</v>
      </c>
      <c r="BA90" s="13">
        <v>45380</v>
      </c>
      <c r="BB90" s="13">
        <v>45413</v>
      </c>
      <c r="BC90" s="13">
        <v>45425</v>
      </c>
      <c r="BD90" s="13">
        <v>45446</v>
      </c>
      <c r="BE90" s="13">
        <v>45453</v>
      </c>
      <c r="BF90" s="13">
        <v>45474</v>
      </c>
      <c r="BG90" s="13">
        <v>45493</v>
      </c>
      <c r="BH90" s="13">
        <v>45511</v>
      </c>
      <c r="BI90" s="13">
        <v>45523</v>
      </c>
      <c r="BJ90" s="13">
        <v>45579</v>
      </c>
      <c r="BK90" s="13">
        <v>45600</v>
      </c>
      <c r="BL90" s="13">
        <v>45607</v>
      </c>
      <c r="BM90" s="13">
        <v>45651</v>
      </c>
    </row>
    <row r="91" spans="1:65" s="6" customFormat="1" ht="135" hidden="1">
      <c r="A91" s="26" t="s">
        <v>1347</v>
      </c>
      <c r="B91" s="26" t="s">
        <v>1686</v>
      </c>
      <c r="C91" s="26" t="s">
        <v>1453</v>
      </c>
      <c r="D91" s="26" t="s">
        <v>490</v>
      </c>
      <c r="E91" s="26" t="s">
        <v>1855</v>
      </c>
      <c r="F91" s="26" t="s">
        <v>1546</v>
      </c>
      <c r="G91" s="26" t="s">
        <v>491</v>
      </c>
      <c r="H91" s="26" t="s">
        <v>1386</v>
      </c>
      <c r="I91" s="26" t="s">
        <v>1350</v>
      </c>
      <c r="J91" s="26" t="s">
        <v>1526</v>
      </c>
      <c r="K91" s="26" t="s">
        <v>17</v>
      </c>
      <c r="L91" s="26" t="s">
        <v>1871</v>
      </c>
      <c r="M91" s="26">
        <v>15</v>
      </c>
      <c r="N91" s="26" t="s">
        <v>488</v>
      </c>
      <c r="O91" s="26" t="s">
        <v>489</v>
      </c>
      <c r="P91" s="26" t="s">
        <v>1547</v>
      </c>
      <c r="Q91" s="28">
        <v>45533</v>
      </c>
      <c r="R91" s="26">
        <f t="shared" si="28"/>
        <v>24</v>
      </c>
      <c r="S91" s="26">
        <f t="shared" si="27"/>
        <v>25</v>
      </c>
      <c r="T91" s="27" t="s">
        <v>1368</v>
      </c>
      <c r="U91" s="26" t="s">
        <v>1548</v>
      </c>
      <c r="V91" s="28">
        <v>45533</v>
      </c>
      <c r="W91" s="26" t="s">
        <v>1355</v>
      </c>
      <c r="X91" s="26" t="s">
        <v>1357</v>
      </c>
      <c r="Y91" s="26" t="s">
        <v>1357</v>
      </c>
      <c r="Z91" s="26" t="s">
        <v>1549</v>
      </c>
      <c r="AA91" s="26"/>
      <c r="AW91" s="12">
        <v>45292</v>
      </c>
      <c r="AX91" s="13">
        <v>45299</v>
      </c>
      <c r="AY91" s="13">
        <v>45376</v>
      </c>
      <c r="AZ91" s="13">
        <v>45379</v>
      </c>
      <c r="BA91" s="13">
        <v>45380</v>
      </c>
      <c r="BB91" s="13">
        <v>45413</v>
      </c>
      <c r="BC91" s="13">
        <v>45425</v>
      </c>
      <c r="BD91" s="13">
        <v>45446</v>
      </c>
      <c r="BE91" s="13">
        <v>45453</v>
      </c>
      <c r="BF91" s="13">
        <v>45474</v>
      </c>
      <c r="BG91" s="13">
        <v>45493</v>
      </c>
      <c r="BH91" s="13">
        <v>45511</v>
      </c>
      <c r="BI91" s="13">
        <v>45523</v>
      </c>
      <c r="BJ91" s="13">
        <v>45579</v>
      </c>
      <c r="BK91" s="13">
        <v>45600</v>
      </c>
      <c r="BL91" s="13">
        <v>45607</v>
      </c>
      <c r="BM91" s="13">
        <v>45651</v>
      </c>
    </row>
    <row r="92" spans="1:65" s="6" customFormat="1" ht="150" hidden="1">
      <c r="A92" s="26" t="s">
        <v>1347</v>
      </c>
      <c r="B92" s="26" t="s">
        <v>1686</v>
      </c>
      <c r="C92" s="26" t="s">
        <v>1550</v>
      </c>
      <c r="D92" s="26" t="s">
        <v>494</v>
      </c>
      <c r="E92" s="26" t="s">
        <v>1854</v>
      </c>
      <c r="F92" s="26" t="s">
        <v>1420</v>
      </c>
      <c r="G92" s="26" t="s">
        <v>495</v>
      </c>
      <c r="H92" s="26" t="s">
        <v>607</v>
      </c>
      <c r="I92" s="26" t="s">
        <v>1350</v>
      </c>
      <c r="J92" s="26" t="s">
        <v>1521</v>
      </c>
      <c r="K92" s="26" t="s">
        <v>169</v>
      </c>
      <c r="L92" s="26" t="s">
        <v>1871</v>
      </c>
      <c r="M92" s="26">
        <v>15</v>
      </c>
      <c r="N92" s="26" t="s">
        <v>492</v>
      </c>
      <c r="O92" s="26" t="s">
        <v>493</v>
      </c>
      <c r="P92" s="26" t="s">
        <v>1551</v>
      </c>
      <c r="Q92" s="28">
        <v>45537</v>
      </c>
      <c r="R92" s="26">
        <f t="shared" si="28"/>
        <v>27</v>
      </c>
      <c r="S92" s="26">
        <f t="shared" si="27"/>
        <v>28</v>
      </c>
      <c r="T92" s="27" t="s">
        <v>1368</v>
      </c>
      <c r="U92" s="26" t="s">
        <v>1552</v>
      </c>
      <c r="V92" s="26" t="s">
        <v>1357</v>
      </c>
      <c r="W92" s="26" t="s">
        <v>1357</v>
      </c>
      <c r="X92" s="26" t="s">
        <v>1357</v>
      </c>
      <c r="Y92" s="26" t="s">
        <v>1357</v>
      </c>
      <c r="Z92" s="26" t="s">
        <v>1389</v>
      </c>
      <c r="AA92" s="26" t="s">
        <v>1879</v>
      </c>
      <c r="AW92" s="12">
        <v>45292</v>
      </c>
      <c r="AX92" s="13">
        <v>45299</v>
      </c>
      <c r="AY92" s="13">
        <v>45376</v>
      </c>
      <c r="AZ92" s="13">
        <v>45379</v>
      </c>
      <c r="BA92" s="13">
        <v>45380</v>
      </c>
      <c r="BB92" s="13">
        <v>45413</v>
      </c>
      <c r="BC92" s="13">
        <v>45425</v>
      </c>
      <c r="BD92" s="13">
        <v>45446</v>
      </c>
      <c r="BE92" s="13">
        <v>45453</v>
      </c>
      <c r="BF92" s="13">
        <v>45474</v>
      </c>
      <c r="BG92" s="13">
        <v>45493</v>
      </c>
      <c r="BH92" s="13">
        <v>45511</v>
      </c>
      <c r="BI92" s="13">
        <v>45523</v>
      </c>
      <c r="BJ92" s="13">
        <v>45579</v>
      </c>
      <c r="BK92" s="13">
        <v>45600</v>
      </c>
      <c r="BL92" s="13">
        <v>45607</v>
      </c>
      <c r="BM92" s="13">
        <v>45651</v>
      </c>
    </row>
    <row r="93" spans="1:65" s="5" customFormat="1" ht="90" hidden="1">
      <c r="A93" s="26" t="s">
        <v>1347</v>
      </c>
      <c r="B93" s="26" t="s">
        <v>1686</v>
      </c>
      <c r="C93" s="26" t="s">
        <v>1348</v>
      </c>
      <c r="D93" s="26" t="s">
        <v>498</v>
      </c>
      <c r="E93" s="26" t="s">
        <v>1858</v>
      </c>
      <c r="F93" s="26" t="s">
        <v>1349</v>
      </c>
      <c r="G93" s="26" t="s">
        <v>499</v>
      </c>
      <c r="H93" s="26" t="s">
        <v>1512</v>
      </c>
      <c r="I93" s="26" t="s">
        <v>1365</v>
      </c>
      <c r="J93" s="26" t="s">
        <v>1366</v>
      </c>
      <c r="K93" s="26" t="s">
        <v>17</v>
      </c>
      <c r="L93" s="26" t="s">
        <v>1871</v>
      </c>
      <c r="M93" s="26">
        <v>15</v>
      </c>
      <c r="N93" s="26" t="s">
        <v>496</v>
      </c>
      <c r="O93" s="26" t="s">
        <v>497</v>
      </c>
      <c r="P93" s="26" t="s">
        <v>1357</v>
      </c>
      <c r="Q93" s="28">
        <v>45498</v>
      </c>
      <c r="R93" s="26">
        <v>0</v>
      </c>
      <c r="S93" s="26">
        <v>0</v>
      </c>
      <c r="T93" s="35" t="s">
        <v>1514</v>
      </c>
      <c r="U93" s="26" t="s">
        <v>1553</v>
      </c>
      <c r="V93" s="26" t="s">
        <v>1357</v>
      </c>
      <c r="W93" s="26" t="s">
        <v>1357</v>
      </c>
      <c r="X93" s="26" t="s">
        <v>1357</v>
      </c>
      <c r="Y93" s="26" t="s">
        <v>1357</v>
      </c>
      <c r="Z93" s="26" t="s">
        <v>1554</v>
      </c>
      <c r="AA93" s="26"/>
      <c r="AW93" s="10">
        <v>45292</v>
      </c>
      <c r="AX93" s="11">
        <v>45299</v>
      </c>
      <c r="AY93" s="11">
        <v>45376</v>
      </c>
      <c r="AZ93" s="11">
        <v>45379</v>
      </c>
      <c r="BA93" s="11">
        <v>45380</v>
      </c>
      <c r="BB93" s="11">
        <v>45413</v>
      </c>
      <c r="BC93" s="11">
        <v>45425</v>
      </c>
      <c r="BD93" s="11">
        <v>45446</v>
      </c>
      <c r="BE93" s="11">
        <v>45453</v>
      </c>
      <c r="BF93" s="11">
        <v>45474</v>
      </c>
      <c r="BG93" s="11">
        <v>45493</v>
      </c>
      <c r="BH93" s="11">
        <v>45511</v>
      </c>
      <c r="BI93" s="11">
        <v>45523</v>
      </c>
      <c r="BJ93" s="11">
        <v>45579</v>
      </c>
      <c r="BK93" s="11">
        <v>45600</v>
      </c>
      <c r="BL93" s="11">
        <v>45607</v>
      </c>
      <c r="BM93" s="11">
        <v>45651</v>
      </c>
    </row>
    <row r="94" spans="1:65" s="5" customFormat="1" ht="90" hidden="1">
      <c r="A94" s="26" t="s">
        <v>1347</v>
      </c>
      <c r="B94" s="26" t="s">
        <v>1686</v>
      </c>
      <c r="C94" s="26" t="s">
        <v>1348</v>
      </c>
      <c r="D94" s="26" t="s">
        <v>498</v>
      </c>
      <c r="E94" s="26" t="s">
        <v>1858</v>
      </c>
      <c r="F94" s="26" t="s">
        <v>1349</v>
      </c>
      <c r="G94" s="26" t="s">
        <v>502</v>
      </c>
      <c r="H94" s="26" t="s">
        <v>1512</v>
      </c>
      <c r="I94" s="26" t="s">
        <v>1365</v>
      </c>
      <c r="J94" s="26" t="s">
        <v>1366</v>
      </c>
      <c r="K94" s="26" t="s">
        <v>25</v>
      </c>
      <c r="L94" s="26" t="s">
        <v>1872</v>
      </c>
      <c r="M94" s="26">
        <v>15</v>
      </c>
      <c r="N94" s="40" t="s">
        <v>500</v>
      </c>
      <c r="O94" s="26" t="s">
        <v>501</v>
      </c>
      <c r="P94" s="26" t="s">
        <v>1357</v>
      </c>
      <c r="Q94" s="28">
        <v>45534</v>
      </c>
      <c r="R94" s="26">
        <v>0</v>
      </c>
      <c r="S94" s="26">
        <v>0</v>
      </c>
      <c r="T94" s="35" t="s">
        <v>1514</v>
      </c>
      <c r="U94" s="26" t="s">
        <v>1555</v>
      </c>
      <c r="V94" s="26" t="s">
        <v>1357</v>
      </c>
      <c r="W94" s="26" t="s">
        <v>1357</v>
      </c>
      <c r="X94" s="26" t="s">
        <v>1357</v>
      </c>
      <c r="Y94" s="26" t="s">
        <v>1357</v>
      </c>
      <c r="Z94" s="26" t="s">
        <v>1554</v>
      </c>
      <c r="AA94" s="26"/>
      <c r="AW94" s="10">
        <v>45292</v>
      </c>
      <c r="AX94" s="11">
        <v>45299</v>
      </c>
      <c r="AY94" s="11">
        <v>45376</v>
      </c>
      <c r="AZ94" s="11">
        <v>45379</v>
      </c>
      <c r="BA94" s="11">
        <v>45380</v>
      </c>
      <c r="BB94" s="11">
        <v>45413</v>
      </c>
      <c r="BC94" s="11">
        <v>45425</v>
      </c>
      <c r="BD94" s="11">
        <v>45446</v>
      </c>
      <c r="BE94" s="11">
        <v>45453</v>
      </c>
      <c r="BF94" s="11">
        <v>45474</v>
      </c>
      <c r="BG94" s="11">
        <v>45493</v>
      </c>
      <c r="BH94" s="11">
        <v>45511</v>
      </c>
      <c r="BI94" s="11">
        <v>45523</v>
      </c>
      <c r="BJ94" s="11">
        <v>45579</v>
      </c>
      <c r="BK94" s="11">
        <v>45600</v>
      </c>
      <c r="BL94" s="11">
        <v>45607</v>
      </c>
      <c r="BM94" s="11">
        <v>45651</v>
      </c>
    </row>
    <row r="95" spans="1:65" s="5" customFormat="1" ht="90" hidden="1">
      <c r="A95" s="26" t="s">
        <v>1347</v>
      </c>
      <c r="B95" s="26" t="s">
        <v>1686</v>
      </c>
      <c r="C95" s="26" t="s">
        <v>1348</v>
      </c>
      <c r="D95" s="26" t="s">
        <v>498</v>
      </c>
      <c r="E95" s="26" t="s">
        <v>1858</v>
      </c>
      <c r="F95" s="26" t="s">
        <v>1349</v>
      </c>
      <c r="G95" s="26" t="s">
        <v>505</v>
      </c>
      <c r="H95" s="26" t="s">
        <v>1512</v>
      </c>
      <c r="I95" s="26" t="s">
        <v>1365</v>
      </c>
      <c r="J95" s="26" t="s">
        <v>1366</v>
      </c>
      <c r="K95" s="26" t="s">
        <v>25</v>
      </c>
      <c r="L95" s="26" t="s">
        <v>1872</v>
      </c>
      <c r="M95" s="26">
        <v>15</v>
      </c>
      <c r="N95" s="26" t="s">
        <v>503</v>
      </c>
      <c r="O95" s="26" t="s">
        <v>504</v>
      </c>
      <c r="P95" s="26" t="s">
        <v>1357</v>
      </c>
      <c r="Q95" s="28">
        <v>45534</v>
      </c>
      <c r="R95" s="26">
        <v>0</v>
      </c>
      <c r="S95" s="26">
        <v>0</v>
      </c>
      <c r="T95" s="35" t="s">
        <v>1514</v>
      </c>
      <c r="U95" s="26" t="s">
        <v>1556</v>
      </c>
      <c r="V95" s="26" t="s">
        <v>1357</v>
      </c>
      <c r="W95" s="26" t="s">
        <v>1357</v>
      </c>
      <c r="X95" s="26" t="s">
        <v>1357</v>
      </c>
      <c r="Y95" s="26" t="s">
        <v>1357</v>
      </c>
      <c r="Z95" s="26" t="s">
        <v>1554</v>
      </c>
      <c r="AA95" s="26"/>
      <c r="AW95" s="10">
        <v>45292</v>
      </c>
      <c r="AX95" s="11">
        <v>45299</v>
      </c>
      <c r="AY95" s="11">
        <v>45376</v>
      </c>
      <c r="AZ95" s="11">
        <v>45379</v>
      </c>
      <c r="BA95" s="11">
        <v>45380</v>
      </c>
      <c r="BB95" s="11">
        <v>45413</v>
      </c>
      <c r="BC95" s="11">
        <v>45425</v>
      </c>
      <c r="BD95" s="11">
        <v>45446</v>
      </c>
      <c r="BE95" s="11">
        <v>45453</v>
      </c>
      <c r="BF95" s="11">
        <v>45474</v>
      </c>
      <c r="BG95" s="11">
        <v>45493</v>
      </c>
      <c r="BH95" s="11">
        <v>45511</v>
      </c>
      <c r="BI95" s="11">
        <v>45523</v>
      </c>
      <c r="BJ95" s="11">
        <v>45579</v>
      </c>
      <c r="BK95" s="11">
        <v>45600</v>
      </c>
      <c r="BL95" s="11">
        <v>45607</v>
      </c>
      <c r="BM95" s="11">
        <v>45651</v>
      </c>
    </row>
    <row r="96" spans="1:65" s="6" customFormat="1" ht="180" hidden="1">
      <c r="A96" s="26" t="s">
        <v>1347</v>
      </c>
      <c r="B96" s="26" t="s">
        <v>1686</v>
      </c>
      <c r="C96" s="26" t="s">
        <v>1501</v>
      </c>
      <c r="D96" s="26" t="s">
        <v>508</v>
      </c>
      <c r="E96" s="26" t="s">
        <v>1858</v>
      </c>
      <c r="F96" s="26" t="s">
        <v>1420</v>
      </c>
      <c r="G96" s="26" t="s">
        <v>509</v>
      </c>
      <c r="H96" s="26" t="s">
        <v>1418</v>
      </c>
      <c r="I96" s="26" t="s">
        <v>1350</v>
      </c>
      <c r="J96" s="26" t="s">
        <v>1521</v>
      </c>
      <c r="K96" s="26" t="s">
        <v>405</v>
      </c>
      <c r="L96" s="26" t="s">
        <v>1872</v>
      </c>
      <c r="M96" s="26">
        <v>15</v>
      </c>
      <c r="N96" s="26" t="s">
        <v>506</v>
      </c>
      <c r="O96" s="26" t="s">
        <v>507</v>
      </c>
      <c r="P96" s="26" t="s">
        <v>1357</v>
      </c>
      <c r="Q96" s="28">
        <v>45534</v>
      </c>
      <c r="R96" s="26">
        <f t="shared" si="28"/>
        <v>26</v>
      </c>
      <c r="S96" s="26">
        <f t="shared" ref="S96:S156" si="29">R96+1</f>
        <v>27</v>
      </c>
      <c r="T96" s="27" t="s">
        <v>1368</v>
      </c>
      <c r="U96" s="26" t="s">
        <v>1557</v>
      </c>
      <c r="V96" s="26" t="s">
        <v>1357</v>
      </c>
      <c r="W96" s="26" t="s">
        <v>1357</v>
      </c>
      <c r="X96" s="26" t="s">
        <v>1357</v>
      </c>
      <c r="Y96" s="26" t="s">
        <v>1357</v>
      </c>
      <c r="Z96" s="26" t="s">
        <v>1849</v>
      </c>
      <c r="AA96" s="26"/>
      <c r="AW96" s="12">
        <v>45292</v>
      </c>
      <c r="AX96" s="13">
        <v>45299</v>
      </c>
      <c r="AY96" s="13">
        <v>45376</v>
      </c>
      <c r="AZ96" s="13">
        <v>45379</v>
      </c>
      <c r="BA96" s="13">
        <v>45380</v>
      </c>
      <c r="BB96" s="13">
        <v>45413</v>
      </c>
      <c r="BC96" s="13">
        <v>45425</v>
      </c>
      <c r="BD96" s="13">
        <v>45446</v>
      </c>
      <c r="BE96" s="13">
        <v>45453</v>
      </c>
      <c r="BF96" s="13">
        <v>45474</v>
      </c>
      <c r="BG96" s="13">
        <v>45493</v>
      </c>
      <c r="BH96" s="13">
        <v>45511</v>
      </c>
      <c r="BI96" s="13">
        <v>45523</v>
      </c>
      <c r="BJ96" s="13">
        <v>45579</v>
      </c>
      <c r="BK96" s="13">
        <v>45600</v>
      </c>
      <c r="BL96" s="13">
        <v>45607</v>
      </c>
      <c r="BM96" s="13">
        <v>45651</v>
      </c>
    </row>
    <row r="97" spans="1:65" s="5" customFormat="1" ht="105" hidden="1">
      <c r="A97" s="26" t="s">
        <v>1347</v>
      </c>
      <c r="B97" s="26" t="s">
        <v>1686</v>
      </c>
      <c r="C97" s="26" t="s">
        <v>1348</v>
      </c>
      <c r="D97" s="26" t="s">
        <v>512</v>
      </c>
      <c r="E97" s="26" t="s">
        <v>1856</v>
      </c>
      <c r="F97" s="26" t="s">
        <v>1397</v>
      </c>
      <c r="G97" s="26" t="s">
        <v>513</v>
      </c>
      <c r="H97" s="48" t="s">
        <v>1883</v>
      </c>
      <c r="I97" s="26" t="s">
        <v>1365</v>
      </c>
      <c r="J97" s="26" t="s">
        <v>1558</v>
      </c>
      <c r="K97" s="26" t="s">
        <v>91</v>
      </c>
      <c r="L97" s="26" t="s">
        <v>1873</v>
      </c>
      <c r="M97" s="26">
        <v>15</v>
      </c>
      <c r="N97" s="26" t="s">
        <v>510</v>
      </c>
      <c r="O97" s="26" t="s">
        <v>511</v>
      </c>
      <c r="P97" s="26" t="s">
        <v>1357</v>
      </c>
      <c r="Q97" s="28">
        <v>45534</v>
      </c>
      <c r="R97" s="26">
        <f t="shared" si="28"/>
        <v>26</v>
      </c>
      <c r="S97" s="26">
        <f t="shared" si="29"/>
        <v>27</v>
      </c>
      <c r="T97" s="27" t="s">
        <v>1368</v>
      </c>
      <c r="U97" s="47" t="s">
        <v>1887</v>
      </c>
      <c r="V97" s="26" t="s">
        <v>1357</v>
      </c>
      <c r="W97" s="26" t="s">
        <v>1357</v>
      </c>
      <c r="X97" s="26" t="s">
        <v>1357</v>
      </c>
      <c r="Y97" s="26" t="s">
        <v>1357</v>
      </c>
      <c r="Z97" s="26" t="s">
        <v>1849</v>
      </c>
      <c r="AA97" s="26" t="s">
        <v>1888</v>
      </c>
      <c r="AW97" s="10">
        <v>45292</v>
      </c>
      <c r="AX97" s="11">
        <v>45299</v>
      </c>
      <c r="AY97" s="11">
        <v>45376</v>
      </c>
      <c r="AZ97" s="11">
        <v>45379</v>
      </c>
      <c r="BA97" s="11">
        <v>45380</v>
      </c>
      <c r="BB97" s="11">
        <v>45413</v>
      </c>
      <c r="BC97" s="11">
        <v>45425</v>
      </c>
      <c r="BD97" s="11">
        <v>45446</v>
      </c>
      <c r="BE97" s="11">
        <v>45453</v>
      </c>
      <c r="BF97" s="11">
        <v>45474</v>
      </c>
      <c r="BG97" s="11">
        <v>45493</v>
      </c>
      <c r="BH97" s="11">
        <v>45511</v>
      </c>
      <c r="BI97" s="11">
        <v>45523</v>
      </c>
      <c r="BJ97" s="11">
        <v>45579</v>
      </c>
      <c r="BK97" s="11">
        <v>45600</v>
      </c>
      <c r="BL97" s="11">
        <v>45607</v>
      </c>
      <c r="BM97" s="11">
        <v>45651</v>
      </c>
    </row>
    <row r="98" spans="1:65" s="6" customFormat="1" ht="105" hidden="1">
      <c r="A98" s="26" t="s">
        <v>1347</v>
      </c>
      <c r="B98" s="26" t="s">
        <v>1686</v>
      </c>
      <c r="C98" s="26" t="s">
        <v>1455</v>
      </c>
      <c r="D98" s="26" t="s">
        <v>516</v>
      </c>
      <c r="E98" s="26" t="s">
        <v>1854</v>
      </c>
      <c r="F98" s="26" t="s">
        <v>1420</v>
      </c>
      <c r="G98" s="26" t="s">
        <v>517</v>
      </c>
      <c r="H98" s="26" t="s">
        <v>607</v>
      </c>
      <c r="I98" s="26" t="s">
        <v>1350</v>
      </c>
      <c r="J98" s="26" t="s">
        <v>1521</v>
      </c>
      <c r="K98" s="26" t="s">
        <v>169</v>
      </c>
      <c r="L98" s="26" t="s">
        <v>1871</v>
      </c>
      <c r="M98" s="26">
        <v>15</v>
      </c>
      <c r="N98" s="26" t="s">
        <v>514</v>
      </c>
      <c r="O98" s="26" t="s">
        <v>515</v>
      </c>
      <c r="P98" s="26" t="s">
        <v>1357</v>
      </c>
      <c r="Q98" s="28">
        <v>45534</v>
      </c>
      <c r="R98" s="26">
        <f t="shared" si="28"/>
        <v>26</v>
      </c>
      <c r="S98" s="26">
        <f t="shared" si="29"/>
        <v>27</v>
      </c>
      <c r="T98" s="27" t="s">
        <v>1368</v>
      </c>
      <c r="U98" s="49" t="s">
        <v>1884</v>
      </c>
      <c r="V98" s="26" t="s">
        <v>1357</v>
      </c>
      <c r="W98" s="26" t="s">
        <v>1357</v>
      </c>
      <c r="X98" s="26" t="s">
        <v>1357</v>
      </c>
      <c r="Y98" s="26" t="s">
        <v>1357</v>
      </c>
      <c r="Z98" s="26" t="s">
        <v>1849</v>
      </c>
      <c r="AA98" s="26"/>
      <c r="AW98" s="12">
        <v>45292</v>
      </c>
      <c r="AX98" s="13">
        <v>45299</v>
      </c>
      <c r="AY98" s="13">
        <v>45376</v>
      </c>
      <c r="AZ98" s="13">
        <v>45379</v>
      </c>
      <c r="BA98" s="13">
        <v>45380</v>
      </c>
      <c r="BB98" s="13">
        <v>45413</v>
      </c>
      <c r="BC98" s="13">
        <v>45425</v>
      </c>
      <c r="BD98" s="13">
        <v>45446</v>
      </c>
      <c r="BE98" s="13">
        <v>45453</v>
      </c>
      <c r="BF98" s="13">
        <v>45474</v>
      </c>
      <c r="BG98" s="13">
        <v>45493</v>
      </c>
      <c r="BH98" s="13">
        <v>45511</v>
      </c>
      <c r="BI98" s="13">
        <v>45523</v>
      </c>
      <c r="BJ98" s="13">
        <v>45579</v>
      </c>
      <c r="BK98" s="13">
        <v>45600</v>
      </c>
      <c r="BL98" s="13">
        <v>45607</v>
      </c>
      <c r="BM98" s="13">
        <v>45651</v>
      </c>
    </row>
    <row r="99" spans="1:65" s="6" customFormat="1" ht="75" hidden="1">
      <c r="A99" s="26" t="s">
        <v>1347</v>
      </c>
      <c r="B99" s="26" t="s">
        <v>1686</v>
      </c>
      <c r="C99" s="26" t="s">
        <v>1494</v>
      </c>
      <c r="D99" s="26" t="s">
        <v>527</v>
      </c>
      <c r="E99" s="26" t="s">
        <v>1855</v>
      </c>
      <c r="F99" s="26" t="s">
        <v>1420</v>
      </c>
      <c r="G99" s="26" t="s">
        <v>528</v>
      </c>
      <c r="H99" s="26" t="s">
        <v>607</v>
      </c>
      <c r="I99" s="26" t="s">
        <v>1350</v>
      </c>
      <c r="J99" s="26" t="s">
        <v>1521</v>
      </c>
      <c r="K99" s="26" t="s">
        <v>30</v>
      </c>
      <c r="L99" s="26" t="s">
        <v>1874</v>
      </c>
      <c r="M99" s="26">
        <v>10</v>
      </c>
      <c r="N99" s="26" t="s">
        <v>525</v>
      </c>
      <c r="O99" s="26" t="s">
        <v>526</v>
      </c>
      <c r="P99" s="26"/>
      <c r="Q99" s="28">
        <v>45516</v>
      </c>
      <c r="R99" s="26">
        <f t="shared" si="28"/>
        <v>13</v>
      </c>
      <c r="S99" s="26">
        <f t="shared" si="29"/>
        <v>14</v>
      </c>
      <c r="T99" s="36" t="s">
        <v>1392</v>
      </c>
      <c r="U99"/>
      <c r="V99" s="28">
        <v>45516</v>
      </c>
      <c r="W99" s="26" t="s">
        <v>1559</v>
      </c>
      <c r="X99" s="26" t="s">
        <v>1377</v>
      </c>
      <c r="Y99" s="26" t="s">
        <v>1560</v>
      </c>
      <c r="Z99" s="26" t="s">
        <v>1561</v>
      </c>
      <c r="AA99" s="26" t="s">
        <v>1875</v>
      </c>
      <c r="AW99" s="12">
        <v>45292</v>
      </c>
      <c r="AX99" s="13">
        <v>45299</v>
      </c>
      <c r="AY99" s="13">
        <v>45376</v>
      </c>
      <c r="AZ99" s="13">
        <v>45379</v>
      </c>
      <c r="BA99" s="13">
        <v>45380</v>
      </c>
      <c r="BB99" s="13">
        <v>45413</v>
      </c>
      <c r="BC99" s="13">
        <v>45425</v>
      </c>
      <c r="BD99" s="13">
        <v>45446</v>
      </c>
      <c r="BE99" s="13">
        <v>45453</v>
      </c>
      <c r="BF99" s="13">
        <v>45474</v>
      </c>
      <c r="BG99" s="13">
        <v>45493</v>
      </c>
      <c r="BH99" s="13">
        <v>45511</v>
      </c>
      <c r="BI99" s="13">
        <v>45523</v>
      </c>
      <c r="BJ99" s="13">
        <v>45579</v>
      </c>
      <c r="BK99" s="13">
        <v>45600</v>
      </c>
      <c r="BL99" s="13">
        <v>45607</v>
      </c>
      <c r="BM99" s="13">
        <v>45651</v>
      </c>
    </row>
    <row r="100" spans="1:65" s="6" customFormat="1" ht="75" hidden="1">
      <c r="A100" s="26" t="s">
        <v>1347</v>
      </c>
      <c r="B100" s="26" t="s">
        <v>1686</v>
      </c>
      <c r="C100" s="26" t="s">
        <v>1562</v>
      </c>
      <c r="D100" s="26" t="s">
        <v>531</v>
      </c>
      <c r="E100" s="26" t="s">
        <v>1855</v>
      </c>
      <c r="F100" s="26" t="s">
        <v>1435</v>
      </c>
      <c r="G100" s="26" t="s">
        <v>532</v>
      </c>
      <c r="H100" s="26" t="s">
        <v>1563</v>
      </c>
      <c r="I100" s="26" t="s">
        <v>1350</v>
      </c>
      <c r="J100" s="26" t="s">
        <v>1861</v>
      </c>
      <c r="K100" s="26" t="s">
        <v>25</v>
      </c>
      <c r="L100" s="26" t="s">
        <v>1872</v>
      </c>
      <c r="M100" s="26">
        <v>15</v>
      </c>
      <c r="N100" s="26" t="s">
        <v>529</v>
      </c>
      <c r="O100" s="26" t="s">
        <v>530</v>
      </c>
      <c r="P100" s="41" t="s">
        <v>1564</v>
      </c>
      <c r="Q100" s="28">
        <v>45505</v>
      </c>
      <c r="R100" s="26">
        <f t="shared" si="28"/>
        <v>7</v>
      </c>
      <c r="S100" s="26">
        <f t="shared" si="29"/>
        <v>8</v>
      </c>
      <c r="T100" s="29" t="s">
        <v>1482</v>
      </c>
      <c r="U100" s="49" t="s">
        <v>1885</v>
      </c>
      <c r="V100" s="28">
        <v>45505</v>
      </c>
      <c r="W100" s="26" t="s">
        <v>1565</v>
      </c>
      <c r="X100" s="26" t="s">
        <v>1377</v>
      </c>
      <c r="Y100" s="26" t="s">
        <v>1357</v>
      </c>
      <c r="Z100" s="26" t="s">
        <v>1566</v>
      </c>
      <c r="AA100" s="26"/>
      <c r="AW100" s="12">
        <v>45292</v>
      </c>
      <c r="AX100" s="13">
        <v>45299</v>
      </c>
      <c r="AY100" s="13">
        <v>45376</v>
      </c>
      <c r="AZ100" s="13">
        <v>45379</v>
      </c>
      <c r="BA100" s="13">
        <v>45380</v>
      </c>
      <c r="BB100" s="13">
        <v>45413</v>
      </c>
      <c r="BC100" s="13">
        <v>45425</v>
      </c>
      <c r="BD100" s="13">
        <v>45446</v>
      </c>
      <c r="BE100" s="13">
        <v>45453</v>
      </c>
      <c r="BF100" s="13">
        <v>45474</v>
      </c>
      <c r="BG100" s="13">
        <v>45493</v>
      </c>
      <c r="BH100" s="13">
        <v>45511</v>
      </c>
      <c r="BI100" s="13">
        <v>45523</v>
      </c>
      <c r="BJ100" s="13">
        <v>45579</v>
      </c>
      <c r="BK100" s="13">
        <v>45600</v>
      </c>
      <c r="BL100" s="13">
        <v>45607</v>
      </c>
      <c r="BM100" s="13">
        <v>45651</v>
      </c>
    </row>
    <row r="101" spans="1:65" s="19" customFormat="1" ht="105" hidden="1">
      <c r="A101" s="26" t="s">
        <v>1347</v>
      </c>
      <c r="B101" s="26" t="s">
        <v>1686</v>
      </c>
      <c r="C101" s="26" t="s">
        <v>1457</v>
      </c>
      <c r="D101" s="26" t="s">
        <v>535</v>
      </c>
      <c r="E101" s="26" t="s">
        <v>1856</v>
      </c>
      <c r="F101" s="26" t="s">
        <v>1429</v>
      </c>
      <c r="G101" s="26" t="s">
        <v>536</v>
      </c>
      <c r="H101" s="26" t="s">
        <v>1423</v>
      </c>
      <c r="I101" s="26" t="s">
        <v>1350</v>
      </c>
      <c r="J101" s="26" t="s">
        <v>1526</v>
      </c>
      <c r="K101" s="26" t="s">
        <v>146</v>
      </c>
      <c r="L101" s="26" t="s">
        <v>1873</v>
      </c>
      <c r="M101" s="26">
        <v>15</v>
      </c>
      <c r="N101" s="26" t="s">
        <v>533</v>
      </c>
      <c r="O101" s="26" t="s">
        <v>534</v>
      </c>
      <c r="P101" s="26" t="s">
        <v>1357</v>
      </c>
      <c r="Q101" s="28">
        <v>45534</v>
      </c>
      <c r="R101" s="26">
        <f t="shared" si="28"/>
        <v>26</v>
      </c>
      <c r="S101" s="26">
        <f t="shared" si="29"/>
        <v>27</v>
      </c>
      <c r="T101" s="27" t="s">
        <v>1368</v>
      </c>
      <c r="U101"/>
      <c r="V101" s="26" t="s">
        <v>1357</v>
      </c>
      <c r="W101" s="26" t="s">
        <v>1357</v>
      </c>
      <c r="X101" s="26" t="s">
        <v>1357</v>
      </c>
      <c r="Y101" s="26" t="s">
        <v>1357</v>
      </c>
      <c r="Z101" s="26" t="s">
        <v>1849</v>
      </c>
      <c r="AA101" s="26"/>
      <c r="AW101" s="20">
        <v>45292</v>
      </c>
      <c r="AX101" s="21">
        <v>45299</v>
      </c>
      <c r="AY101" s="21">
        <v>45376</v>
      </c>
      <c r="AZ101" s="21">
        <v>45379</v>
      </c>
      <c r="BA101" s="21">
        <v>45380</v>
      </c>
      <c r="BB101" s="21">
        <v>45413</v>
      </c>
      <c r="BC101" s="21">
        <v>45425</v>
      </c>
      <c r="BD101" s="21">
        <v>45446</v>
      </c>
      <c r="BE101" s="21">
        <v>45453</v>
      </c>
      <c r="BF101" s="21">
        <v>45474</v>
      </c>
      <c r="BG101" s="21">
        <v>45493</v>
      </c>
      <c r="BH101" s="21">
        <v>45511</v>
      </c>
      <c r="BI101" s="21">
        <v>45523</v>
      </c>
      <c r="BJ101" s="21">
        <v>45579</v>
      </c>
      <c r="BK101" s="21">
        <v>45600</v>
      </c>
      <c r="BL101" s="21">
        <v>45607</v>
      </c>
      <c r="BM101" s="21">
        <v>45651</v>
      </c>
    </row>
    <row r="102" spans="1:65" s="6" customFormat="1" ht="45" hidden="1">
      <c r="A102" s="26" t="s">
        <v>1347</v>
      </c>
      <c r="B102" s="26" t="s">
        <v>1686</v>
      </c>
      <c r="C102" s="26" t="s">
        <v>1457</v>
      </c>
      <c r="D102" s="26" t="s">
        <v>539</v>
      </c>
      <c r="E102" s="26" t="s">
        <v>1855</v>
      </c>
      <c r="F102" s="26" t="s">
        <v>1429</v>
      </c>
      <c r="G102" s="26" t="s">
        <v>540</v>
      </c>
      <c r="H102" s="26" t="s">
        <v>1458</v>
      </c>
      <c r="I102" s="26" t="s">
        <v>1350</v>
      </c>
      <c r="J102" s="26" t="s">
        <v>1350</v>
      </c>
      <c r="K102" s="26" t="s">
        <v>30</v>
      </c>
      <c r="L102" s="26" t="s">
        <v>1874</v>
      </c>
      <c r="M102" s="26">
        <v>10</v>
      </c>
      <c r="N102" s="26" t="s">
        <v>537</v>
      </c>
      <c r="O102" s="39">
        <v>45497.602627314816</v>
      </c>
      <c r="P102" s="26" t="s">
        <v>1567</v>
      </c>
      <c r="Q102" s="28">
        <v>45537</v>
      </c>
      <c r="R102" s="26">
        <f t="shared" si="28"/>
        <v>27</v>
      </c>
      <c r="S102" s="26">
        <f t="shared" si="29"/>
        <v>28</v>
      </c>
      <c r="T102" s="27" t="s">
        <v>1368</v>
      </c>
      <c r="U102" s="49" t="s">
        <v>1886</v>
      </c>
      <c r="V102" s="26" t="s">
        <v>1357</v>
      </c>
      <c r="W102" s="26" t="s">
        <v>1357</v>
      </c>
      <c r="X102" s="26" t="s">
        <v>1357</v>
      </c>
      <c r="Y102" s="26" t="s">
        <v>1357</v>
      </c>
      <c r="Z102" s="26" t="s">
        <v>1389</v>
      </c>
      <c r="AA102" s="26" t="s">
        <v>1879</v>
      </c>
      <c r="AW102" s="12">
        <v>45292</v>
      </c>
      <c r="AX102" s="13">
        <v>45299</v>
      </c>
      <c r="AY102" s="13">
        <v>45376</v>
      </c>
      <c r="AZ102" s="13">
        <v>45379</v>
      </c>
      <c r="BA102" s="13">
        <v>45380</v>
      </c>
      <c r="BB102" s="13">
        <v>45413</v>
      </c>
      <c r="BC102" s="13">
        <v>45425</v>
      </c>
      <c r="BD102" s="13">
        <v>45446</v>
      </c>
      <c r="BE102" s="13">
        <v>45453</v>
      </c>
      <c r="BF102" s="13">
        <v>45474</v>
      </c>
      <c r="BG102" s="13">
        <v>45493</v>
      </c>
      <c r="BH102" s="13">
        <v>45511</v>
      </c>
      <c r="BI102" s="13">
        <v>45523</v>
      </c>
      <c r="BJ102" s="13">
        <v>45579</v>
      </c>
      <c r="BK102" s="13">
        <v>45600</v>
      </c>
      <c r="BL102" s="13">
        <v>45607</v>
      </c>
      <c r="BM102" s="13">
        <v>45651</v>
      </c>
    </row>
    <row r="103" spans="1:65" s="14" customFormat="1" ht="150" hidden="1">
      <c r="A103" s="26" t="s">
        <v>1347</v>
      </c>
      <c r="B103" s="26" t="s">
        <v>1686</v>
      </c>
      <c r="C103" s="26" t="s">
        <v>1501</v>
      </c>
      <c r="D103" s="26" t="s">
        <v>543</v>
      </c>
      <c r="E103" s="26" t="s">
        <v>1854</v>
      </c>
      <c r="F103" s="26" t="s">
        <v>1397</v>
      </c>
      <c r="G103" s="26" t="s">
        <v>544</v>
      </c>
      <c r="H103" s="26" t="s">
        <v>1373</v>
      </c>
      <c r="I103" s="26" t="s">
        <v>1350</v>
      </c>
      <c r="J103" s="26" t="s">
        <v>1859</v>
      </c>
      <c r="K103" s="26" t="s">
        <v>17</v>
      </c>
      <c r="L103" s="26" t="s">
        <v>1871</v>
      </c>
      <c r="M103" s="26">
        <v>15</v>
      </c>
      <c r="N103" s="26" t="s">
        <v>541</v>
      </c>
      <c r="O103" s="26" t="s">
        <v>542</v>
      </c>
      <c r="P103" s="26" t="s">
        <v>1357</v>
      </c>
      <c r="Q103" s="28">
        <v>45534</v>
      </c>
      <c r="R103" s="26">
        <f t="shared" si="28"/>
        <v>26</v>
      </c>
      <c r="S103" s="26">
        <f t="shared" si="29"/>
        <v>27</v>
      </c>
      <c r="T103" s="27" t="s">
        <v>1368</v>
      </c>
      <c r="U103" s="26" t="s">
        <v>1568</v>
      </c>
      <c r="V103" s="26" t="s">
        <v>1357</v>
      </c>
      <c r="W103" s="26" t="s">
        <v>1357</v>
      </c>
      <c r="X103" s="26" t="s">
        <v>1357</v>
      </c>
      <c r="Y103" s="26" t="s">
        <v>1357</v>
      </c>
      <c r="Z103" s="26" t="s">
        <v>1849</v>
      </c>
      <c r="AA103" s="26"/>
      <c r="AW103" s="22">
        <v>45292</v>
      </c>
      <c r="AX103" s="23">
        <v>45299</v>
      </c>
      <c r="AY103" s="23">
        <v>45376</v>
      </c>
      <c r="AZ103" s="23">
        <v>45379</v>
      </c>
      <c r="BA103" s="23">
        <v>45380</v>
      </c>
      <c r="BB103" s="23">
        <v>45413</v>
      </c>
      <c r="BC103" s="23">
        <v>45425</v>
      </c>
      <c r="BD103" s="23">
        <v>45446</v>
      </c>
      <c r="BE103" s="23">
        <v>45453</v>
      </c>
      <c r="BF103" s="23">
        <v>45474</v>
      </c>
      <c r="BG103" s="23">
        <v>45493</v>
      </c>
      <c r="BH103" s="23">
        <v>45511</v>
      </c>
      <c r="BI103" s="23">
        <v>45523</v>
      </c>
      <c r="BJ103" s="23">
        <v>45579</v>
      </c>
      <c r="BK103" s="23">
        <v>45600</v>
      </c>
      <c r="BL103" s="23">
        <v>45607</v>
      </c>
      <c r="BM103" s="23">
        <v>45651</v>
      </c>
    </row>
    <row r="104" spans="1:65" s="6" customFormat="1" ht="180" hidden="1">
      <c r="A104" s="26" t="s">
        <v>1347</v>
      </c>
      <c r="B104" s="26" t="s">
        <v>1686</v>
      </c>
      <c r="C104" s="26" t="s">
        <v>1363</v>
      </c>
      <c r="D104" s="26" t="s">
        <v>548</v>
      </c>
      <c r="E104" s="26" t="s">
        <v>1855</v>
      </c>
      <c r="F104" s="26" t="s">
        <v>1349</v>
      </c>
      <c r="G104" s="26" t="s">
        <v>549</v>
      </c>
      <c r="H104" s="26" t="s">
        <v>1443</v>
      </c>
      <c r="I104" s="26" t="s">
        <v>1365</v>
      </c>
      <c r="J104" s="26" t="s">
        <v>1862</v>
      </c>
      <c r="K104" s="26" t="s">
        <v>146</v>
      </c>
      <c r="L104" s="26" t="s">
        <v>1873</v>
      </c>
      <c r="M104" s="26">
        <v>15</v>
      </c>
      <c r="N104" s="26" t="s">
        <v>546</v>
      </c>
      <c r="O104" s="39">
        <v>45497.599259259259</v>
      </c>
      <c r="P104" s="26" t="s">
        <v>1357</v>
      </c>
      <c r="Q104" s="28">
        <v>45534</v>
      </c>
      <c r="R104" s="26">
        <f t="shared" si="28"/>
        <v>26</v>
      </c>
      <c r="S104" s="26">
        <f t="shared" si="29"/>
        <v>27</v>
      </c>
      <c r="T104" s="27" t="s">
        <v>1368</v>
      </c>
      <c r="U104" s="26" t="s">
        <v>1569</v>
      </c>
      <c r="V104" s="26" t="s">
        <v>1357</v>
      </c>
      <c r="W104" s="26" t="s">
        <v>1357</v>
      </c>
      <c r="X104" s="26" t="s">
        <v>1357</v>
      </c>
      <c r="Y104" s="26" t="s">
        <v>1357</v>
      </c>
      <c r="Z104" s="26" t="s">
        <v>1849</v>
      </c>
      <c r="AA104" s="26"/>
      <c r="AW104" s="12">
        <v>45292</v>
      </c>
      <c r="AX104" s="13">
        <v>45299</v>
      </c>
      <c r="AY104" s="13">
        <v>45376</v>
      </c>
      <c r="AZ104" s="13">
        <v>45379</v>
      </c>
      <c r="BA104" s="13">
        <v>45380</v>
      </c>
      <c r="BB104" s="13">
        <v>45413</v>
      </c>
      <c r="BC104" s="13">
        <v>45425</v>
      </c>
      <c r="BD104" s="13">
        <v>45446</v>
      </c>
      <c r="BE104" s="13">
        <v>45453</v>
      </c>
      <c r="BF104" s="13">
        <v>45474</v>
      </c>
      <c r="BG104" s="13">
        <v>45493</v>
      </c>
      <c r="BH104" s="13">
        <v>45511</v>
      </c>
      <c r="BI104" s="13">
        <v>45523</v>
      </c>
      <c r="BJ104" s="13">
        <v>45579</v>
      </c>
      <c r="BK104" s="13">
        <v>45600</v>
      </c>
      <c r="BL104" s="13">
        <v>45607</v>
      </c>
      <c r="BM104" s="13">
        <v>45651</v>
      </c>
    </row>
    <row r="105" spans="1:65" s="6" customFormat="1" ht="150" hidden="1">
      <c r="A105" s="26" t="s">
        <v>1347</v>
      </c>
      <c r="B105" s="26" t="s">
        <v>1686</v>
      </c>
      <c r="C105" s="26" t="s">
        <v>1363</v>
      </c>
      <c r="D105" s="26" t="s">
        <v>552</v>
      </c>
      <c r="E105" s="26" t="s">
        <v>1857</v>
      </c>
      <c r="F105" s="26" t="s">
        <v>1397</v>
      </c>
      <c r="G105" s="26" t="s">
        <v>553</v>
      </c>
      <c r="H105" s="26" t="s">
        <v>1386</v>
      </c>
      <c r="I105" s="26" t="s">
        <v>1350</v>
      </c>
      <c r="J105" s="26" t="s">
        <v>1526</v>
      </c>
      <c r="K105" s="26" t="s">
        <v>25</v>
      </c>
      <c r="L105" s="26" t="s">
        <v>1872</v>
      </c>
      <c r="M105" s="26">
        <v>15</v>
      </c>
      <c r="N105" s="26" t="s">
        <v>550</v>
      </c>
      <c r="O105" s="26" t="s">
        <v>551</v>
      </c>
      <c r="P105" s="26" t="s">
        <v>1570</v>
      </c>
      <c r="Q105" s="28">
        <v>45537</v>
      </c>
      <c r="R105" s="26">
        <f t="shared" si="28"/>
        <v>27</v>
      </c>
      <c r="S105" s="26">
        <f t="shared" si="29"/>
        <v>28</v>
      </c>
      <c r="T105" s="27" t="s">
        <v>1368</v>
      </c>
      <c r="U105" s="26" t="s">
        <v>1571</v>
      </c>
      <c r="V105" s="26" t="s">
        <v>1357</v>
      </c>
      <c r="W105" s="26" t="s">
        <v>1357</v>
      </c>
      <c r="X105" s="26" t="s">
        <v>1357</v>
      </c>
      <c r="Y105" s="26" t="s">
        <v>1357</v>
      </c>
      <c r="Z105" s="26" t="s">
        <v>1389</v>
      </c>
      <c r="AA105" s="26" t="s">
        <v>1879</v>
      </c>
      <c r="AW105" s="12">
        <v>45292</v>
      </c>
      <c r="AX105" s="13">
        <v>45299</v>
      </c>
      <c r="AY105" s="13">
        <v>45376</v>
      </c>
      <c r="AZ105" s="13">
        <v>45379</v>
      </c>
      <c r="BA105" s="13">
        <v>45380</v>
      </c>
      <c r="BB105" s="13">
        <v>45413</v>
      </c>
      <c r="BC105" s="13">
        <v>45425</v>
      </c>
      <c r="BD105" s="13">
        <v>45446</v>
      </c>
      <c r="BE105" s="13">
        <v>45453</v>
      </c>
      <c r="BF105" s="13">
        <v>45474</v>
      </c>
      <c r="BG105" s="13">
        <v>45493</v>
      </c>
      <c r="BH105" s="13">
        <v>45511</v>
      </c>
      <c r="BI105" s="13">
        <v>45523</v>
      </c>
      <c r="BJ105" s="13">
        <v>45579</v>
      </c>
      <c r="BK105" s="13">
        <v>45600</v>
      </c>
      <c r="BL105" s="13">
        <v>45607</v>
      </c>
      <c r="BM105" s="13">
        <v>45651</v>
      </c>
    </row>
    <row r="106" spans="1:65" s="6" customFormat="1" ht="150" hidden="1">
      <c r="A106" s="26" t="s">
        <v>1347</v>
      </c>
      <c r="B106" s="26" t="s">
        <v>1686</v>
      </c>
      <c r="C106" s="26" t="s">
        <v>1448</v>
      </c>
      <c r="D106" s="26" t="s">
        <v>556</v>
      </c>
      <c r="E106" s="26" t="s">
        <v>1854</v>
      </c>
      <c r="F106" s="26" t="s">
        <v>1359</v>
      </c>
      <c r="G106" s="26" t="s">
        <v>557</v>
      </c>
      <c r="H106" s="26" t="s">
        <v>1426</v>
      </c>
      <c r="I106" s="26" t="s">
        <v>1350</v>
      </c>
      <c r="J106" s="26" t="s">
        <v>1572</v>
      </c>
      <c r="K106" s="26" t="s">
        <v>30</v>
      </c>
      <c r="L106" s="26" t="s">
        <v>1874</v>
      </c>
      <c r="M106" s="26">
        <v>10</v>
      </c>
      <c r="N106" s="26" t="s">
        <v>554</v>
      </c>
      <c r="O106" s="26" t="s">
        <v>555</v>
      </c>
      <c r="P106" s="26" t="s">
        <v>1573</v>
      </c>
      <c r="Q106" s="28">
        <v>45537</v>
      </c>
      <c r="R106" s="26">
        <f t="shared" si="28"/>
        <v>27</v>
      </c>
      <c r="S106" s="26">
        <f t="shared" si="29"/>
        <v>28</v>
      </c>
      <c r="T106" s="27" t="s">
        <v>1368</v>
      </c>
      <c r="U106" s="26" t="s">
        <v>1574</v>
      </c>
      <c r="V106" s="26" t="s">
        <v>1357</v>
      </c>
      <c r="W106" s="26" t="s">
        <v>1357</v>
      </c>
      <c r="X106" s="26" t="s">
        <v>1357</v>
      </c>
      <c r="Y106" s="26" t="s">
        <v>1357</v>
      </c>
      <c r="Z106" s="26" t="s">
        <v>1389</v>
      </c>
      <c r="AA106" s="26" t="s">
        <v>1879</v>
      </c>
      <c r="AW106" s="12">
        <v>45292</v>
      </c>
      <c r="AX106" s="13">
        <v>45299</v>
      </c>
      <c r="AY106" s="13">
        <v>45376</v>
      </c>
      <c r="AZ106" s="13">
        <v>45379</v>
      </c>
      <c r="BA106" s="13">
        <v>45380</v>
      </c>
      <c r="BB106" s="13">
        <v>45413</v>
      </c>
      <c r="BC106" s="13">
        <v>45425</v>
      </c>
      <c r="BD106" s="13">
        <v>45446</v>
      </c>
      <c r="BE106" s="13">
        <v>45453</v>
      </c>
      <c r="BF106" s="13">
        <v>45474</v>
      </c>
      <c r="BG106" s="13">
        <v>45493</v>
      </c>
      <c r="BH106" s="13">
        <v>45511</v>
      </c>
      <c r="BI106" s="13">
        <v>45523</v>
      </c>
      <c r="BJ106" s="13">
        <v>45579</v>
      </c>
      <c r="BK106" s="13">
        <v>45600</v>
      </c>
      <c r="BL106" s="13">
        <v>45607</v>
      </c>
      <c r="BM106" s="13">
        <v>45651</v>
      </c>
    </row>
    <row r="107" spans="1:65" s="14" customFormat="1" ht="180" hidden="1">
      <c r="A107" s="26" t="s">
        <v>1347</v>
      </c>
      <c r="B107" s="26" t="s">
        <v>1686</v>
      </c>
      <c r="C107" s="26" t="s">
        <v>1428</v>
      </c>
      <c r="D107" s="26" t="s">
        <v>560</v>
      </c>
      <c r="E107" s="26" t="s">
        <v>1857</v>
      </c>
      <c r="F107" s="26" t="s">
        <v>1420</v>
      </c>
      <c r="G107" s="26" t="s">
        <v>561</v>
      </c>
      <c r="H107" s="26" t="s">
        <v>1418</v>
      </c>
      <c r="I107" s="26" t="s">
        <v>1350</v>
      </c>
      <c r="J107" s="26" t="s">
        <v>1521</v>
      </c>
      <c r="K107" s="26" t="s">
        <v>562</v>
      </c>
      <c r="L107" s="26" t="s">
        <v>1871</v>
      </c>
      <c r="M107" s="26">
        <v>15</v>
      </c>
      <c r="N107" s="26" t="s">
        <v>558</v>
      </c>
      <c r="O107" s="26" t="s">
        <v>559</v>
      </c>
      <c r="P107" s="26" t="s">
        <v>1357</v>
      </c>
      <c r="Q107" s="28">
        <v>45534</v>
      </c>
      <c r="R107" s="26">
        <f t="shared" si="28"/>
        <v>26</v>
      </c>
      <c r="S107" s="26">
        <f t="shared" si="29"/>
        <v>27</v>
      </c>
      <c r="T107" s="27" t="s">
        <v>1368</v>
      </c>
      <c r="U107" s="26" t="s">
        <v>1575</v>
      </c>
      <c r="V107" s="26" t="s">
        <v>1357</v>
      </c>
      <c r="W107" s="26" t="s">
        <v>1357</v>
      </c>
      <c r="X107" s="26" t="s">
        <v>1357</v>
      </c>
      <c r="Y107" s="26" t="s">
        <v>1357</v>
      </c>
      <c r="Z107" s="26" t="s">
        <v>1849</v>
      </c>
      <c r="AA107" s="26"/>
      <c r="AW107" s="22">
        <v>45292</v>
      </c>
      <c r="AX107" s="23">
        <v>45299</v>
      </c>
      <c r="AY107" s="23">
        <v>45376</v>
      </c>
      <c r="AZ107" s="23">
        <v>45379</v>
      </c>
      <c r="BA107" s="23">
        <v>45380</v>
      </c>
      <c r="BB107" s="23">
        <v>45413</v>
      </c>
      <c r="BC107" s="23">
        <v>45425</v>
      </c>
      <c r="BD107" s="23">
        <v>45446</v>
      </c>
      <c r="BE107" s="23">
        <v>45453</v>
      </c>
      <c r="BF107" s="23">
        <v>45474</v>
      </c>
      <c r="BG107" s="23">
        <v>45493</v>
      </c>
      <c r="BH107" s="23">
        <v>45511</v>
      </c>
      <c r="BI107" s="23">
        <v>45523</v>
      </c>
      <c r="BJ107" s="23">
        <v>45579</v>
      </c>
      <c r="BK107" s="23">
        <v>45600</v>
      </c>
      <c r="BL107" s="23">
        <v>45607</v>
      </c>
      <c r="BM107" s="23">
        <v>45651</v>
      </c>
    </row>
    <row r="108" spans="1:65" s="6" customFormat="1" ht="120" hidden="1">
      <c r="A108" s="26" t="s">
        <v>1347</v>
      </c>
      <c r="B108" s="26" t="s">
        <v>1686</v>
      </c>
      <c r="C108" s="26" t="s">
        <v>1348</v>
      </c>
      <c r="D108" s="26" t="s">
        <v>478</v>
      </c>
      <c r="E108" s="26" t="s">
        <v>1858</v>
      </c>
      <c r="F108" s="26" t="s">
        <v>1349</v>
      </c>
      <c r="G108" s="26" t="s">
        <v>565</v>
      </c>
      <c r="H108" s="26" t="s">
        <v>1412</v>
      </c>
      <c r="I108" s="26" t="s">
        <v>1398</v>
      </c>
      <c r="J108" s="26" t="s">
        <v>1398</v>
      </c>
      <c r="K108" s="26" t="s">
        <v>25</v>
      </c>
      <c r="L108" s="26" t="s">
        <v>1872</v>
      </c>
      <c r="M108" s="26">
        <v>15</v>
      </c>
      <c r="N108" s="26" t="s">
        <v>563</v>
      </c>
      <c r="O108" s="26" t="s">
        <v>564</v>
      </c>
      <c r="P108" s="26" t="s">
        <v>1357</v>
      </c>
      <c r="Q108" s="28">
        <v>45534</v>
      </c>
      <c r="R108" s="26">
        <f t="shared" si="28"/>
        <v>26</v>
      </c>
      <c r="S108" s="26">
        <f t="shared" si="29"/>
        <v>27</v>
      </c>
      <c r="T108" s="27" t="s">
        <v>1368</v>
      </c>
      <c r="U108" s="26" t="s">
        <v>1576</v>
      </c>
      <c r="V108" s="26" t="s">
        <v>1357</v>
      </c>
      <c r="W108" s="26" t="s">
        <v>1357</v>
      </c>
      <c r="X108" s="26" t="s">
        <v>1357</v>
      </c>
      <c r="Y108" s="26" t="s">
        <v>1357</v>
      </c>
      <c r="Z108" s="26" t="s">
        <v>1849</v>
      </c>
      <c r="AA108" s="26"/>
      <c r="AW108" s="12">
        <v>45292</v>
      </c>
      <c r="AX108" s="13">
        <v>45299</v>
      </c>
      <c r="AY108" s="13">
        <v>45376</v>
      </c>
      <c r="AZ108" s="13">
        <v>45379</v>
      </c>
      <c r="BA108" s="13">
        <v>45380</v>
      </c>
      <c r="BB108" s="13">
        <v>45413</v>
      </c>
      <c r="BC108" s="13">
        <v>45425</v>
      </c>
      <c r="BD108" s="13">
        <v>45446</v>
      </c>
      <c r="BE108" s="13">
        <v>45453</v>
      </c>
      <c r="BF108" s="13">
        <v>45474</v>
      </c>
      <c r="BG108" s="13">
        <v>45493</v>
      </c>
      <c r="BH108" s="13">
        <v>45511</v>
      </c>
      <c r="BI108" s="13">
        <v>45523</v>
      </c>
      <c r="BJ108" s="13">
        <v>45579</v>
      </c>
      <c r="BK108" s="13">
        <v>45600</v>
      </c>
      <c r="BL108" s="13">
        <v>45607</v>
      </c>
      <c r="BM108" s="13">
        <v>45651</v>
      </c>
    </row>
    <row r="109" spans="1:65" s="6" customFormat="1" ht="180" hidden="1">
      <c r="A109" s="26" t="s">
        <v>1347</v>
      </c>
      <c r="B109" s="26" t="s">
        <v>1686</v>
      </c>
      <c r="C109" s="26" t="s">
        <v>1348</v>
      </c>
      <c r="D109" s="26" t="s">
        <v>56</v>
      </c>
      <c r="E109" s="26" t="s">
        <v>1858</v>
      </c>
      <c r="F109" s="26" t="s">
        <v>1349</v>
      </c>
      <c r="G109" s="26" t="s">
        <v>568</v>
      </c>
      <c r="H109" s="26" t="s">
        <v>1370</v>
      </c>
      <c r="I109" s="26" t="s">
        <v>1365</v>
      </c>
      <c r="J109" s="26" t="s">
        <v>1577</v>
      </c>
      <c r="K109" s="26" t="s">
        <v>30</v>
      </c>
      <c r="L109" s="26" t="s">
        <v>1874</v>
      </c>
      <c r="M109" s="26">
        <v>10</v>
      </c>
      <c r="N109" s="26" t="s">
        <v>566</v>
      </c>
      <c r="O109" s="26" t="s">
        <v>567</v>
      </c>
      <c r="P109" s="26" t="s">
        <v>1357</v>
      </c>
      <c r="Q109" s="28">
        <v>45534</v>
      </c>
      <c r="R109" s="26">
        <v>0</v>
      </c>
      <c r="S109" s="26">
        <v>0</v>
      </c>
      <c r="T109" s="35" t="s">
        <v>1514</v>
      </c>
      <c r="U109" s="26" t="s">
        <v>1578</v>
      </c>
      <c r="V109" s="26" t="s">
        <v>1357</v>
      </c>
      <c r="W109" s="26" t="s">
        <v>1357</v>
      </c>
      <c r="X109" s="26" t="s">
        <v>1357</v>
      </c>
      <c r="Y109" s="26" t="s">
        <v>1357</v>
      </c>
      <c r="Z109" s="26" t="s">
        <v>1579</v>
      </c>
      <c r="AA109" s="26"/>
      <c r="AW109" s="12">
        <v>45292</v>
      </c>
      <c r="AX109" s="13">
        <v>45299</v>
      </c>
      <c r="AY109" s="13">
        <v>45376</v>
      </c>
      <c r="AZ109" s="13">
        <v>45379</v>
      </c>
      <c r="BA109" s="13">
        <v>45380</v>
      </c>
      <c r="BB109" s="13">
        <v>45413</v>
      </c>
      <c r="BC109" s="13">
        <v>45425</v>
      </c>
      <c r="BD109" s="13">
        <v>45446</v>
      </c>
      <c r="BE109" s="13">
        <v>45453</v>
      </c>
      <c r="BF109" s="13">
        <v>45474</v>
      </c>
      <c r="BG109" s="13">
        <v>45493</v>
      </c>
      <c r="BH109" s="13">
        <v>45511</v>
      </c>
      <c r="BI109" s="13">
        <v>45523</v>
      </c>
      <c r="BJ109" s="13">
        <v>45579</v>
      </c>
      <c r="BK109" s="13">
        <v>45600</v>
      </c>
      <c r="BL109" s="13">
        <v>45607</v>
      </c>
      <c r="BM109" s="13">
        <v>45651</v>
      </c>
    </row>
    <row r="110" spans="1:65" s="6" customFormat="1" ht="135" hidden="1">
      <c r="A110" s="26" t="s">
        <v>1347</v>
      </c>
      <c r="B110" s="26" t="s">
        <v>1686</v>
      </c>
      <c r="C110" s="26" t="s">
        <v>1457</v>
      </c>
      <c r="D110" s="26" t="s">
        <v>571</v>
      </c>
      <c r="E110" s="26" t="s">
        <v>1856</v>
      </c>
      <c r="F110" s="26" t="s">
        <v>1359</v>
      </c>
      <c r="G110" s="26" t="s">
        <v>572</v>
      </c>
      <c r="H110" s="26" t="s">
        <v>1426</v>
      </c>
      <c r="I110" s="26" t="s">
        <v>1350</v>
      </c>
      <c r="J110" s="26" t="s">
        <v>1572</v>
      </c>
      <c r="K110" s="26" t="s">
        <v>17</v>
      </c>
      <c r="L110" s="26" t="s">
        <v>1871</v>
      </c>
      <c r="M110" s="26">
        <v>15</v>
      </c>
      <c r="N110" s="26" t="s">
        <v>569</v>
      </c>
      <c r="O110" s="26" t="s">
        <v>570</v>
      </c>
      <c r="P110" s="26" t="s">
        <v>1580</v>
      </c>
      <c r="Q110" s="28">
        <v>45537</v>
      </c>
      <c r="R110" s="26">
        <f t="shared" si="28"/>
        <v>27</v>
      </c>
      <c r="S110" s="26">
        <f t="shared" si="29"/>
        <v>28</v>
      </c>
      <c r="T110" s="27" t="s">
        <v>1368</v>
      </c>
      <c r="U110" s="26" t="s">
        <v>1581</v>
      </c>
      <c r="V110" s="26" t="s">
        <v>1357</v>
      </c>
      <c r="W110" s="26" t="s">
        <v>1357</v>
      </c>
      <c r="X110" s="26" t="s">
        <v>1357</v>
      </c>
      <c r="Y110" s="26" t="s">
        <v>1357</v>
      </c>
      <c r="Z110" s="26" t="s">
        <v>1389</v>
      </c>
      <c r="AA110" s="26" t="s">
        <v>1879</v>
      </c>
      <c r="AW110" s="12">
        <v>45292</v>
      </c>
      <c r="AX110" s="13">
        <v>45299</v>
      </c>
      <c r="AY110" s="13">
        <v>45376</v>
      </c>
      <c r="AZ110" s="13">
        <v>45379</v>
      </c>
      <c r="BA110" s="13">
        <v>45380</v>
      </c>
      <c r="BB110" s="13">
        <v>45413</v>
      </c>
      <c r="BC110" s="13">
        <v>45425</v>
      </c>
      <c r="BD110" s="13">
        <v>45446</v>
      </c>
      <c r="BE110" s="13">
        <v>45453</v>
      </c>
      <c r="BF110" s="13">
        <v>45474</v>
      </c>
      <c r="BG110" s="13">
        <v>45493</v>
      </c>
      <c r="BH110" s="13">
        <v>45511</v>
      </c>
      <c r="BI110" s="13">
        <v>45523</v>
      </c>
      <c r="BJ110" s="13">
        <v>45579</v>
      </c>
      <c r="BK110" s="13">
        <v>45600</v>
      </c>
      <c r="BL110" s="13">
        <v>45607</v>
      </c>
      <c r="BM110" s="13">
        <v>45651</v>
      </c>
    </row>
    <row r="111" spans="1:65" s="6" customFormat="1" ht="120" hidden="1">
      <c r="A111" s="26" t="s">
        <v>1347</v>
      </c>
      <c r="B111" s="26" t="s">
        <v>1686</v>
      </c>
      <c r="C111" s="26" t="s">
        <v>1582</v>
      </c>
      <c r="D111" s="26" t="s">
        <v>575</v>
      </c>
      <c r="E111" s="26" t="s">
        <v>1855</v>
      </c>
      <c r="F111" s="26" t="s">
        <v>1435</v>
      </c>
      <c r="G111" s="26" t="s">
        <v>576</v>
      </c>
      <c r="H111" s="26" t="s">
        <v>1851</v>
      </c>
      <c r="I111" s="26" t="s">
        <v>1350</v>
      </c>
      <c r="J111" s="26" t="s">
        <v>1861</v>
      </c>
      <c r="K111" s="26" t="s">
        <v>17</v>
      </c>
      <c r="L111" s="26" t="s">
        <v>1871</v>
      </c>
      <c r="M111" s="26">
        <v>15</v>
      </c>
      <c r="N111" s="26" t="s">
        <v>573</v>
      </c>
      <c r="O111" s="26" t="s">
        <v>574</v>
      </c>
      <c r="P111" s="26" t="s">
        <v>1583</v>
      </c>
      <c r="Q111" s="28">
        <v>45502</v>
      </c>
      <c r="R111" s="26">
        <f t="shared" si="28"/>
        <v>4</v>
      </c>
      <c r="S111" s="26">
        <f t="shared" si="29"/>
        <v>5</v>
      </c>
      <c r="T111" s="29" t="s">
        <v>1482</v>
      </c>
      <c r="U111" s="26" t="s">
        <v>1585</v>
      </c>
      <c r="V111" s="28">
        <v>45502</v>
      </c>
      <c r="W111" s="26" t="s">
        <v>1355</v>
      </c>
      <c r="X111" s="26" t="s">
        <v>1356</v>
      </c>
      <c r="Y111" s="26" t="s">
        <v>1357</v>
      </c>
      <c r="Z111" s="26" t="s">
        <v>1586</v>
      </c>
      <c r="AA111" s="26"/>
      <c r="AW111" s="15">
        <v>45292</v>
      </c>
      <c r="AX111" s="16">
        <v>45299</v>
      </c>
      <c r="AY111" s="16">
        <v>45376</v>
      </c>
      <c r="AZ111" s="16">
        <v>45379</v>
      </c>
      <c r="BA111" s="16">
        <v>45380</v>
      </c>
      <c r="BB111" s="16">
        <v>45413</v>
      </c>
      <c r="BC111" s="16">
        <v>45425</v>
      </c>
      <c r="BD111" s="16">
        <v>45446</v>
      </c>
      <c r="BE111" s="16">
        <v>45453</v>
      </c>
      <c r="BF111" s="16">
        <v>45474</v>
      </c>
      <c r="BG111" s="16">
        <v>45493</v>
      </c>
      <c r="BH111" s="16">
        <v>45511</v>
      </c>
      <c r="BI111" s="16">
        <v>45523</v>
      </c>
      <c r="BJ111" s="16">
        <v>45579</v>
      </c>
      <c r="BK111" s="16">
        <v>45600</v>
      </c>
      <c r="BL111" s="16">
        <v>45607</v>
      </c>
      <c r="BM111" s="16">
        <v>45651</v>
      </c>
    </row>
    <row r="112" spans="1:65" s="6" customFormat="1" ht="150" hidden="1">
      <c r="A112" s="26" t="s">
        <v>1347</v>
      </c>
      <c r="B112" s="26" t="s">
        <v>1686</v>
      </c>
      <c r="C112" s="26" t="s">
        <v>1417</v>
      </c>
      <c r="D112" s="26" t="s">
        <v>579</v>
      </c>
      <c r="E112" s="26" t="s">
        <v>1855</v>
      </c>
      <c r="F112" s="26" t="s">
        <v>1420</v>
      </c>
      <c r="G112" s="26" t="s">
        <v>580</v>
      </c>
      <c r="H112" s="26" t="s">
        <v>607</v>
      </c>
      <c r="I112" s="26" t="s">
        <v>1350</v>
      </c>
      <c r="J112" s="26" t="s">
        <v>1521</v>
      </c>
      <c r="K112" s="26" t="s">
        <v>17</v>
      </c>
      <c r="L112" s="26" t="s">
        <v>1871</v>
      </c>
      <c r="M112" s="26">
        <v>15</v>
      </c>
      <c r="N112" s="26" t="s">
        <v>577</v>
      </c>
      <c r="O112" s="26" t="s">
        <v>578</v>
      </c>
      <c r="P112" s="26" t="s">
        <v>1587</v>
      </c>
      <c r="Q112" s="28">
        <v>45537</v>
      </c>
      <c r="R112" s="26">
        <f t="shared" si="28"/>
        <v>27</v>
      </c>
      <c r="S112" s="26">
        <f t="shared" si="29"/>
        <v>28</v>
      </c>
      <c r="T112" s="27" t="s">
        <v>1368</v>
      </c>
      <c r="U112" s="26" t="s">
        <v>1588</v>
      </c>
      <c r="V112" s="26" t="s">
        <v>1357</v>
      </c>
      <c r="W112" s="26" t="s">
        <v>1357</v>
      </c>
      <c r="X112" s="26" t="s">
        <v>1357</v>
      </c>
      <c r="Y112" s="26" t="s">
        <v>1357</v>
      </c>
      <c r="Z112" s="26" t="s">
        <v>1389</v>
      </c>
      <c r="AA112" s="26" t="s">
        <v>1881</v>
      </c>
      <c r="AW112" s="12">
        <v>45292</v>
      </c>
      <c r="AX112" s="13">
        <v>45299</v>
      </c>
      <c r="AY112" s="13">
        <v>45376</v>
      </c>
      <c r="AZ112" s="13">
        <v>45379</v>
      </c>
      <c r="BA112" s="13">
        <v>45380</v>
      </c>
      <c r="BB112" s="13">
        <v>45413</v>
      </c>
      <c r="BC112" s="13">
        <v>45425</v>
      </c>
      <c r="BD112" s="13">
        <v>45446</v>
      </c>
      <c r="BE112" s="13">
        <v>45453</v>
      </c>
      <c r="BF112" s="13">
        <v>45474</v>
      </c>
      <c r="BG112" s="13">
        <v>45493</v>
      </c>
      <c r="BH112" s="13">
        <v>45511</v>
      </c>
      <c r="BI112" s="13">
        <v>45523</v>
      </c>
      <c r="BJ112" s="13">
        <v>45579</v>
      </c>
      <c r="BK112" s="13">
        <v>45600</v>
      </c>
      <c r="BL112" s="13">
        <v>45607</v>
      </c>
      <c r="BM112" s="13">
        <v>45651</v>
      </c>
    </row>
    <row r="113" spans="1:65" s="6" customFormat="1" ht="180" hidden="1">
      <c r="A113" s="26" t="s">
        <v>1347</v>
      </c>
      <c r="B113" s="26" t="s">
        <v>1686</v>
      </c>
      <c r="C113" s="26" t="s">
        <v>1448</v>
      </c>
      <c r="D113" s="26" t="s">
        <v>583</v>
      </c>
      <c r="E113" s="26" t="s">
        <v>1855</v>
      </c>
      <c r="F113" s="26" t="s">
        <v>1435</v>
      </c>
      <c r="G113" s="26" t="s">
        <v>584</v>
      </c>
      <c r="H113" s="26" t="s">
        <v>1436</v>
      </c>
      <c r="I113" s="26" t="s">
        <v>1350</v>
      </c>
      <c r="J113" s="26" t="s">
        <v>1861</v>
      </c>
      <c r="K113" s="26" t="s">
        <v>17</v>
      </c>
      <c r="L113" s="26" t="s">
        <v>1871</v>
      </c>
      <c r="M113" s="26">
        <v>15</v>
      </c>
      <c r="N113" s="26" t="s">
        <v>581</v>
      </c>
      <c r="O113" s="26" t="s">
        <v>582</v>
      </c>
      <c r="P113" s="26" t="s">
        <v>1357</v>
      </c>
      <c r="Q113" s="28">
        <v>45534</v>
      </c>
      <c r="R113" s="26">
        <f t="shared" si="28"/>
        <v>26</v>
      </c>
      <c r="S113" s="26">
        <f t="shared" si="29"/>
        <v>27</v>
      </c>
      <c r="T113" s="27" t="s">
        <v>1368</v>
      </c>
      <c r="U113" s="26" t="s">
        <v>1589</v>
      </c>
      <c r="V113" s="26" t="s">
        <v>1357</v>
      </c>
      <c r="W113" s="26" t="s">
        <v>1357</v>
      </c>
      <c r="X113" s="26" t="s">
        <v>1357</v>
      </c>
      <c r="Y113" s="26" t="s">
        <v>1357</v>
      </c>
      <c r="Z113" s="26" t="s">
        <v>1849</v>
      </c>
      <c r="AA113" s="26"/>
      <c r="AW113" s="12">
        <v>45292</v>
      </c>
      <c r="AX113" s="13">
        <v>45299</v>
      </c>
      <c r="AY113" s="13">
        <v>45376</v>
      </c>
      <c r="AZ113" s="13">
        <v>45379</v>
      </c>
      <c r="BA113" s="13">
        <v>45380</v>
      </c>
      <c r="BB113" s="13">
        <v>45413</v>
      </c>
      <c r="BC113" s="13">
        <v>45425</v>
      </c>
      <c r="BD113" s="13">
        <v>45446</v>
      </c>
      <c r="BE113" s="13">
        <v>45453</v>
      </c>
      <c r="BF113" s="13">
        <v>45474</v>
      </c>
      <c r="BG113" s="13">
        <v>45493</v>
      </c>
      <c r="BH113" s="13">
        <v>45511</v>
      </c>
      <c r="BI113" s="13">
        <v>45523</v>
      </c>
      <c r="BJ113" s="13">
        <v>45579</v>
      </c>
      <c r="BK113" s="13">
        <v>45600</v>
      </c>
      <c r="BL113" s="13">
        <v>45607</v>
      </c>
      <c r="BM113" s="13">
        <v>45651</v>
      </c>
    </row>
    <row r="114" spans="1:65" s="6" customFormat="1" ht="150" hidden="1">
      <c r="A114" s="26" t="s">
        <v>1347</v>
      </c>
      <c r="B114" s="26" t="s">
        <v>1686</v>
      </c>
      <c r="C114" s="26" t="s">
        <v>1457</v>
      </c>
      <c r="D114" s="26" t="s">
        <v>587</v>
      </c>
      <c r="E114" s="26" t="s">
        <v>1854</v>
      </c>
      <c r="F114" s="26" t="s">
        <v>1420</v>
      </c>
      <c r="G114" s="26" t="s">
        <v>588</v>
      </c>
      <c r="H114" s="26" t="s">
        <v>607</v>
      </c>
      <c r="I114" s="26" t="s">
        <v>1350</v>
      </c>
      <c r="J114" s="26" t="s">
        <v>1521</v>
      </c>
      <c r="K114" s="26" t="s">
        <v>169</v>
      </c>
      <c r="L114" s="26" t="s">
        <v>1871</v>
      </c>
      <c r="M114" s="26">
        <v>15</v>
      </c>
      <c r="N114" s="26" t="s">
        <v>585</v>
      </c>
      <c r="O114" s="26" t="s">
        <v>586</v>
      </c>
      <c r="P114" s="26" t="s">
        <v>1590</v>
      </c>
      <c r="Q114" s="28">
        <v>45534</v>
      </c>
      <c r="R114" s="26">
        <f t="shared" si="28"/>
        <v>26</v>
      </c>
      <c r="S114" s="26">
        <f t="shared" si="29"/>
        <v>27</v>
      </c>
      <c r="T114" s="27" t="s">
        <v>1368</v>
      </c>
      <c r="U114" s="26" t="s">
        <v>1591</v>
      </c>
      <c r="V114" s="26" t="s">
        <v>1357</v>
      </c>
      <c r="W114" s="26" t="s">
        <v>1357</v>
      </c>
      <c r="X114" s="26" t="s">
        <v>1357</v>
      </c>
      <c r="Y114" s="26" t="s">
        <v>1357</v>
      </c>
      <c r="Z114" s="26" t="s">
        <v>1849</v>
      </c>
      <c r="AA114" s="26"/>
      <c r="AW114" s="12">
        <v>45292</v>
      </c>
      <c r="AX114" s="13">
        <v>45299</v>
      </c>
      <c r="AY114" s="13">
        <v>45376</v>
      </c>
      <c r="AZ114" s="13">
        <v>45379</v>
      </c>
      <c r="BA114" s="13">
        <v>45380</v>
      </c>
      <c r="BB114" s="13">
        <v>45413</v>
      </c>
      <c r="BC114" s="13">
        <v>45425</v>
      </c>
      <c r="BD114" s="13">
        <v>45446</v>
      </c>
      <c r="BE114" s="13">
        <v>45453</v>
      </c>
      <c r="BF114" s="13">
        <v>45474</v>
      </c>
      <c r="BG114" s="13">
        <v>45493</v>
      </c>
      <c r="BH114" s="13">
        <v>45511</v>
      </c>
      <c r="BI114" s="13">
        <v>45523</v>
      </c>
      <c r="BJ114" s="13">
        <v>45579</v>
      </c>
      <c r="BK114" s="13">
        <v>45600</v>
      </c>
      <c r="BL114" s="13">
        <v>45607</v>
      </c>
      <c r="BM114" s="13">
        <v>45651</v>
      </c>
    </row>
    <row r="115" spans="1:65" s="6" customFormat="1" ht="105" hidden="1">
      <c r="A115" s="26" t="s">
        <v>1347</v>
      </c>
      <c r="B115" s="26" t="s">
        <v>1686</v>
      </c>
      <c r="C115" s="26" t="s">
        <v>1348</v>
      </c>
      <c r="D115" s="26" t="s">
        <v>498</v>
      </c>
      <c r="E115" s="26" t="s">
        <v>1858</v>
      </c>
      <c r="F115" s="26" t="s">
        <v>1349</v>
      </c>
      <c r="G115" s="26" t="s">
        <v>591</v>
      </c>
      <c r="H115" s="26" t="s">
        <v>1364</v>
      </c>
      <c r="I115" s="26" t="s">
        <v>1365</v>
      </c>
      <c r="J115" s="26" t="s">
        <v>1366</v>
      </c>
      <c r="K115" s="26" t="s">
        <v>25</v>
      </c>
      <c r="L115" s="26" t="s">
        <v>1872</v>
      </c>
      <c r="M115" s="26">
        <v>15</v>
      </c>
      <c r="N115" s="26" t="s">
        <v>589</v>
      </c>
      <c r="O115" s="26" t="s">
        <v>590</v>
      </c>
      <c r="P115" s="26" t="s">
        <v>1357</v>
      </c>
      <c r="Q115" s="28">
        <v>45534</v>
      </c>
      <c r="R115" s="26">
        <f t="shared" si="28"/>
        <v>26</v>
      </c>
      <c r="S115" s="26">
        <f t="shared" si="29"/>
        <v>27</v>
      </c>
      <c r="T115" s="27" t="s">
        <v>1368</v>
      </c>
      <c r="U115" s="26" t="s">
        <v>1592</v>
      </c>
      <c r="V115" s="26" t="s">
        <v>1357</v>
      </c>
      <c r="W115" s="26" t="s">
        <v>1357</v>
      </c>
      <c r="X115" s="26" t="s">
        <v>1357</v>
      </c>
      <c r="Y115" s="26" t="s">
        <v>1357</v>
      </c>
      <c r="Z115" s="26" t="s">
        <v>1849</v>
      </c>
      <c r="AA115" s="26"/>
      <c r="AW115" s="12">
        <v>45292</v>
      </c>
      <c r="AX115" s="13">
        <v>45299</v>
      </c>
      <c r="AY115" s="13">
        <v>45376</v>
      </c>
      <c r="AZ115" s="13">
        <v>45379</v>
      </c>
      <c r="BA115" s="13">
        <v>45380</v>
      </c>
      <c r="BB115" s="13">
        <v>45413</v>
      </c>
      <c r="BC115" s="13">
        <v>45425</v>
      </c>
      <c r="BD115" s="13">
        <v>45446</v>
      </c>
      <c r="BE115" s="13">
        <v>45453</v>
      </c>
      <c r="BF115" s="13">
        <v>45474</v>
      </c>
      <c r="BG115" s="13">
        <v>45493</v>
      </c>
      <c r="BH115" s="13">
        <v>45511</v>
      </c>
      <c r="BI115" s="13">
        <v>45523</v>
      </c>
      <c r="BJ115" s="13">
        <v>45579</v>
      </c>
      <c r="BK115" s="13">
        <v>45600</v>
      </c>
      <c r="BL115" s="13">
        <v>45607</v>
      </c>
      <c r="BM115" s="13">
        <v>45651</v>
      </c>
    </row>
    <row r="116" spans="1:65" s="6" customFormat="1" ht="150" hidden="1">
      <c r="A116" s="26" t="s">
        <v>1347</v>
      </c>
      <c r="B116" s="26" t="s">
        <v>1686</v>
      </c>
      <c r="C116" s="26" t="s">
        <v>1524</v>
      </c>
      <c r="D116" s="26" t="s">
        <v>594</v>
      </c>
      <c r="E116" s="26" t="s">
        <v>1855</v>
      </c>
      <c r="F116" s="26" t="s">
        <v>1349</v>
      </c>
      <c r="G116" s="26" t="s">
        <v>595</v>
      </c>
      <c r="H116" s="26" t="s">
        <v>1439</v>
      </c>
      <c r="I116" s="26" t="s">
        <v>1365</v>
      </c>
      <c r="J116" s="26" t="s">
        <v>1862</v>
      </c>
      <c r="K116" s="26" t="s">
        <v>17</v>
      </c>
      <c r="L116" s="26" t="s">
        <v>1871</v>
      </c>
      <c r="M116" s="26">
        <v>15</v>
      </c>
      <c r="N116" s="26" t="s">
        <v>592</v>
      </c>
      <c r="O116" s="26" t="s">
        <v>593</v>
      </c>
      <c r="P116" s="26" t="s">
        <v>1593</v>
      </c>
      <c r="Q116" s="28">
        <v>45525</v>
      </c>
      <c r="R116" s="26">
        <f t="shared" si="28"/>
        <v>19</v>
      </c>
      <c r="S116" s="26">
        <f t="shared" si="29"/>
        <v>20</v>
      </c>
      <c r="T116" s="30" t="s">
        <v>1392</v>
      </c>
      <c r="U116" s="26" t="s">
        <v>1594</v>
      </c>
      <c r="V116" s="28">
        <v>45525</v>
      </c>
      <c r="W116" s="26" t="s">
        <v>1355</v>
      </c>
      <c r="X116" s="26" t="s">
        <v>1356</v>
      </c>
      <c r="Y116" s="26" t="s">
        <v>1357</v>
      </c>
      <c r="Z116" s="26" t="s">
        <v>1595</v>
      </c>
      <c r="AA116" s="26"/>
      <c r="AW116" s="12">
        <v>45292</v>
      </c>
      <c r="AX116" s="13">
        <v>45299</v>
      </c>
      <c r="AY116" s="13">
        <v>45376</v>
      </c>
      <c r="AZ116" s="13">
        <v>45379</v>
      </c>
      <c r="BA116" s="13">
        <v>45380</v>
      </c>
      <c r="BB116" s="13">
        <v>45413</v>
      </c>
      <c r="BC116" s="13">
        <v>45425</v>
      </c>
      <c r="BD116" s="13">
        <v>45446</v>
      </c>
      <c r="BE116" s="13">
        <v>45453</v>
      </c>
      <c r="BF116" s="13">
        <v>45474</v>
      </c>
      <c r="BG116" s="13">
        <v>45493</v>
      </c>
      <c r="BH116" s="13">
        <v>45511</v>
      </c>
      <c r="BI116" s="13">
        <v>45523</v>
      </c>
      <c r="BJ116" s="13">
        <v>45579</v>
      </c>
      <c r="BK116" s="13">
        <v>45600</v>
      </c>
      <c r="BL116" s="13">
        <v>45607</v>
      </c>
      <c r="BM116" s="13">
        <v>45651</v>
      </c>
    </row>
    <row r="117" spans="1:65" s="6" customFormat="1" ht="180" hidden="1">
      <c r="A117" s="26" t="s">
        <v>1347</v>
      </c>
      <c r="B117" s="26" t="s">
        <v>1686</v>
      </c>
      <c r="C117" s="26" t="s">
        <v>1453</v>
      </c>
      <c r="D117" s="26" t="s">
        <v>249</v>
      </c>
      <c r="E117" s="26" t="s">
        <v>1855</v>
      </c>
      <c r="F117" s="26" t="s">
        <v>1349</v>
      </c>
      <c r="G117" s="26" t="s">
        <v>615</v>
      </c>
      <c r="H117" s="26" t="s">
        <v>1443</v>
      </c>
      <c r="I117" s="26" t="s">
        <v>1365</v>
      </c>
      <c r="J117" s="26" t="s">
        <v>1862</v>
      </c>
      <c r="K117" s="26" t="s">
        <v>25</v>
      </c>
      <c r="L117" s="26" t="s">
        <v>1872</v>
      </c>
      <c r="M117" s="26">
        <v>15</v>
      </c>
      <c r="N117" s="26" t="s">
        <v>613</v>
      </c>
      <c r="O117" s="26" t="s">
        <v>614</v>
      </c>
      <c r="P117" s="26" t="s">
        <v>1357</v>
      </c>
      <c r="Q117" s="28">
        <v>45534</v>
      </c>
      <c r="R117" s="26">
        <f t="shared" si="28"/>
        <v>29</v>
      </c>
      <c r="S117" s="26">
        <f t="shared" si="29"/>
        <v>30</v>
      </c>
      <c r="T117" s="27" t="s">
        <v>1368</v>
      </c>
      <c r="U117" s="26" t="s">
        <v>1596</v>
      </c>
      <c r="V117" s="26" t="s">
        <v>1357</v>
      </c>
      <c r="W117" s="26" t="s">
        <v>1357</v>
      </c>
      <c r="X117" s="26" t="s">
        <v>1357</v>
      </c>
      <c r="Y117" s="26" t="s">
        <v>1357</v>
      </c>
      <c r="Z117" s="26" t="s">
        <v>1849</v>
      </c>
      <c r="AA117" s="26"/>
      <c r="AW117" s="12">
        <v>45292</v>
      </c>
      <c r="AX117" s="13">
        <v>45299</v>
      </c>
      <c r="AY117" s="13">
        <v>45376</v>
      </c>
      <c r="AZ117" s="13">
        <v>45379</v>
      </c>
      <c r="BA117" s="13">
        <v>45380</v>
      </c>
      <c r="BB117" s="13">
        <v>45413</v>
      </c>
      <c r="BC117" s="13">
        <v>45425</v>
      </c>
      <c r="BD117" s="13">
        <v>45446</v>
      </c>
      <c r="BE117" s="13">
        <v>45453</v>
      </c>
      <c r="BF117" s="13">
        <v>45474</v>
      </c>
      <c r="BG117" s="13">
        <v>45493</v>
      </c>
      <c r="BH117" s="13">
        <v>45511</v>
      </c>
      <c r="BI117" s="13">
        <v>45523</v>
      </c>
      <c r="BJ117" s="13">
        <v>45579</v>
      </c>
      <c r="BK117" s="13">
        <v>45600</v>
      </c>
      <c r="BL117" s="13">
        <v>45607</v>
      </c>
      <c r="BM117" s="13">
        <v>45651</v>
      </c>
    </row>
    <row r="118" spans="1:65" s="6" customFormat="1" ht="150" hidden="1">
      <c r="A118" s="26" t="s">
        <v>1347</v>
      </c>
      <c r="B118" s="26" t="s">
        <v>1853</v>
      </c>
      <c r="C118" s="26" t="s">
        <v>1348</v>
      </c>
      <c r="D118" s="26" t="s">
        <v>618</v>
      </c>
      <c r="E118" s="26" t="s">
        <v>1858</v>
      </c>
      <c r="F118" s="26" t="s">
        <v>1349</v>
      </c>
      <c r="G118" s="26" t="s">
        <v>619</v>
      </c>
      <c r="H118" s="26" t="s">
        <v>1394</v>
      </c>
      <c r="I118" s="26" t="s">
        <v>1365</v>
      </c>
      <c r="J118" s="26" t="s">
        <v>1383</v>
      </c>
      <c r="K118" s="26" t="s">
        <v>30</v>
      </c>
      <c r="L118" s="26" t="s">
        <v>1874</v>
      </c>
      <c r="M118" s="26">
        <v>10</v>
      </c>
      <c r="N118" s="26" t="s">
        <v>616</v>
      </c>
      <c r="O118" s="26" t="s">
        <v>617</v>
      </c>
      <c r="P118" s="26" t="s">
        <v>1357</v>
      </c>
      <c r="Q118" s="28">
        <v>45534</v>
      </c>
      <c r="R118" s="26">
        <f t="shared" si="28"/>
        <v>29</v>
      </c>
      <c r="S118" s="26">
        <f t="shared" si="29"/>
        <v>30</v>
      </c>
      <c r="T118" s="27" t="s">
        <v>1368</v>
      </c>
      <c r="U118" s="26" t="s">
        <v>1597</v>
      </c>
      <c r="V118" s="26" t="s">
        <v>1357</v>
      </c>
      <c r="W118" s="26" t="s">
        <v>1357</v>
      </c>
      <c r="X118" s="26" t="s">
        <v>1357</v>
      </c>
      <c r="Y118" s="26" t="s">
        <v>1357</v>
      </c>
      <c r="Z118" s="26" t="s">
        <v>1849</v>
      </c>
      <c r="AA118" s="26"/>
      <c r="AW118" s="12">
        <v>45292</v>
      </c>
      <c r="AX118" s="13">
        <v>45299</v>
      </c>
      <c r="AY118" s="13">
        <v>45376</v>
      </c>
      <c r="AZ118" s="13">
        <v>45379</v>
      </c>
      <c r="BA118" s="13">
        <v>45380</v>
      </c>
      <c r="BB118" s="13">
        <v>45413</v>
      </c>
      <c r="BC118" s="13">
        <v>45425</v>
      </c>
      <c r="BD118" s="13">
        <v>45446</v>
      </c>
      <c r="BE118" s="13">
        <v>45453</v>
      </c>
      <c r="BF118" s="13">
        <v>45474</v>
      </c>
      <c r="BG118" s="13">
        <v>45493</v>
      </c>
      <c r="BH118" s="13">
        <v>45511</v>
      </c>
      <c r="BI118" s="13">
        <v>45523</v>
      </c>
      <c r="BJ118" s="13">
        <v>45579</v>
      </c>
      <c r="BK118" s="13">
        <v>45600</v>
      </c>
      <c r="BL118" s="13">
        <v>45607</v>
      </c>
      <c r="BM118" s="13">
        <v>45651</v>
      </c>
    </row>
    <row r="119" spans="1:65" s="6" customFormat="1" ht="180" hidden="1">
      <c r="A119" s="26" t="s">
        <v>1347</v>
      </c>
      <c r="B119" s="26" t="s">
        <v>1686</v>
      </c>
      <c r="C119" s="26" t="s">
        <v>1348</v>
      </c>
      <c r="D119" s="26" t="s">
        <v>99</v>
      </c>
      <c r="E119" s="26" t="s">
        <v>1858</v>
      </c>
      <c r="F119" s="26" t="s">
        <v>1349</v>
      </c>
      <c r="G119" s="26" t="s">
        <v>626</v>
      </c>
      <c r="H119" s="26" t="s">
        <v>1370</v>
      </c>
      <c r="I119" s="26" t="s">
        <v>1365</v>
      </c>
      <c r="J119" s="26" t="s">
        <v>1577</v>
      </c>
      <c r="K119" s="26" t="s">
        <v>30</v>
      </c>
      <c r="L119" s="26" t="s">
        <v>1874</v>
      </c>
      <c r="M119" s="26">
        <v>10</v>
      </c>
      <c r="N119" s="26" t="s">
        <v>624</v>
      </c>
      <c r="O119" s="26" t="s">
        <v>625</v>
      </c>
      <c r="P119" s="26"/>
      <c r="Q119" s="28">
        <v>45534</v>
      </c>
      <c r="R119" s="26">
        <v>0</v>
      </c>
      <c r="S119" s="26">
        <v>0</v>
      </c>
      <c r="T119" s="35" t="s">
        <v>1514</v>
      </c>
      <c r="U119" s="26" t="s">
        <v>1598</v>
      </c>
      <c r="V119" s="26" t="s">
        <v>1357</v>
      </c>
      <c r="W119" s="26" t="s">
        <v>1357</v>
      </c>
      <c r="X119" s="26" t="s">
        <v>1357</v>
      </c>
      <c r="Y119" s="26" t="s">
        <v>1357</v>
      </c>
      <c r="Z119" s="26" t="s">
        <v>1599</v>
      </c>
      <c r="AA119" s="26"/>
    </row>
    <row r="120" spans="1:65" s="6" customFormat="1" ht="135" hidden="1">
      <c r="A120" s="26" t="s">
        <v>1347</v>
      </c>
      <c r="B120" s="26" t="s">
        <v>1686</v>
      </c>
      <c r="C120" s="26" t="s">
        <v>1448</v>
      </c>
      <c r="D120" s="26" t="s">
        <v>633</v>
      </c>
      <c r="E120" s="26" t="s">
        <v>1856</v>
      </c>
      <c r="F120" s="26" t="s">
        <v>1429</v>
      </c>
      <c r="G120" s="26" t="s">
        <v>634</v>
      </c>
      <c r="H120" s="26" t="s">
        <v>1449</v>
      </c>
      <c r="I120" s="26" t="s">
        <v>1350</v>
      </c>
      <c r="J120" s="26" t="s">
        <v>1861</v>
      </c>
      <c r="K120" s="26" t="s">
        <v>17</v>
      </c>
      <c r="L120" s="26" t="s">
        <v>1871</v>
      </c>
      <c r="M120" s="26">
        <v>15</v>
      </c>
      <c r="N120" s="26" t="s">
        <v>631</v>
      </c>
      <c r="O120" s="26" t="s">
        <v>632</v>
      </c>
      <c r="P120" s="26" t="s">
        <v>1600</v>
      </c>
      <c r="Q120" s="28">
        <v>45530</v>
      </c>
      <c r="R120" s="26">
        <f t="shared" si="28"/>
        <v>25</v>
      </c>
      <c r="S120" s="26">
        <f t="shared" si="29"/>
        <v>26</v>
      </c>
      <c r="T120" s="30" t="s">
        <v>1392</v>
      </c>
      <c r="U120" s="26" t="s">
        <v>1601</v>
      </c>
      <c r="V120" s="28">
        <v>45530</v>
      </c>
      <c r="W120" s="26" t="s">
        <v>1355</v>
      </c>
      <c r="X120" s="26" t="s">
        <v>1356</v>
      </c>
      <c r="Y120" s="26" t="s">
        <v>1357</v>
      </c>
      <c r="Z120" s="26" t="s">
        <v>1602</v>
      </c>
      <c r="AA120" s="26"/>
    </row>
    <row r="121" spans="1:65" s="6" customFormat="1" ht="150" hidden="1">
      <c r="A121" s="26" t="s">
        <v>1347</v>
      </c>
      <c r="B121" s="26" t="s">
        <v>1686</v>
      </c>
      <c r="C121" s="26" t="s">
        <v>1425</v>
      </c>
      <c r="D121" s="26" t="s">
        <v>637</v>
      </c>
      <c r="E121" s="26" t="s">
        <v>1854</v>
      </c>
      <c r="F121" s="26" t="s">
        <v>1420</v>
      </c>
      <c r="G121" s="26" t="s">
        <v>638</v>
      </c>
      <c r="H121" s="26" t="s">
        <v>607</v>
      </c>
      <c r="I121" s="26" t="s">
        <v>1350</v>
      </c>
      <c r="J121" s="26" t="s">
        <v>1521</v>
      </c>
      <c r="K121" s="26" t="s">
        <v>169</v>
      </c>
      <c r="L121" s="26" t="s">
        <v>1871</v>
      </c>
      <c r="M121" s="26">
        <v>15</v>
      </c>
      <c r="N121" s="26" t="s">
        <v>635</v>
      </c>
      <c r="O121" s="26" t="s">
        <v>636</v>
      </c>
      <c r="P121" s="26" t="s">
        <v>1603</v>
      </c>
      <c r="Q121" s="28">
        <v>45534</v>
      </c>
      <c r="R121" s="26">
        <f t="shared" si="28"/>
        <v>29</v>
      </c>
      <c r="S121" s="26">
        <f t="shared" si="29"/>
        <v>30</v>
      </c>
      <c r="T121" s="27" t="s">
        <v>1368</v>
      </c>
      <c r="U121" s="26" t="s">
        <v>1604</v>
      </c>
      <c r="V121" s="26" t="s">
        <v>1357</v>
      </c>
      <c r="W121" s="26" t="s">
        <v>1355</v>
      </c>
      <c r="X121" s="26" t="s">
        <v>1357</v>
      </c>
      <c r="Y121" s="26" t="s">
        <v>1357</v>
      </c>
      <c r="Z121" s="26" t="s">
        <v>1605</v>
      </c>
      <c r="AA121" s="26"/>
    </row>
    <row r="122" spans="1:65" s="6" customFormat="1" ht="180" hidden="1">
      <c r="A122" s="26" t="s">
        <v>1347</v>
      </c>
      <c r="B122" s="26" t="s">
        <v>1686</v>
      </c>
      <c r="C122" s="26" t="s">
        <v>1348</v>
      </c>
      <c r="D122" s="26" t="s">
        <v>308</v>
      </c>
      <c r="E122" s="26" t="s">
        <v>1856</v>
      </c>
      <c r="F122" s="26" t="s">
        <v>1429</v>
      </c>
      <c r="G122" s="26" t="s">
        <v>641</v>
      </c>
      <c r="H122" s="26" t="s">
        <v>1423</v>
      </c>
      <c r="I122" s="26" t="s">
        <v>1350</v>
      </c>
      <c r="J122" s="26" t="s">
        <v>1526</v>
      </c>
      <c r="K122" s="26" t="s">
        <v>17</v>
      </c>
      <c r="L122" s="26" t="s">
        <v>1871</v>
      </c>
      <c r="M122" s="26">
        <v>15</v>
      </c>
      <c r="N122" s="26" t="s">
        <v>639</v>
      </c>
      <c r="O122" s="26" t="s">
        <v>640</v>
      </c>
      <c r="P122" s="26" t="s">
        <v>1357</v>
      </c>
      <c r="Q122" s="28">
        <v>45534</v>
      </c>
      <c r="R122" s="26">
        <f t="shared" si="28"/>
        <v>29</v>
      </c>
      <c r="S122" s="26">
        <f t="shared" si="29"/>
        <v>30</v>
      </c>
      <c r="T122" s="27" t="s">
        <v>1368</v>
      </c>
      <c r="U122" s="26" t="s">
        <v>1606</v>
      </c>
      <c r="V122" s="26" t="s">
        <v>1357</v>
      </c>
      <c r="W122" s="26" t="s">
        <v>1357</v>
      </c>
      <c r="X122" s="26" t="s">
        <v>1357</v>
      </c>
      <c r="Y122" s="26" t="s">
        <v>1357</v>
      </c>
      <c r="Z122" s="26" t="s">
        <v>1849</v>
      </c>
      <c r="AA122" s="26"/>
    </row>
    <row r="123" spans="1:65" s="6" customFormat="1" ht="120" hidden="1">
      <c r="A123" s="26" t="s">
        <v>1347</v>
      </c>
      <c r="B123" s="26" t="s">
        <v>1686</v>
      </c>
      <c r="C123" s="26" t="s">
        <v>1348</v>
      </c>
      <c r="D123" s="26" t="s">
        <v>644</v>
      </c>
      <c r="E123" s="26" t="s">
        <v>1858</v>
      </c>
      <c r="F123" s="26" t="s">
        <v>1397</v>
      </c>
      <c r="G123" s="26" t="s">
        <v>645</v>
      </c>
      <c r="H123" s="26" t="s">
        <v>1373</v>
      </c>
      <c r="I123" s="26" t="s">
        <v>1350</v>
      </c>
      <c r="J123" s="26" t="s">
        <v>1859</v>
      </c>
      <c r="K123" s="26" t="s">
        <v>646</v>
      </c>
      <c r="L123" s="26" t="s">
        <v>1873</v>
      </c>
      <c r="M123" s="26">
        <v>15</v>
      </c>
      <c r="N123" s="26" t="s">
        <v>642</v>
      </c>
      <c r="O123" s="26" t="s">
        <v>643</v>
      </c>
      <c r="P123" s="26" t="s">
        <v>1357</v>
      </c>
      <c r="Q123" s="28">
        <v>45534</v>
      </c>
      <c r="R123" s="26">
        <f t="shared" si="28"/>
        <v>29</v>
      </c>
      <c r="S123" s="26">
        <f t="shared" si="29"/>
        <v>30</v>
      </c>
      <c r="T123" s="27" t="s">
        <v>1368</v>
      </c>
      <c r="U123" s="26" t="s">
        <v>1607</v>
      </c>
      <c r="V123" s="26" t="s">
        <v>1357</v>
      </c>
      <c r="W123" s="26" t="s">
        <v>1357</v>
      </c>
      <c r="X123" s="26" t="s">
        <v>1357</v>
      </c>
      <c r="Y123" s="26" t="s">
        <v>1357</v>
      </c>
      <c r="Z123" s="26" t="s">
        <v>1849</v>
      </c>
      <c r="AA123" s="26"/>
    </row>
    <row r="124" spans="1:65" s="6" customFormat="1" ht="120" hidden="1">
      <c r="A124" s="26" t="s">
        <v>1347</v>
      </c>
      <c r="B124" s="26" t="s">
        <v>1686</v>
      </c>
      <c r="C124" s="26" t="s">
        <v>1453</v>
      </c>
      <c r="D124" s="26" t="s">
        <v>653</v>
      </c>
      <c r="E124" s="26" t="s">
        <v>1856</v>
      </c>
      <c r="F124" s="26" t="s">
        <v>1546</v>
      </c>
      <c r="G124" s="26" t="s">
        <v>654</v>
      </c>
      <c r="H124" s="26" t="s">
        <v>1421</v>
      </c>
      <c r="I124" s="26" t="s">
        <v>1350</v>
      </c>
      <c r="J124" s="26" t="s">
        <v>1526</v>
      </c>
      <c r="K124" s="26" t="s">
        <v>17</v>
      </c>
      <c r="L124" s="26" t="s">
        <v>1871</v>
      </c>
      <c r="M124" s="26">
        <v>15</v>
      </c>
      <c r="N124" s="26" t="s">
        <v>651</v>
      </c>
      <c r="O124" s="26" t="s">
        <v>652</v>
      </c>
      <c r="P124" s="26" t="s">
        <v>1608</v>
      </c>
      <c r="Q124" s="28">
        <v>45534</v>
      </c>
      <c r="R124" s="26">
        <v>0</v>
      </c>
      <c r="S124" s="26">
        <v>0</v>
      </c>
      <c r="T124" s="35" t="s">
        <v>1514</v>
      </c>
      <c r="U124" s="26" t="s">
        <v>1609</v>
      </c>
      <c r="V124" s="26" t="s">
        <v>1357</v>
      </c>
      <c r="W124" s="26" t="s">
        <v>1357</v>
      </c>
      <c r="X124" s="26" t="s">
        <v>1357</v>
      </c>
      <c r="Y124" s="26" t="s">
        <v>1357</v>
      </c>
      <c r="Z124" s="26" t="s">
        <v>1610</v>
      </c>
      <c r="AA124" s="26"/>
    </row>
    <row r="125" spans="1:65" s="6" customFormat="1" ht="180" hidden="1">
      <c r="A125" s="26" t="s">
        <v>1347</v>
      </c>
      <c r="B125" s="26" t="s">
        <v>1686</v>
      </c>
      <c r="C125" s="26" t="s">
        <v>1348</v>
      </c>
      <c r="D125" s="26" t="s">
        <v>657</v>
      </c>
      <c r="E125" s="26" t="s">
        <v>1856</v>
      </c>
      <c r="F125" s="26" t="s">
        <v>1349</v>
      </c>
      <c r="G125" s="26" t="s">
        <v>658</v>
      </c>
      <c r="H125" s="26" t="s">
        <v>1364</v>
      </c>
      <c r="I125" s="26" t="s">
        <v>1365</v>
      </c>
      <c r="J125" s="26" t="s">
        <v>1366</v>
      </c>
      <c r="K125" s="26" t="s">
        <v>25</v>
      </c>
      <c r="L125" s="26" t="s">
        <v>1872</v>
      </c>
      <c r="M125" s="26">
        <v>15</v>
      </c>
      <c r="N125" s="26" t="s">
        <v>655</v>
      </c>
      <c r="O125" s="26" t="s">
        <v>656</v>
      </c>
      <c r="P125" s="26" t="s">
        <v>1357</v>
      </c>
      <c r="Q125" s="28">
        <v>45534</v>
      </c>
      <c r="R125" s="26">
        <f t="shared" si="28"/>
        <v>29</v>
      </c>
      <c r="S125" s="26">
        <f t="shared" si="29"/>
        <v>30</v>
      </c>
      <c r="T125" s="27" t="s">
        <v>1368</v>
      </c>
      <c r="U125" s="26" t="s">
        <v>1611</v>
      </c>
      <c r="V125" s="26" t="s">
        <v>1357</v>
      </c>
      <c r="W125" s="26" t="s">
        <v>1357</v>
      </c>
      <c r="X125" s="26" t="s">
        <v>1357</v>
      </c>
      <c r="Y125" s="26" t="s">
        <v>1357</v>
      </c>
      <c r="Z125" s="26" t="s">
        <v>1849</v>
      </c>
      <c r="AA125" s="26"/>
    </row>
    <row r="126" spans="1:65" s="6" customFormat="1" ht="165" hidden="1">
      <c r="A126" s="26" t="s">
        <v>1347</v>
      </c>
      <c r="B126" s="26" t="s">
        <v>1853</v>
      </c>
      <c r="C126" s="26" t="s">
        <v>1524</v>
      </c>
      <c r="D126" s="26" t="s">
        <v>664</v>
      </c>
      <c r="E126" s="26" t="s">
        <v>1854</v>
      </c>
      <c r="F126" s="26" t="s">
        <v>1420</v>
      </c>
      <c r="G126" s="26" t="s">
        <v>665</v>
      </c>
      <c r="H126" s="26" t="s">
        <v>607</v>
      </c>
      <c r="I126" s="26" t="s">
        <v>1350</v>
      </c>
      <c r="J126" s="26" t="s">
        <v>1521</v>
      </c>
      <c r="K126" s="26" t="s">
        <v>169</v>
      </c>
      <c r="L126" s="26" t="s">
        <v>1871</v>
      </c>
      <c r="M126" s="26">
        <v>15</v>
      </c>
      <c r="N126" s="40" t="s">
        <v>662</v>
      </c>
      <c r="O126" s="26" t="s">
        <v>663</v>
      </c>
      <c r="P126" s="26" t="s">
        <v>1357</v>
      </c>
      <c r="Q126" s="28">
        <v>45534</v>
      </c>
      <c r="R126" s="26">
        <f t="shared" si="28"/>
        <v>30</v>
      </c>
      <c r="S126" s="26">
        <f t="shared" si="29"/>
        <v>31</v>
      </c>
      <c r="T126" s="27" t="s">
        <v>1368</v>
      </c>
      <c r="U126" s="26" t="s">
        <v>1612</v>
      </c>
      <c r="V126" s="26" t="s">
        <v>1357</v>
      </c>
      <c r="W126" s="26" t="s">
        <v>1357</v>
      </c>
      <c r="X126" s="26" t="s">
        <v>1357</v>
      </c>
      <c r="Y126" s="26" t="s">
        <v>1357</v>
      </c>
      <c r="Z126" s="26" t="s">
        <v>1849</v>
      </c>
      <c r="AA126" s="26"/>
    </row>
    <row r="127" spans="1:65" s="6" customFormat="1" ht="165" hidden="1">
      <c r="A127" s="26" t="s">
        <v>1347</v>
      </c>
      <c r="B127" s="26" t="s">
        <v>1686</v>
      </c>
      <c r="C127" s="26" t="s">
        <v>1348</v>
      </c>
      <c r="D127" s="26" t="s">
        <v>668</v>
      </c>
      <c r="E127" s="26" t="s">
        <v>1856</v>
      </c>
      <c r="F127" s="26" t="s">
        <v>1349</v>
      </c>
      <c r="G127" s="26" t="s">
        <v>669</v>
      </c>
      <c r="H127" s="26" t="s">
        <v>1509</v>
      </c>
      <c r="I127" s="26" t="s">
        <v>1365</v>
      </c>
      <c r="J127" s="26" t="s">
        <v>1383</v>
      </c>
      <c r="K127" s="26" t="s">
        <v>378</v>
      </c>
      <c r="L127" s="26" t="s">
        <v>1872</v>
      </c>
      <c r="M127" s="26">
        <v>15</v>
      </c>
      <c r="N127" s="26" t="s">
        <v>666</v>
      </c>
      <c r="O127" s="26" t="s">
        <v>667</v>
      </c>
      <c r="P127" s="26" t="s">
        <v>1357</v>
      </c>
      <c r="Q127" s="28">
        <v>45534</v>
      </c>
      <c r="R127" s="26">
        <f t="shared" si="28"/>
        <v>30</v>
      </c>
      <c r="S127" s="26">
        <f t="shared" si="29"/>
        <v>31</v>
      </c>
      <c r="T127" s="30" t="s">
        <v>1392</v>
      </c>
      <c r="U127" s="26" t="s">
        <v>1613</v>
      </c>
      <c r="V127" s="26" t="s">
        <v>1357</v>
      </c>
      <c r="W127" s="26" t="s">
        <v>1357</v>
      </c>
      <c r="X127" s="26" t="s">
        <v>1356</v>
      </c>
      <c r="Y127" s="26" t="s">
        <v>1357</v>
      </c>
      <c r="Z127" s="26" t="s">
        <v>1614</v>
      </c>
      <c r="AA127" s="26"/>
    </row>
    <row r="128" spans="1:65" s="6" customFormat="1" ht="150" hidden="1">
      <c r="A128" s="26" t="s">
        <v>1347</v>
      </c>
      <c r="B128" s="26" t="s">
        <v>1853</v>
      </c>
      <c r="C128" s="26" t="s">
        <v>1348</v>
      </c>
      <c r="D128" s="26" t="s">
        <v>676</v>
      </c>
      <c r="E128" s="26" t="s">
        <v>1856</v>
      </c>
      <c r="F128" s="26" t="s">
        <v>1349</v>
      </c>
      <c r="G128" s="26" t="s">
        <v>677</v>
      </c>
      <c r="H128" s="26" t="s">
        <v>1615</v>
      </c>
      <c r="I128" s="26" t="s">
        <v>1398</v>
      </c>
      <c r="J128" s="26" t="s">
        <v>1398</v>
      </c>
      <c r="K128" s="26" t="s">
        <v>600</v>
      </c>
      <c r="L128" s="26" t="s">
        <v>1873</v>
      </c>
      <c r="M128" s="26">
        <v>0</v>
      </c>
      <c r="N128" s="26" t="s">
        <v>674</v>
      </c>
      <c r="O128" s="26" t="s">
        <v>675</v>
      </c>
      <c r="P128" s="26" t="s">
        <v>1357</v>
      </c>
      <c r="Q128" s="42">
        <v>0</v>
      </c>
      <c r="R128" s="26">
        <v>0</v>
      </c>
      <c r="S128" s="26">
        <f t="shared" si="29"/>
        <v>1</v>
      </c>
      <c r="T128" s="35" t="s">
        <v>1514</v>
      </c>
      <c r="U128" s="26" t="s">
        <v>1616</v>
      </c>
      <c r="V128" s="26" t="s">
        <v>1357</v>
      </c>
      <c r="W128" s="26" t="s">
        <v>1357</v>
      </c>
      <c r="X128" s="26" t="s">
        <v>1357</v>
      </c>
      <c r="Y128" s="26" t="s">
        <v>1357</v>
      </c>
      <c r="Z128" s="26" t="s">
        <v>1610</v>
      </c>
      <c r="AA128" s="26"/>
    </row>
    <row r="129" spans="1:27" s="6" customFormat="1" ht="150" hidden="1">
      <c r="A129" s="26" t="s">
        <v>1347</v>
      </c>
      <c r="B129" s="26" t="s">
        <v>1686</v>
      </c>
      <c r="C129" s="26" t="s">
        <v>1457</v>
      </c>
      <c r="D129" s="26" t="s">
        <v>680</v>
      </c>
      <c r="E129" s="26" t="s">
        <v>1854</v>
      </c>
      <c r="F129" s="26" t="s">
        <v>1420</v>
      </c>
      <c r="G129" s="26" t="s">
        <v>681</v>
      </c>
      <c r="H129" s="26" t="s">
        <v>607</v>
      </c>
      <c r="I129" s="26" t="s">
        <v>1350</v>
      </c>
      <c r="J129" s="26" t="s">
        <v>1521</v>
      </c>
      <c r="K129" s="26" t="s">
        <v>169</v>
      </c>
      <c r="L129" s="26" t="s">
        <v>1871</v>
      </c>
      <c r="M129" s="26">
        <v>15</v>
      </c>
      <c r="N129" s="26" t="s">
        <v>678</v>
      </c>
      <c r="O129" s="26" t="s">
        <v>679</v>
      </c>
      <c r="P129" s="26" t="s">
        <v>1617</v>
      </c>
      <c r="Q129" s="28">
        <v>45534</v>
      </c>
      <c r="R129" s="26">
        <f t="shared" si="28"/>
        <v>30</v>
      </c>
      <c r="S129" s="26">
        <f t="shared" si="29"/>
        <v>31</v>
      </c>
      <c r="T129" s="27" t="s">
        <v>1368</v>
      </c>
      <c r="U129" s="26" t="s">
        <v>1618</v>
      </c>
      <c r="V129" s="26" t="s">
        <v>1357</v>
      </c>
      <c r="W129" s="26" t="s">
        <v>1355</v>
      </c>
      <c r="X129" s="26" t="s">
        <v>1357</v>
      </c>
      <c r="Y129" s="26" t="s">
        <v>1357</v>
      </c>
      <c r="Z129" s="26" t="s">
        <v>1605</v>
      </c>
      <c r="AA129" s="26"/>
    </row>
    <row r="130" spans="1:27" s="6" customFormat="1" ht="150" hidden="1">
      <c r="A130" s="26" t="s">
        <v>1347</v>
      </c>
      <c r="B130" s="26" t="s">
        <v>1686</v>
      </c>
      <c r="C130" s="26" t="s">
        <v>1619</v>
      </c>
      <c r="D130" s="26" t="s">
        <v>684</v>
      </c>
      <c r="E130" s="26" t="s">
        <v>1854</v>
      </c>
      <c r="F130" s="26" t="s">
        <v>1420</v>
      </c>
      <c r="G130" s="26" t="s">
        <v>685</v>
      </c>
      <c r="H130" s="26" t="s">
        <v>1620</v>
      </c>
      <c r="I130" s="26" t="s">
        <v>1350</v>
      </c>
      <c r="J130" s="26" t="s">
        <v>1521</v>
      </c>
      <c r="K130" s="26" t="s">
        <v>169</v>
      </c>
      <c r="L130" s="26" t="s">
        <v>1873</v>
      </c>
      <c r="M130" s="26">
        <v>0</v>
      </c>
      <c r="N130" s="26" t="s">
        <v>682</v>
      </c>
      <c r="O130" s="26" t="s">
        <v>683</v>
      </c>
      <c r="P130" s="26" t="s">
        <v>1357</v>
      </c>
      <c r="Q130" s="28">
        <v>45534</v>
      </c>
      <c r="R130" s="26">
        <v>0</v>
      </c>
      <c r="S130" s="26">
        <v>0</v>
      </c>
      <c r="T130" s="35" t="s">
        <v>1514</v>
      </c>
      <c r="U130" s="26" t="s">
        <v>1621</v>
      </c>
      <c r="V130" s="26" t="s">
        <v>1357</v>
      </c>
      <c r="W130" s="26" t="s">
        <v>1357</v>
      </c>
      <c r="X130" s="26" t="s">
        <v>1357</v>
      </c>
      <c r="Y130" s="26" t="s">
        <v>1357</v>
      </c>
      <c r="Z130" s="26" t="s">
        <v>1610</v>
      </c>
      <c r="AA130" s="26"/>
    </row>
    <row r="131" spans="1:27" s="6" customFormat="1" ht="120" hidden="1">
      <c r="A131" s="26" t="s">
        <v>1347</v>
      </c>
      <c r="B131" s="26" t="s">
        <v>1686</v>
      </c>
      <c r="C131" s="26" t="s">
        <v>1524</v>
      </c>
      <c r="D131" s="26" t="s">
        <v>594</v>
      </c>
      <c r="E131" s="26" t="s">
        <v>1855</v>
      </c>
      <c r="F131" s="26" t="s">
        <v>1435</v>
      </c>
      <c r="G131" s="26" t="s">
        <v>688</v>
      </c>
      <c r="H131" s="26" t="s">
        <v>1622</v>
      </c>
      <c r="I131" s="26" t="s">
        <v>1350</v>
      </c>
      <c r="J131" s="26" t="s">
        <v>1861</v>
      </c>
      <c r="K131" s="26" t="s">
        <v>689</v>
      </c>
      <c r="L131" s="26" t="s">
        <v>1871</v>
      </c>
      <c r="M131" s="26">
        <v>15</v>
      </c>
      <c r="N131" s="26" t="s">
        <v>686</v>
      </c>
      <c r="O131" s="26" t="s">
        <v>687</v>
      </c>
      <c r="P131" s="26" t="s">
        <v>1623</v>
      </c>
      <c r="Q131" s="28">
        <v>45502</v>
      </c>
      <c r="R131" s="26">
        <f t="shared" ref="R131:R174" si="30">NETWORKDAYS.INTL(O131,Q131,1,$AW$1:$BM$1)</f>
        <v>8</v>
      </c>
      <c r="S131" s="26">
        <f t="shared" si="29"/>
        <v>9</v>
      </c>
      <c r="T131" s="29" t="s">
        <v>1482</v>
      </c>
      <c r="U131" s="26" t="s">
        <v>1624</v>
      </c>
      <c r="V131" s="28">
        <v>45533</v>
      </c>
      <c r="W131" s="26" t="s">
        <v>1355</v>
      </c>
      <c r="X131" s="26" t="s">
        <v>1356</v>
      </c>
      <c r="Y131" s="26" t="s">
        <v>1357</v>
      </c>
      <c r="Z131" s="26" t="s">
        <v>1625</v>
      </c>
      <c r="AA131" s="26"/>
    </row>
    <row r="132" spans="1:27" s="6" customFormat="1" ht="135" hidden="1">
      <c r="A132" s="26" t="s">
        <v>1347</v>
      </c>
      <c r="B132" s="26" t="s">
        <v>1686</v>
      </c>
      <c r="C132" s="26" t="s">
        <v>1524</v>
      </c>
      <c r="D132" s="26" t="s">
        <v>594</v>
      </c>
      <c r="E132" s="26" t="s">
        <v>1855</v>
      </c>
      <c r="F132" s="26" t="s">
        <v>1435</v>
      </c>
      <c r="G132" s="26" t="s">
        <v>692</v>
      </c>
      <c r="H132" s="26" t="s">
        <v>1449</v>
      </c>
      <c r="I132" s="26" t="s">
        <v>1350</v>
      </c>
      <c r="J132" s="26" t="s">
        <v>1861</v>
      </c>
      <c r="K132" s="26" t="s">
        <v>30</v>
      </c>
      <c r="L132" s="26" t="s">
        <v>1874</v>
      </c>
      <c r="M132" s="26">
        <v>10</v>
      </c>
      <c r="N132" s="26" t="s">
        <v>690</v>
      </c>
      <c r="O132" s="26" t="s">
        <v>691</v>
      </c>
      <c r="P132" s="26" t="s">
        <v>1626</v>
      </c>
      <c r="Q132" s="28">
        <v>45530</v>
      </c>
      <c r="R132" s="26">
        <f t="shared" si="30"/>
        <v>26</v>
      </c>
      <c r="S132" s="26">
        <f t="shared" si="29"/>
        <v>27</v>
      </c>
      <c r="T132" s="30" t="s">
        <v>1392</v>
      </c>
      <c r="U132" s="26" t="s">
        <v>1627</v>
      </c>
      <c r="V132" s="28">
        <v>45530</v>
      </c>
      <c r="W132" s="26" t="s">
        <v>1355</v>
      </c>
      <c r="X132" s="26" t="s">
        <v>1356</v>
      </c>
      <c r="Y132" s="26" t="s">
        <v>1357</v>
      </c>
      <c r="Z132" s="26" t="s">
        <v>1628</v>
      </c>
      <c r="AA132" s="26"/>
    </row>
    <row r="133" spans="1:27" s="6" customFormat="1" ht="105" hidden="1">
      <c r="A133" s="26" t="s">
        <v>1347</v>
      </c>
      <c r="B133" s="26" t="s">
        <v>1686</v>
      </c>
      <c r="C133" s="26" t="s">
        <v>1348</v>
      </c>
      <c r="D133" s="26" t="s">
        <v>695</v>
      </c>
      <c r="E133" s="26" t="s">
        <v>1856</v>
      </c>
      <c r="F133" s="26" t="s">
        <v>1349</v>
      </c>
      <c r="G133" s="26" t="s">
        <v>696</v>
      </c>
      <c r="H133" s="26" t="s">
        <v>1364</v>
      </c>
      <c r="I133" s="26" t="s">
        <v>1365</v>
      </c>
      <c r="J133" s="26" t="s">
        <v>1366</v>
      </c>
      <c r="K133" s="26" t="s">
        <v>25</v>
      </c>
      <c r="L133" s="26" t="s">
        <v>1872</v>
      </c>
      <c r="M133" s="26">
        <v>15</v>
      </c>
      <c r="N133" s="26" t="s">
        <v>693</v>
      </c>
      <c r="O133" s="26" t="s">
        <v>694</v>
      </c>
      <c r="P133" s="26" t="s">
        <v>1629</v>
      </c>
      <c r="Q133" s="28">
        <v>45525</v>
      </c>
      <c r="R133" s="26">
        <f t="shared" si="30"/>
        <v>23</v>
      </c>
      <c r="S133" s="26">
        <f t="shared" si="29"/>
        <v>24</v>
      </c>
      <c r="T133" s="30" t="s">
        <v>1392</v>
      </c>
      <c r="U133" s="26" t="s">
        <v>1630</v>
      </c>
      <c r="V133" s="28">
        <v>45525</v>
      </c>
      <c r="W133" s="26" t="s">
        <v>1355</v>
      </c>
      <c r="X133" s="26" t="s">
        <v>1356</v>
      </c>
      <c r="Y133" s="26" t="s">
        <v>1357</v>
      </c>
      <c r="Z133" s="26" t="s">
        <v>1628</v>
      </c>
      <c r="AA133" s="26"/>
    </row>
    <row r="134" spans="1:27" s="6" customFormat="1" ht="120" hidden="1">
      <c r="A134" s="26" t="s">
        <v>1347</v>
      </c>
      <c r="B134" s="26" t="s">
        <v>1686</v>
      </c>
      <c r="C134" s="26" t="s">
        <v>1619</v>
      </c>
      <c r="D134" s="26" t="s">
        <v>699</v>
      </c>
      <c r="E134" s="26" t="s">
        <v>1854</v>
      </c>
      <c r="F134" s="26" t="s">
        <v>1429</v>
      </c>
      <c r="G134" s="26" t="s">
        <v>700</v>
      </c>
      <c r="H134" s="26" t="s">
        <v>1421</v>
      </c>
      <c r="I134" s="26" t="s">
        <v>1350</v>
      </c>
      <c r="J134" s="26" t="s">
        <v>1526</v>
      </c>
      <c r="K134" s="26" t="s">
        <v>30</v>
      </c>
      <c r="L134" s="26" t="s">
        <v>1874</v>
      </c>
      <c r="M134" s="26">
        <v>10</v>
      </c>
      <c r="N134" s="26" t="s">
        <v>697</v>
      </c>
      <c r="O134" s="26" t="s">
        <v>698</v>
      </c>
      <c r="P134" s="26" t="s">
        <v>1631</v>
      </c>
      <c r="Q134" s="28">
        <v>45531</v>
      </c>
      <c r="R134" s="26">
        <f t="shared" si="30"/>
        <v>27</v>
      </c>
      <c r="S134" s="26">
        <f t="shared" si="29"/>
        <v>28</v>
      </c>
      <c r="T134" s="30" t="s">
        <v>1392</v>
      </c>
      <c r="U134" s="26" t="s">
        <v>1632</v>
      </c>
      <c r="V134" s="28">
        <v>45531</v>
      </c>
      <c r="W134" s="26" t="s">
        <v>1355</v>
      </c>
      <c r="X134" s="26" t="s">
        <v>1356</v>
      </c>
      <c r="Y134" s="26" t="s">
        <v>1357</v>
      </c>
      <c r="Z134" s="26" t="s">
        <v>1633</v>
      </c>
      <c r="AA134" s="26"/>
    </row>
    <row r="135" spans="1:27" s="6" customFormat="1" ht="180" hidden="1">
      <c r="A135" s="26" t="s">
        <v>1347</v>
      </c>
      <c r="B135" s="26" t="s">
        <v>1686</v>
      </c>
      <c r="C135" s="26" t="s">
        <v>1428</v>
      </c>
      <c r="D135" s="26" t="s">
        <v>703</v>
      </c>
      <c r="E135" s="26" t="s">
        <v>1854</v>
      </c>
      <c r="F135" s="26" t="s">
        <v>1420</v>
      </c>
      <c r="G135" s="26" t="s">
        <v>704</v>
      </c>
      <c r="H135" s="26" t="s">
        <v>607</v>
      </c>
      <c r="I135" s="26" t="s">
        <v>1350</v>
      </c>
      <c r="J135" s="26" t="s">
        <v>1521</v>
      </c>
      <c r="K135" s="26" t="s">
        <v>169</v>
      </c>
      <c r="L135" s="26" t="s">
        <v>1871</v>
      </c>
      <c r="M135" s="26">
        <v>15</v>
      </c>
      <c r="N135" s="26" t="s">
        <v>701</v>
      </c>
      <c r="O135" s="26" t="s">
        <v>702</v>
      </c>
      <c r="P135" s="26" t="s">
        <v>1357</v>
      </c>
      <c r="Q135" s="28">
        <v>45534</v>
      </c>
      <c r="R135" s="26">
        <f t="shared" si="30"/>
        <v>31</v>
      </c>
      <c r="S135" s="26">
        <f t="shared" si="29"/>
        <v>32</v>
      </c>
      <c r="T135" s="27" t="s">
        <v>1368</v>
      </c>
      <c r="U135" s="26" t="s">
        <v>1634</v>
      </c>
      <c r="V135" s="26" t="s">
        <v>1357</v>
      </c>
      <c r="W135" s="26" t="s">
        <v>1357</v>
      </c>
      <c r="X135" s="26" t="s">
        <v>1357</v>
      </c>
      <c r="Y135" s="26" t="s">
        <v>1357</v>
      </c>
      <c r="Z135" s="26" t="s">
        <v>1849</v>
      </c>
      <c r="AA135" s="26"/>
    </row>
    <row r="136" spans="1:27" s="6" customFormat="1" ht="135" hidden="1">
      <c r="A136" s="26" t="s">
        <v>1347</v>
      </c>
      <c r="B136" s="26" t="s">
        <v>1686</v>
      </c>
      <c r="C136" s="26" t="s">
        <v>1455</v>
      </c>
      <c r="D136" s="26" t="s">
        <v>520</v>
      </c>
      <c r="E136" s="26" t="s">
        <v>1855</v>
      </c>
      <c r="F136" s="26" t="s">
        <v>1435</v>
      </c>
      <c r="G136" s="26" t="s">
        <v>707</v>
      </c>
      <c r="H136" s="26" t="s">
        <v>1635</v>
      </c>
      <c r="I136" s="26" t="s">
        <v>1350</v>
      </c>
      <c r="J136" s="26" t="s">
        <v>1861</v>
      </c>
      <c r="K136" s="26" t="s">
        <v>1864</v>
      </c>
      <c r="L136" s="26" t="s">
        <v>1872</v>
      </c>
      <c r="M136" s="26">
        <v>15</v>
      </c>
      <c r="N136" s="26" t="s">
        <v>705</v>
      </c>
      <c r="O136" s="26" t="s">
        <v>706</v>
      </c>
      <c r="P136" s="26" t="s">
        <v>1636</v>
      </c>
      <c r="Q136" s="28">
        <v>45512</v>
      </c>
      <c r="R136" s="26">
        <f t="shared" si="30"/>
        <v>16</v>
      </c>
      <c r="S136" s="26">
        <f t="shared" si="29"/>
        <v>17</v>
      </c>
      <c r="T136" s="30" t="s">
        <v>1392</v>
      </c>
      <c r="U136" s="26" t="s">
        <v>1637</v>
      </c>
      <c r="V136" s="28">
        <v>45512</v>
      </c>
      <c r="W136" s="26" t="s">
        <v>1355</v>
      </c>
      <c r="X136" s="26" t="s">
        <v>1356</v>
      </c>
      <c r="Y136" s="26" t="s">
        <v>1357</v>
      </c>
      <c r="Z136" s="26" t="s">
        <v>1638</v>
      </c>
      <c r="AA136" s="26"/>
    </row>
    <row r="137" spans="1:27" s="6" customFormat="1" ht="150" hidden="1">
      <c r="A137" s="26" t="s">
        <v>1347</v>
      </c>
      <c r="B137" s="26" t="s">
        <v>1686</v>
      </c>
      <c r="C137" s="26" t="s">
        <v>1401</v>
      </c>
      <c r="D137" s="26" t="s">
        <v>710</v>
      </c>
      <c r="E137" s="26" t="s">
        <v>1854</v>
      </c>
      <c r="F137" s="26" t="s">
        <v>1420</v>
      </c>
      <c r="G137" s="26" t="s">
        <v>711</v>
      </c>
      <c r="H137" s="26" t="s">
        <v>607</v>
      </c>
      <c r="I137" s="26" t="s">
        <v>1350</v>
      </c>
      <c r="J137" s="26" t="s">
        <v>1521</v>
      </c>
      <c r="K137" s="26" t="s">
        <v>169</v>
      </c>
      <c r="L137" s="26" t="s">
        <v>1873</v>
      </c>
      <c r="M137" s="26">
        <v>0</v>
      </c>
      <c r="N137" s="26" t="s">
        <v>708</v>
      </c>
      <c r="O137" s="26" t="s">
        <v>709</v>
      </c>
      <c r="P137" s="26" t="s">
        <v>1357</v>
      </c>
      <c r="Q137" s="28">
        <v>45534</v>
      </c>
      <c r="R137" s="26">
        <v>0</v>
      </c>
      <c r="S137" s="26">
        <v>0</v>
      </c>
      <c r="T137" s="35" t="s">
        <v>1514</v>
      </c>
      <c r="U137" s="26" t="s">
        <v>1639</v>
      </c>
      <c r="V137" s="26" t="s">
        <v>1357</v>
      </c>
      <c r="W137" s="26" t="s">
        <v>1357</v>
      </c>
      <c r="X137" s="26" t="s">
        <v>1357</v>
      </c>
      <c r="Y137" s="26" t="s">
        <v>1357</v>
      </c>
      <c r="Z137" s="26" t="s">
        <v>1610</v>
      </c>
      <c r="AA137" s="26"/>
    </row>
    <row r="138" spans="1:27" s="6" customFormat="1" ht="135" hidden="1">
      <c r="A138" s="26" t="s">
        <v>1347</v>
      </c>
      <c r="B138" s="26" t="s">
        <v>1686</v>
      </c>
      <c r="C138" s="26" t="s">
        <v>1428</v>
      </c>
      <c r="D138" s="26" t="s">
        <v>714</v>
      </c>
      <c r="E138" s="26" t="s">
        <v>1856</v>
      </c>
      <c r="F138" s="26" t="s">
        <v>1435</v>
      </c>
      <c r="G138" s="26" t="s">
        <v>715</v>
      </c>
      <c r="H138" s="26" t="s">
        <v>1449</v>
      </c>
      <c r="I138" s="26" t="s">
        <v>1350</v>
      </c>
      <c r="J138" s="26" t="s">
        <v>1861</v>
      </c>
      <c r="K138" s="26" t="s">
        <v>1864</v>
      </c>
      <c r="L138" s="26" t="s">
        <v>1872</v>
      </c>
      <c r="M138" s="26">
        <v>15</v>
      </c>
      <c r="N138" s="26" t="s">
        <v>712</v>
      </c>
      <c r="O138" s="26" t="s">
        <v>713</v>
      </c>
      <c r="P138" s="26" t="s">
        <v>1640</v>
      </c>
      <c r="Q138" s="28">
        <v>45510</v>
      </c>
      <c r="R138" s="26">
        <f t="shared" si="30"/>
        <v>15</v>
      </c>
      <c r="S138" s="26">
        <f t="shared" si="29"/>
        <v>16</v>
      </c>
      <c r="T138" s="29" t="s">
        <v>1482</v>
      </c>
      <c r="U138" s="26" t="s">
        <v>1641</v>
      </c>
      <c r="V138" s="28">
        <v>45510</v>
      </c>
      <c r="W138" s="26" t="s">
        <v>1355</v>
      </c>
      <c r="X138" s="26" t="s">
        <v>1356</v>
      </c>
      <c r="Y138" s="26" t="s">
        <v>1357</v>
      </c>
      <c r="Z138" s="26" t="s">
        <v>1642</v>
      </c>
      <c r="AA138" s="26"/>
    </row>
    <row r="139" spans="1:27" s="6" customFormat="1" ht="165" hidden="1">
      <c r="A139" s="26" t="s">
        <v>1347</v>
      </c>
      <c r="B139" s="26" t="s">
        <v>1686</v>
      </c>
      <c r="C139" s="26" t="s">
        <v>1442</v>
      </c>
      <c r="D139" s="26" t="s">
        <v>153</v>
      </c>
      <c r="E139" s="26" t="s">
        <v>1855</v>
      </c>
      <c r="F139" s="26" t="s">
        <v>1546</v>
      </c>
      <c r="G139" s="26" t="s">
        <v>718</v>
      </c>
      <c r="H139" s="26" t="s">
        <v>1423</v>
      </c>
      <c r="I139" s="26" t="s">
        <v>1350</v>
      </c>
      <c r="J139" s="26" t="s">
        <v>1526</v>
      </c>
      <c r="K139" s="26" t="s">
        <v>405</v>
      </c>
      <c r="L139" s="26" t="s">
        <v>1871</v>
      </c>
      <c r="M139" s="26">
        <v>15</v>
      </c>
      <c r="N139" s="26" t="s">
        <v>716</v>
      </c>
      <c r="O139" s="26" t="s">
        <v>717</v>
      </c>
      <c r="P139" s="26" t="s">
        <v>1357</v>
      </c>
      <c r="Q139" s="42">
        <v>0</v>
      </c>
      <c r="R139" s="26">
        <v>0</v>
      </c>
      <c r="S139" s="26">
        <v>0</v>
      </c>
      <c r="T139" s="35" t="s">
        <v>1514</v>
      </c>
      <c r="U139" s="26" t="s">
        <v>1643</v>
      </c>
      <c r="V139" s="26" t="s">
        <v>1357</v>
      </c>
      <c r="W139" s="26" t="s">
        <v>1357</v>
      </c>
      <c r="X139" s="26" t="s">
        <v>1357</v>
      </c>
      <c r="Y139" s="26" t="s">
        <v>1357</v>
      </c>
      <c r="Z139" s="26" t="s">
        <v>1610</v>
      </c>
      <c r="AA139" s="26"/>
    </row>
    <row r="140" spans="1:27" s="6" customFormat="1" ht="165" hidden="1">
      <c r="A140" s="26" t="s">
        <v>1347</v>
      </c>
      <c r="B140" s="26" t="s">
        <v>1686</v>
      </c>
      <c r="C140" s="26" t="s">
        <v>1348</v>
      </c>
      <c r="D140" s="26" t="s">
        <v>721</v>
      </c>
      <c r="E140" s="26" t="s">
        <v>1856</v>
      </c>
      <c r="F140" s="26" t="s">
        <v>1359</v>
      </c>
      <c r="G140" s="26" t="s">
        <v>722</v>
      </c>
      <c r="H140" s="43" t="s">
        <v>1432</v>
      </c>
      <c r="I140" s="26" t="s">
        <v>1350</v>
      </c>
      <c r="J140" s="26" t="s">
        <v>1572</v>
      </c>
      <c r="K140" s="26" t="s">
        <v>1869</v>
      </c>
      <c r="L140" s="26" t="s">
        <v>1872</v>
      </c>
      <c r="M140" s="26">
        <v>15</v>
      </c>
      <c r="N140" s="26" t="s">
        <v>719</v>
      </c>
      <c r="O140" s="26" t="s">
        <v>720</v>
      </c>
      <c r="P140" s="26" t="s">
        <v>1357</v>
      </c>
      <c r="Q140" s="28">
        <v>45534</v>
      </c>
      <c r="R140" s="26">
        <f t="shared" si="30"/>
        <v>31</v>
      </c>
      <c r="S140" s="26">
        <f t="shared" si="29"/>
        <v>32</v>
      </c>
      <c r="T140" s="27" t="s">
        <v>1368</v>
      </c>
      <c r="U140" s="26" t="s">
        <v>1644</v>
      </c>
      <c r="V140" s="26" t="s">
        <v>1357</v>
      </c>
      <c r="W140" s="26" t="s">
        <v>1357</v>
      </c>
      <c r="X140" s="26" t="s">
        <v>1357</v>
      </c>
      <c r="Y140" s="26" t="s">
        <v>1357</v>
      </c>
      <c r="Z140" s="26" t="s">
        <v>1849</v>
      </c>
      <c r="AA140" s="26"/>
    </row>
    <row r="141" spans="1:27" s="6" customFormat="1" ht="210">
      <c r="A141" s="26" t="s">
        <v>1347</v>
      </c>
      <c r="B141" s="26" t="s">
        <v>1686</v>
      </c>
      <c r="C141" s="26" t="s">
        <v>1645</v>
      </c>
      <c r="D141" s="26" t="s">
        <v>725</v>
      </c>
      <c r="E141" s="26" t="s">
        <v>1855</v>
      </c>
      <c r="F141" s="26" t="s">
        <v>1546</v>
      </c>
      <c r="G141" s="26" t="s">
        <v>726</v>
      </c>
      <c r="H141" s="26" t="s">
        <v>1360</v>
      </c>
      <c r="I141" s="26" t="s">
        <v>1350</v>
      </c>
      <c r="J141" s="26" t="s">
        <v>1572</v>
      </c>
      <c r="K141" s="26" t="s">
        <v>30</v>
      </c>
      <c r="L141" s="26" t="s">
        <v>1874</v>
      </c>
      <c r="M141" s="26">
        <v>10</v>
      </c>
      <c r="N141" s="26" t="s">
        <v>723</v>
      </c>
      <c r="O141" s="26" t="s">
        <v>724</v>
      </c>
      <c r="P141" s="26" t="s">
        <v>1357</v>
      </c>
      <c r="Q141" s="28">
        <v>45534</v>
      </c>
      <c r="R141" s="26">
        <f t="shared" si="30"/>
        <v>31</v>
      </c>
      <c r="S141" s="26">
        <f t="shared" si="29"/>
        <v>32</v>
      </c>
      <c r="T141" s="27" t="s">
        <v>1368</v>
      </c>
      <c r="U141" s="26" t="s">
        <v>1646</v>
      </c>
      <c r="V141" s="26" t="s">
        <v>1357</v>
      </c>
      <c r="W141" s="26" t="s">
        <v>1357</v>
      </c>
      <c r="X141" s="26" t="s">
        <v>1357</v>
      </c>
      <c r="Y141" s="26" t="s">
        <v>1357</v>
      </c>
      <c r="Z141" s="26" t="s">
        <v>1849</v>
      </c>
      <c r="AA141" s="26"/>
    </row>
    <row r="142" spans="1:27" s="6" customFormat="1" ht="120" hidden="1">
      <c r="A142" s="26" t="s">
        <v>1347</v>
      </c>
      <c r="B142" s="26" t="s">
        <v>1686</v>
      </c>
      <c r="C142" s="26" t="s">
        <v>1647</v>
      </c>
      <c r="D142" s="26" t="s">
        <v>729</v>
      </c>
      <c r="E142" s="26" t="s">
        <v>1855</v>
      </c>
      <c r="F142" s="26" t="s">
        <v>1420</v>
      </c>
      <c r="G142" s="26" t="s">
        <v>730</v>
      </c>
      <c r="H142" s="26" t="s">
        <v>1423</v>
      </c>
      <c r="I142" s="26" t="s">
        <v>1350</v>
      </c>
      <c r="J142" s="26" t="s">
        <v>1526</v>
      </c>
      <c r="K142" s="26" t="s">
        <v>146</v>
      </c>
      <c r="L142" s="26" t="s">
        <v>1873</v>
      </c>
      <c r="M142" s="26">
        <v>15</v>
      </c>
      <c r="N142" s="26" t="s">
        <v>727</v>
      </c>
      <c r="O142" s="26" t="s">
        <v>728</v>
      </c>
      <c r="P142" s="26" t="s">
        <v>1357</v>
      </c>
      <c r="Q142" s="28">
        <v>45534</v>
      </c>
      <c r="R142" s="26">
        <v>0</v>
      </c>
      <c r="S142" s="26">
        <v>0</v>
      </c>
      <c r="T142" s="35" t="s">
        <v>1514</v>
      </c>
      <c r="U142" s="26" t="s">
        <v>1648</v>
      </c>
      <c r="V142" s="26" t="s">
        <v>1357</v>
      </c>
      <c r="W142" s="26" t="s">
        <v>1357</v>
      </c>
      <c r="X142" s="26" t="s">
        <v>1357</v>
      </c>
      <c r="Y142" s="26" t="s">
        <v>1357</v>
      </c>
      <c r="Z142" s="26" t="s">
        <v>1649</v>
      </c>
      <c r="AA142" s="26"/>
    </row>
    <row r="143" spans="1:27" s="6" customFormat="1" ht="120" hidden="1">
      <c r="A143" s="26" t="s">
        <v>1347</v>
      </c>
      <c r="B143" s="26" t="s">
        <v>1686</v>
      </c>
      <c r="C143" s="26" t="s">
        <v>1501</v>
      </c>
      <c r="D143" s="26" t="s">
        <v>543</v>
      </c>
      <c r="E143" s="26" t="s">
        <v>1854</v>
      </c>
      <c r="F143" s="26" t="s">
        <v>1397</v>
      </c>
      <c r="G143" s="26" t="s">
        <v>733</v>
      </c>
      <c r="H143" s="26" t="s">
        <v>1373</v>
      </c>
      <c r="I143" s="26" t="s">
        <v>1350</v>
      </c>
      <c r="J143" s="26" t="s">
        <v>1859</v>
      </c>
      <c r="K143" s="26" t="s">
        <v>25</v>
      </c>
      <c r="L143" s="26" t="s">
        <v>1872</v>
      </c>
      <c r="M143" s="26">
        <v>15</v>
      </c>
      <c r="N143" s="26" t="s">
        <v>731</v>
      </c>
      <c r="O143" s="26" t="s">
        <v>732</v>
      </c>
      <c r="P143" s="26" t="s">
        <v>1650</v>
      </c>
      <c r="Q143" s="28">
        <v>45497</v>
      </c>
      <c r="R143" s="26">
        <f t="shared" si="30"/>
        <v>6</v>
      </c>
      <c r="S143" s="26">
        <f t="shared" si="29"/>
        <v>7</v>
      </c>
      <c r="T143" s="29" t="s">
        <v>1482</v>
      </c>
      <c r="U143" s="26" t="s">
        <v>1651</v>
      </c>
      <c r="V143" s="28">
        <v>45497</v>
      </c>
      <c r="W143" s="26" t="s">
        <v>1355</v>
      </c>
      <c r="X143" s="26" t="s">
        <v>1357</v>
      </c>
      <c r="Y143" s="26" t="s">
        <v>1357</v>
      </c>
      <c r="Z143" s="26" t="s">
        <v>1652</v>
      </c>
      <c r="AA143" s="26"/>
    </row>
    <row r="144" spans="1:27" s="6" customFormat="1" ht="120" hidden="1">
      <c r="A144" s="26" t="s">
        <v>1347</v>
      </c>
      <c r="B144" s="26" t="s">
        <v>1686</v>
      </c>
      <c r="C144" s="26" t="s">
        <v>1524</v>
      </c>
      <c r="D144" s="26" t="s">
        <v>736</v>
      </c>
      <c r="E144" s="26" t="s">
        <v>1855</v>
      </c>
      <c r="F144" s="26" t="s">
        <v>1546</v>
      </c>
      <c r="G144" s="26" t="s">
        <v>737</v>
      </c>
      <c r="H144" s="26" t="s">
        <v>1421</v>
      </c>
      <c r="I144" s="26" t="s">
        <v>1350</v>
      </c>
      <c r="J144" s="26" t="s">
        <v>1526</v>
      </c>
      <c r="K144" s="26" t="s">
        <v>30</v>
      </c>
      <c r="L144" s="26" t="s">
        <v>1874</v>
      </c>
      <c r="M144" s="26">
        <v>10</v>
      </c>
      <c r="N144" s="26" t="s">
        <v>734</v>
      </c>
      <c r="O144" s="26" t="s">
        <v>735</v>
      </c>
      <c r="P144" s="26" t="s">
        <v>1653</v>
      </c>
      <c r="Q144" s="28">
        <v>45516</v>
      </c>
      <c r="R144" s="26">
        <f t="shared" si="30"/>
        <v>18</v>
      </c>
      <c r="S144" s="26">
        <f t="shared" si="29"/>
        <v>19</v>
      </c>
      <c r="T144" s="30" t="s">
        <v>1392</v>
      </c>
      <c r="U144" s="26" t="s">
        <v>1654</v>
      </c>
      <c r="V144" s="28">
        <v>45516</v>
      </c>
      <c r="W144" s="26" t="s">
        <v>1355</v>
      </c>
      <c r="X144" s="26" t="s">
        <v>1357</v>
      </c>
      <c r="Y144" s="26" t="s">
        <v>1357</v>
      </c>
      <c r="Z144" s="26" t="s">
        <v>1652</v>
      </c>
      <c r="AA144" s="26"/>
    </row>
    <row r="145" spans="1:27" s="6" customFormat="1" ht="120" hidden="1">
      <c r="A145" s="26" t="s">
        <v>1347</v>
      </c>
      <c r="B145" s="26" t="s">
        <v>1686</v>
      </c>
      <c r="C145" s="26" t="s">
        <v>1455</v>
      </c>
      <c r="D145" s="26" t="s">
        <v>520</v>
      </c>
      <c r="E145" s="26" t="s">
        <v>1855</v>
      </c>
      <c r="F145" s="26" t="s">
        <v>1435</v>
      </c>
      <c r="G145" s="26" t="s">
        <v>740</v>
      </c>
      <c r="H145" s="26" t="s">
        <v>1622</v>
      </c>
      <c r="I145" s="26" t="s">
        <v>1350</v>
      </c>
      <c r="J145" s="26" t="s">
        <v>1861</v>
      </c>
      <c r="K145" s="26" t="s">
        <v>30</v>
      </c>
      <c r="L145" s="26" t="s">
        <v>1874</v>
      </c>
      <c r="M145" s="26">
        <v>10</v>
      </c>
      <c r="N145" s="26" t="s">
        <v>738</v>
      </c>
      <c r="O145" s="26" t="s">
        <v>739</v>
      </c>
      <c r="P145" s="26" t="s">
        <v>1655</v>
      </c>
      <c r="Q145" s="28">
        <v>45513</v>
      </c>
      <c r="R145" s="26">
        <f t="shared" si="30"/>
        <v>17</v>
      </c>
      <c r="S145" s="26">
        <f t="shared" si="29"/>
        <v>18</v>
      </c>
      <c r="T145" s="30" t="s">
        <v>1392</v>
      </c>
      <c r="U145" s="26" t="s">
        <v>1656</v>
      </c>
      <c r="V145" s="28">
        <v>45513</v>
      </c>
      <c r="W145" s="26" t="s">
        <v>1355</v>
      </c>
      <c r="X145" s="26" t="s">
        <v>1356</v>
      </c>
      <c r="Y145" s="26" t="s">
        <v>1357</v>
      </c>
      <c r="Z145" s="26" t="s">
        <v>1392</v>
      </c>
      <c r="AA145" s="26"/>
    </row>
    <row r="146" spans="1:27" s="6" customFormat="1" ht="105" hidden="1">
      <c r="A146" s="26" t="s">
        <v>1347</v>
      </c>
      <c r="B146" s="26" t="s">
        <v>1686</v>
      </c>
      <c r="C146" s="26" t="s">
        <v>1425</v>
      </c>
      <c r="D146" s="26" t="s">
        <v>743</v>
      </c>
      <c r="E146" s="26" t="s">
        <v>1855</v>
      </c>
      <c r="F146" s="26" t="s">
        <v>1349</v>
      </c>
      <c r="G146" s="26" t="s">
        <v>744</v>
      </c>
      <c r="H146" s="26" t="s">
        <v>1373</v>
      </c>
      <c r="I146" s="26" t="s">
        <v>1350</v>
      </c>
      <c r="J146" s="26" t="s">
        <v>1859</v>
      </c>
      <c r="K146" s="26" t="s">
        <v>25</v>
      </c>
      <c r="L146" s="26" t="s">
        <v>1872</v>
      </c>
      <c r="M146" s="26">
        <v>15</v>
      </c>
      <c r="N146" s="26" t="s">
        <v>741</v>
      </c>
      <c r="O146" s="26" t="s">
        <v>742</v>
      </c>
      <c r="P146" s="26" t="s">
        <v>1357</v>
      </c>
      <c r="Q146" s="28">
        <v>45534</v>
      </c>
      <c r="R146" s="26">
        <f t="shared" si="30"/>
        <v>31</v>
      </c>
      <c r="S146" s="26">
        <f t="shared" si="29"/>
        <v>32</v>
      </c>
      <c r="T146" s="27" t="s">
        <v>1368</v>
      </c>
      <c r="U146" s="26" t="s">
        <v>1657</v>
      </c>
      <c r="V146" s="26" t="s">
        <v>1357</v>
      </c>
      <c r="W146" s="26" t="s">
        <v>1357</v>
      </c>
      <c r="X146" s="26" t="s">
        <v>1357</v>
      </c>
      <c r="Y146" s="26" t="s">
        <v>1357</v>
      </c>
      <c r="Z146" s="26" t="s">
        <v>1849</v>
      </c>
      <c r="AA146" s="26"/>
    </row>
    <row r="147" spans="1:27" s="6" customFormat="1" ht="120" hidden="1">
      <c r="A147" s="26" t="s">
        <v>1347</v>
      </c>
      <c r="B147" s="26" t="s">
        <v>1686</v>
      </c>
      <c r="C147" s="26" t="s">
        <v>1455</v>
      </c>
      <c r="D147" s="26" t="s">
        <v>747</v>
      </c>
      <c r="E147" s="26" t="s">
        <v>1855</v>
      </c>
      <c r="F147" s="26" t="s">
        <v>1359</v>
      </c>
      <c r="G147" s="26" t="s">
        <v>748</v>
      </c>
      <c r="H147" s="26" t="s">
        <v>1426</v>
      </c>
      <c r="I147" s="26" t="s">
        <v>1350</v>
      </c>
      <c r="J147" s="26" t="s">
        <v>1572</v>
      </c>
      <c r="K147" s="26" t="s">
        <v>17</v>
      </c>
      <c r="L147" s="26" t="s">
        <v>1871</v>
      </c>
      <c r="M147" s="26">
        <v>15</v>
      </c>
      <c r="N147" s="26" t="s">
        <v>745</v>
      </c>
      <c r="O147" s="26" t="s">
        <v>746</v>
      </c>
      <c r="P147" s="26" t="s">
        <v>1658</v>
      </c>
      <c r="Q147" s="28">
        <v>45534</v>
      </c>
      <c r="R147" s="26">
        <f t="shared" si="30"/>
        <v>31</v>
      </c>
      <c r="S147" s="26">
        <f t="shared" si="29"/>
        <v>32</v>
      </c>
      <c r="T147" s="27" t="s">
        <v>1368</v>
      </c>
      <c r="U147" s="26" t="s">
        <v>1659</v>
      </c>
      <c r="V147" s="26" t="s">
        <v>1357</v>
      </c>
      <c r="W147" s="26" t="s">
        <v>1355</v>
      </c>
      <c r="X147" s="26" t="s">
        <v>1357</v>
      </c>
      <c r="Y147" s="26" t="s">
        <v>1357</v>
      </c>
      <c r="Z147" s="26" t="s">
        <v>1605</v>
      </c>
      <c r="AA147" s="26"/>
    </row>
    <row r="148" spans="1:27" s="6" customFormat="1" ht="120" hidden="1">
      <c r="A148" s="26" t="s">
        <v>1347</v>
      </c>
      <c r="B148" s="26" t="s">
        <v>1686</v>
      </c>
      <c r="C148" s="26" t="s">
        <v>1348</v>
      </c>
      <c r="D148" s="26" t="s">
        <v>751</v>
      </c>
      <c r="E148" s="26" t="s">
        <v>1858</v>
      </c>
      <c r="F148" s="26" t="s">
        <v>1349</v>
      </c>
      <c r="G148" s="26" t="s">
        <v>752</v>
      </c>
      <c r="H148" s="26" t="s">
        <v>1409</v>
      </c>
      <c r="I148" s="26" t="s">
        <v>1365</v>
      </c>
      <c r="J148" s="26" t="s">
        <v>1383</v>
      </c>
      <c r="K148" s="26" t="s">
        <v>25</v>
      </c>
      <c r="L148" s="26" t="s">
        <v>1872</v>
      </c>
      <c r="M148" s="26">
        <v>15</v>
      </c>
      <c r="N148" s="26" t="s">
        <v>749</v>
      </c>
      <c r="O148" s="26" t="s">
        <v>750</v>
      </c>
      <c r="P148" s="26" t="s">
        <v>1357</v>
      </c>
      <c r="Q148" s="28">
        <v>45534</v>
      </c>
      <c r="R148" s="26">
        <f t="shared" si="30"/>
        <v>31</v>
      </c>
      <c r="S148" s="26">
        <f t="shared" si="29"/>
        <v>32</v>
      </c>
      <c r="T148" s="27" t="s">
        <v>1368</v>
      </c>
      <c r="U148" s="26" t="s">
        <v>1660</v>
      </c>
      <c r="V148" s="26" t="s">
        <v>1357</v>
      </c>
      <c r="W148" s="26" t="s">
        <v>1357</v>
      </c>
      <c r="X148" s="26" t="s">
        <v>1357</v>
      </c>
      <c r="Y148" s="26" t="s">
        <v>1357</v>
      </c>
      <c r="Z148" s="26" t="s">
        <v>1849</v>
      </c>
      <c r="AA148" s="26"/>
    </row>
    <row r="149" spans="1:27" s="6" customFormat="1" ht="165" hidden="1">
      <c r="A149" s="26" t="s">
        <v>1347</v>
      </c>
      <c r="B149" s="26" t="s">
        <v>1686</v>
      </c>
      <c r="C149" s="26" t="s">
        <v>1453</v>
      </c>
      <c r="D149" s="26" t="s">
        <v>368</v>
      </c>
      <c r="E149" s="26" t="s">
        <v>1854</v>
      </c>
      <c r="F149" s="26" t="s">
        <v>1359</v>
      </c>
      <c r="G149" s="26" t="s">
        <v>758</v>
      </c>
      <c r="H149" s="26" t="s">
        <v>1426</v>
      </c>
      <c r="I149" s="26" t="s">
        <v>1350</v>
      </c>
      <c r="J149" s="26" t="s">
        <v>1572</v>
      </c>
      <c r="K149" s="26" t="s">
        <v>1869</v>
      </c>
      <c r="L149" s="26" t="s">
        <v>1872</v>
      </c>
      <c r="M149" s="26">
        <v>15</v>
      </c>
      <c r="N149" s="26" t="s">
        <v>756</v>
      </c>
      <c r="O149" s="26" t="s">
        <v>757</v>
      </c>
      <c r="P149" s="26" t="s">
        <v>1357</v>
      </c>
      <c r="Q149" s="28">
        <v>45534</v>
      </c>
      <c r="R149" s="26">
        <f t="shared" si="30"/>
        <v>31</v>
      </c>
      <c r="S149" s="26">
        <f t="shared" si="29"/>
        <v>32</v>
      </c>
      <c r="T149" s="27" t="s">
        <v>1368</v>
      </c>
      <c r="U149" s="26" t="s">
        <v>1661</v>
      </c>
      <c r="V149" s="26" t="s">
        <v>1357</v>
      </c>
      <c r="W149" s="26" t="s">
        <v>1357</v>
      </c>
      <c r="X149" s="26" t="s">
        <v>1357</v>
      </c>
      <c r="Y149" s="26" t="s">
        <v>1357</v>
      </c>
      <c r="Z149" s="26" t="s">
        <v>1849</v>
      </c>
      <c r="AA149" s="26"/>
    </row>
    <row r="150" spans="1:27" s="6" customFormat="1" ht="135" hidden="1">
      <c r="A150" s="26" t="s">
        <v>1347</v>
      </c>
      <c r="B150" s="26" t="s">
        <v>1686</v>
      </c>
      <c r="C150" s="26" t="s">
        <v>1582</v>
      </c>
      <c r="D150" s="26" t="s">
        <v>761</v>
      </c>
      <c r="E150" s="26" t="s">
        <v>1856</v>
      </c>
      <c r="F150" s="26" t="s">
        <v>1429</v>
      </c>
      <c r="G150" s="26" t="s">
        <v>762</v>
      </c>
      <c r="H150" s="26" t="s">
        <v>1360</v>
      </c>
      <c r="I150" s="26" t="s">
        <v>1350</v>
      </c>
      <c r="J150" s="26" t="s">
        <v>1572</v>
      </c>
      <c r="K150" s="26" t="s">
        <v>25</v>
      </c>
      <c r="L150" s="26" t="s">
        <v>1872</v>
      </c>
      <c r="M150" s="26">
        <v>15</v>
      </c>
      <c r="N150" s="26" t="s">
        <v>759</v>
      </c>
      <c r="O150" s="26" t="s">
        <v>760</v>
      </c>
      <c r="P150" s="26" t="s">
        <v>1662</v>
      </c>
      <c r="Q150" s="28">
        <v>45490</v>
      </c>
      <c r="R150" s="26">
        <f t="shared" si="30"/>
        <v>1</v>
      </c>
      <c r="S150" s="26">
        <f t="shared" si="29"/>
        <v>2</v>
      </c>
      <c r="T150" s="29" t="s">
        <v>1482</v>
      </c>
      <c r="U150" s="26" t="s">
        <v>1663</v>
      </c>
      <c r="V150" s="28">
        <v>45490</v>
      </c>
      <c r="W150" s="26" t="s">
        <v>1355</v>
      </c>
      <c r="X150" s="26" t="s">
        <v>1356</v>
      </c>
      <c r="Y150" s="26" t="s">
        <v>1357</v>
      </c>
      <c r="Z150" s="26" t="s">
        <v>1482</v>
      </c>
      <c r="AA150" s="26"/>
    </row>
    <row r="151" spans="1:27" s="6" customFormat="1" ht="210" hidden="1">
      <c r="A151" s="26" t="s">
        <v>1347</v>
      </c>
      <c r="B151" s="26" t="s">
        <v>1686</v>
      </c>
      <c r="C151" s="26" t="s">
        <v>1582</v>
      </c>
      <c r="D151" s="26" t="s">
        <v>765</v>
      </c>
      <c r="E151" s="26" t="s">
        <v>1858</v>
      </c>
      <c r="F151" s="26" t="s">
        <v>1429</v>
      </c>
      <c r="G151" s="26" t="s">
        <v>766</v>
      </c>
      <c r="H151" s="26" t="s">
        <v>1360</v>
      </c>
      <c r="I151" s="26" t="s">
        <v>1350</v>
      </c>
      <c r="J151" s="26" t="s">
        <v>1572</v>
      </c>
      <c r="K151" s="26" t="s">
        <v>30</v>
      </c>
      <c r="L151" s="26" t="s">
        <v>1874</v>
      </c>
      <c r="M151" s="26">
        <v>10</v>
      </c>
      <c r="N151" s="26" t="s">
        <v>763</v>
      </c>
      <c r="O151" s="26" t="s">
        <v>764</v>
      </c>
      <c r="P151" s="26" t="s">
        <v>1357</v>
      </c>
      <c r="Q151" s="28">
        <v>45534</v>
      </c>
      <c r="R151" s="26">
        <f t="shared" si="30"/>
        <v>31</v>
      </c>
      <c r="S151" s="26">
        <f t="shared" si="29"/>
        <v>32</v>
      </c>
      <c r="T151" s="27" t="s">
        <v>1368</v>
      </c>
      <c r="U151" s="26" t="s">
        <v>1664</v>
      </c>
      <c r="V151" s="26" t="s">
        <v>1357</v>
      </c>
      <c r="W151" s="26" t="s">
        <v>1357</v>
      </c>
      <c r="X151" s="26" t="s">
        <v>1357</v>
      </c>
      <c r="Y151" s="26" t="s">
        <v>1357</v>
      </c>
      <c r="Z151" s="26" t="s">
        <v>1849</v>
      </c>
      <c r="AA151" s="26"/>
    </row>
    <row r="152" spans="1:27" s="6" customFormat="1" ht="165" hidden="1">
      <c r="A152" s="26" t="s">
        <v>1347</v>
      </c>
      <c r="B152" s="26" t="s">
        <v>1853</v>
      </c>
      <c r="C152" s="26" t="s">
        <v>1348</v>
      </c>
      <c r="D152" s="26" t="s">
        <v>773</v>
      </c>
      <c r="E152" s="26" t="s">
        <v>1856</v>
      </c>
      <c r="F152" s="26" t="s">
        <v>1349</v>
      </c>
      <c r="G152" s="26" t="s">
        <v>774</v>
      </c>
      <c r="H152" s="26" t="s">
        <v>1370</v>
      </c>
      <c r="I152" s="26" t="s">
        <v>1365</v>
      </c>
      <c r="J152" s="26" t="s">
        <v>1577</v>
      </c>
      <c r="K152" s="26" t="s">
        <v>17</v>
      </c>
      <c r="L152" s="26" t="s">
        <v>1871</v>
      </c>
      <c r="M152" s="26">
        <v>15</v>
      </c>
      <c r="N152" s="26" t="s">
        <v>771</v>
      </c>
      <c r="O152" s="26" t="s">
        <v>772</v>
      </c>
      <c r="P152" s="26" t="s">
        <v>1357</v>
      </c>
      <c r="Q152" s="28">
        <v>45534</v>
      </c>
      <c r="R152" s="26">
        <f t="shared" si="30"/>
        <v>32</v>
      </c>
      <c r="S152" s="26">
        <f t="shared" si="29"/>
        <v>33</v>
      </c>
      <c r="T152" s="27" t="s">
        <v>1368</v>
      </c>
      <c r="U152" s="26" t="s">
        <v>1665</v>
      </c>
      <c r="V152" s="26" t="s">
        <v>1357</v>
      </c>
      <c r="W152" s="26" t="s">
        <v>1357</v>
      </c>
      <c r="X152" s="26" t="s">
        <v>1357</v>
      </c>
      <c r="Y152" s="26" t="s">
        <v>1357</v>
      </c>
      <c r="Z152" s="26" t="s">
        <v>1849</v>
      </c>
      <c r="AA152" s="26"/>
    </row>
    <row r="153" spans="1:27" s="6" customFormat="1" ht="135" hidden="1">
      <c r="A153" s="26" t="s">
        <v>1347</v>
      </c>
      <c r="B153" s="26" t="s">
        <v>1686</v>
      </c>
      <c r="C153" s="26" t="s">
        <v>1448</v>
      </c>
      <c r="D153" s="26" t="s">
        <v>777</v>
      </c>
      <c r="E153" s="26" t="s">
        <v>1858</v>
      </c>
      <c r="F153" s="26" t="s">
        <v>1429</v>
      </c>
      <c r="G153" s="26" t="s">
        <v>778</v>
      </c>
      <c r="H153" s="26" t="s">
        <v>1386</v>
      </c>
      <c r="I153" s="26" t="s">
        <v>1350</v>
      </c>
      <c r="J153" s="26" t="s">
        <v>1526</v>
      </c>
      <c r="K153" s="26" t="s">
        <v>1869</v>
      </c>
      <c r="L153" s="26" t="s">
        <v>1872</v>
      </c>
      <c r="M153" s="26">
        <v>15</v>
      </c>
      <c r="N153" s="26" t="s">
        <v>775</v>
      </c>
      <c r="O153" s="26" t="s">
        <v>776</v>
      </c>
      <c r="P153" s="26" t="s">
        <v>1666</v>
      </c>
      <c r="Q153" s="28">
        <v>45524</v>
      </c>
      <c r="R153" s="26">
        <f t="shared" si="30"/>
        <v>24</v>
      </c>
      <c r="S153" s="26">
        <f t="shared" si="29"/>
        <v>25</v>
      </c>
      <c r="T153" s="30" t="s">
        <v>1392</v>
      </c>
      <c r="U153" s="26" t="s">
        <v>1667</v>
      </c>
      <c r="V153" s="28">
        <v>45524</v>
      </c>
      <c r="W153" s="26" t="s">
        <v>1355</v>
      </c>
      <c r="X153" s="26" t="s">
        <v>1356</v>
      </c>
      <c r="Y153" s="26" t="s">
        <v>1357</v>
      </c>
      <c r="Z153" s="26" t="s">
        <v>1668</v>
      </c>
      <c r="AA153" s="26"/>
    </row>
    <row r="154" spans="1:27" s="6" customFormat="1" ht="105" hidden="1">
      <c r="A154" s="26" t="s">
        <v>1347</v>
      </c>
      <c r="B154" s="26" t="s">
        <v>1686</v>
      </c>
      <c r="C154" s="26" t="s">
        <v>1472</v>
      </c>
      <c r="D154" s="26" t="s">
        <v>781</v>
      </c>
      <c r="E154" s="26" t="s">
        <v>1855</v>
      </c>
      <c r="F154" s="26" t="s">
        <v>1435</v>
      </c>
      <c r="G154" s="26" t="s">
        <v>782</v>
      </c>
      <c r="H154" s="26" t="s">
        <v>1635</v>
      </c>
      <c r="I154" s="26" t="s">
        <v>1350</v>
      </c>
      <c r="J154" s="26" t="s">
        <v>1861</v>
      </c>
      <c r="K154" s="26" t="s">
        <v>1864</v>
      </c>
      <c r="L154" s="26" t="s">
        <v>1872</v>
      </c>
      <c r="M154" s="26">
        <v>15</v>
      </c>
      <c r="N154" s="26" t="s">
        <v>779</v>
      </c>
      <c r="O154" s="26" t="s">
        <v>780</v>
      </c>
      <c r="P154" s="26" t="s">
        <v>1669</v>
      </c>
      <c r="Q154" s="28">
        <v>45497</v>
      </c>
      <c r="R154" s="26">
        <f t="shared" si="30"/>
        <v>7</v>
      </c>
      <c r="S154" s="26">
        <f t="shared" si="29"/>
        <v>8</v>
      </c>
      <c r="T154" s="29" t="s">
        <v>1482</v>
      </c>
      <c r="U154" s="26" t="s">
        <v>1670</v>
      </c>
      <c r="V154" s="28">
        <v>45497</v>
      </c>
      <c r="W154" s="26" t="s">
        <v>1355</v>
      </c>
      <c r="X154" s="26" t="s">
        <v>1356</v>
      </c>
      <c r="Y154" s="26" t="s">
        <v>1357</v>
      </c>
      <c r="Z154" s="26" t="s">
        <v>1482</v>
      </c>
      <c r="AA154" s="26"/>
    </row>
    <row r="155" spans="1:27" s="6" customFormat="1" ht="135" hidden="1">
      <c r="A155" s="26" t="s">
        <v>1347</v>
      </c>
      <c r="B155" s="26" t="s">
        <v>1686</v>
      </c>
      <c r="C155" s="26" t="s">
        <v>1363</v>
      </c>
      <c r="D155" s="26" t="s">
        <v>785</v>
      </c>
      <c r="E155" s="26" t="s">
        <v>1857</v>
      </c>
      <c r="F155" s="26" t="s">
        <v>1359</v>
      </c>
      <c r="G155" s="26" t="s">
        <v>786</v>
      </c>
      <c r="H155" s="26" t="s">
        <v>1426</v>
      </c>
      <c r="I155" s="26" t="s">
        <v>1350</v>
      </c>
      <c r="J155" s="26" t="s">
        <v>1572</v>
      </c>
      <c r="K155" s="26" t="s">
        <v>25</v>
      </c>
      <c r="L155" s="26" t="s">
        <v>1872</v>
      </c>
      <c r="M155" s="26">
        <v>15</v>
      </c>
      <c r="N155" s="26" t="s">
        <v>783</v>
      </c>
      <c r="O155" s="26" t="s">
        <v>784</v>
      </c>
      <c r="P155" s="26" t="s">
        <v>1671</v>
      </c>
      <c r="Q155" s="28">
        <v>45534</v>
      </c>
      <c r="R155" s="26">
        <f t="shared" si="30"/>
        <v>32</v>
      </c>
      <c r="S155" s="26">
        <f t="shared" si="29"/>
        <v>33</v>
      </c>
      <c r="T155" s="27" t="s">
        <v>1368</v>
      </c>
      <c r="U155" s="26" t="s">
        <v>1672</v>
      </c>
      <c r="V155" s="26" t="s">
        <v>1357</v>
      </c>
      <c r="W155" s="26" t="s">
        <v>1355</v>
      </c>
      <c r="X155" s="26" t="s">
        <v>1357</v>
      </c>
      <c r="Y155" s="26" t="s">
        <v>1357</v>
      </c>
      <c r="Z155" s="26" t="s">
        <v>1605</v>
      </c>
      <c r="AA155" s="26"/>
    </row>
    <row r="156" spans="1:27" s="6" customFormat="1" ht="150" hidden="1">
      <c r="A156" s="26" t="s">
        <v>1347</v>
      </c>
      <c r="B156" s="26" t="s">
        <v>1686</v>
      </c>
      <c r="C156" s="26" t="s">
        <v>1524</v>
      </c>
      <c r="D156" s="26" t="s">
        <v>789</v>
      </c>
      <c r="E156" s="26" t="s">
        <v>1854</v>
      </c>
      <c r="F156" s="26" t="s">
        <v>1420</v>
      </c>
      <c r="G156" s="26" t="s">
        <v>790</v>
      </c>
      <c r="H156" s="26" t="s">
        <v>607</v>
      </c>
      <c r="I156" s="26" t="s">
        <v>1350</v>
      </c>
      <c r="J156" s="26" t="s">
        <v>1521</v>
      </c>
      <c r="K156" s="26" t="s">
        <v>169</v>
      </c>
      <c r="L156" s="26" t="s">
        <v>1871</v>
      </c>
      <c r="M156" s="26">
        <v>15</v>
      </c>
      <c r="N156" s="26" t="s">
        <v>787</v>
      </c>
      <c r="O156" s="26" t="s">
        <v>788</v>
      </c>
      <c r="P156" s="26" t="s">
        <v>1673</v>
      </c>
      <c r="Q156" s="28">
        <v>45534</v>
      </c>
      <c r="R156" s="26">
        <f t="shared" si="30"/>
        <v>32</v>
      </c>
      <c r="S156" s="26">
        <f t="shared" si="29"/>
        <v>33</v>
      </c>
      <c r="T156" s="27" t="s">
        <v>1368</v>
      </c>
      <c r="U156" s="26" t="s">
        <v>1674</v>
      </c>
      <c r="V156" s="26" t="s">
        <v>1357</v>
      </c>
      <c r="W156" s="26" t="s">
        <v>1355</v>
      </c>
      <c r="X156" s="26" t="s">
        <v>1357</v>
      </c>
      <c r="Y156" s="26" t="s">
        <v>1357</v>
      </c>
      <c r="Z156" s="26" t="s">
        <v>1605</v>
      </c>
      <c r="AA156" s="26"/>
    </row>
    <row r="157" spans="1:27" s="6" customFormat="1" ht="150" hidden="1">
      <c r="A157" s="26" t="s">
        <v>1347</v>
      </c>
      <c r="B157" s="26" t="s">
        <v>1686</v>
      </c>
      <c r="C157" s="26" t="s">
        <v>1417</v>
      </c>
      <c r="D157" s="26" t="s">
        <v>793</v>
      </c>
      <c r="E157" s="26" t="s">
        <v>1855</v>
      </c>
      <c r="F157" s="26" t="s">
        <v>1420</v>
      </c>
      <c r="G157" s="26" t="s">
        <v>794</v>
      </c>
      <c r="H157" s="26" t="s">
        <v>1418</v>
      </c>
      <c r="I157" s="26" t="s">
        <v>1350</v>
      </c>
      <c r="J157" s="26" t="s">
        <v>1521</v>
      </c>
      <c r="K157" s="26" t="s">
        <v>405</v>
      </c>
      <c r="L157" s="26" t="s">
        <v>1873</v>
      </c>
      <c r="M157" s="26">
        <v>0</v>
      </c>
      <c r="N157" s="26" t="s">
        <v>791</v>
      </c>
      <c r="O157" s="26" t="s">
        <v>792</v>
      </c>
      <c r="P157" s="26" t="s">
        <v>1357</v>
      </c>
      <c r="Q157" s="42">
        <v>0</v>
      </c>
      <c r="R157" s="26">
        <v>0</v>
      </c>
      <c r="S157" s="26">
        <v>0</v>
      </c>
      <c r="T157" s="35" t="s">
        <v>1514</v>
      </c>
      <c r="U157" s="26" t="s">
        <v>1675</v>
      </c>
      <c r="V157" s="26" t="s">
        <v>1357</v>
      </c>
      <c r="W157" s="26" t="s">
        <v>1357</v>
      </c>
      <c r="X157" s="26" t="s">
        <v>1357</v>
      </c>
      <c r="Y157" s="26" t="s">
        <v>1357</v>
      </c>
      <c r="Z157" s="26" t="s">
        <v>1610</v>
      </c>
      <c r="AA157" s="26"/>
    </row>
    <row r="158" spans="1:27" s="6" customFormat="1" ht="120" hidden="1">
      <c r="A158" s="26" t="s">
        <v>1347</v>
      </c>
      <c r="B158" s="26" t="s">
        <v>1686</v>
      </c>
      <c r="C158" s="26" t="s">
        <v>1442</v>
      </c>
      <c r="D158" s="26" t="s">
        <v>797</v>
      </c>
      <c r="E158" s="26" t="s">
        <v>1854</v>
      </c>
      <c r="F158" s="26" t="s">
        <v>1546</v>
      </c>
      <c r="G158" s="26" t="s">
        <v>798</v>
      </c>
      <c r="H158" s="26" t="s">
        <v>1421</v>
      </c>
      <c r="I158" s="26" t="s">
        <v>1350</v>
      </c>
      <c r="J158" s="26" t="s">
        <v>1526</v>
      </c>
      <c r="K158" s="26" t="s">
        <v>146</v>
      </c>
      <c r="L158" s="26" t="s">
        <v>1871</v>
      </c>
      <c r="M158" s="26">
        <v>15</v>
      </c>
      <c r="N158" s="26" t="s">
        <v>795</v>
      </c>
      <c r="O158" s="26" t="s">
        <v>796</v>
      </c>
      <c r="P158" s="26" t="s">
        <v>1676</v>
      </c>
      <c r="Q158" s="28">
        <v>45531</v>
      </c>
      <c r="R158" s="26">
        <f t="shared" si="30"/>
        <v>29</v>
      </c>
      <c r="S158" s="26">
        <f t="shared" ref="S157:S186" si="31">R158+1</f>
        <v>30</v>
      </c>
      <c r="T158" s="30" t="s">
        <v>1392</v>
      </c>
      <c r="U158" s="26" t="s">
        <v>1677</v>
      </c>
      <c r="V158" s="28">
        <v>45531</v>
      </c>
      <c r="W158" s="26" t="s">
        <v>1355</v>
      </c>
      <c r="X158" s="26" t="s">
        <v>1357</v>
      </c>
      <c r="Y158" s="26" t="s">
        <v>1357</v>
      </c>
      <c r="Z158" s="26" t="s">
        <v>1652</v>
      </c>
      <c r="AA158" s="26"/>
    </row>
    <row r="159" spans="1:27" s="6" customFormat="1" ht="150" hidden="1">
      <c r="A159" s="26" t="s">
        <v>1347</v>
      </c>
      <c r="B159" s="26" t="s">
        <v>1686</v>
      </c>
      <c r="C159" s="26" t="s">
        <v>1348</v>
      </c>
      <c r="D159" s="26" t="s">
        <v>801</v>
      </c>
      <c r="E159" s="26" t="s">
        <v>1858</v>
      </c>
      <c r="F159" s="26" t="s">
        <v>1349</v>
      </c>
      <c r="G159" s="26" t="s">
        <v>802</v>
      </c>
      <c r="H159" s="26" t="s">
        <v>1678</v>
      </c>
      <c r="I159" s="26" t="s">
        <v>1365</v>
      </c>
      <c r="J159" s="26" t="s">
        <v>1383</v>
      </c>
      <c r="K159" s="26" t="s">
        <v>53</v>
      </c>
      <c r="L159" s="26" t="s">
        <v>1871</v>
      </c>
      <c r="M159" s="26">
        <v>15</v>
      </c>
      <c r="N159" s="26" t="s">
        <v>799</v>
      </c>
      <c r="O159" s="26" t="s">
        <v>800</v>
      </c>
      <c r="P159" s="26" t="s">
        <v>1357</v>
      </c>
      <c r="Q159" s="28">
        <v>45534</v>
      </c>
      <c r="R159" s="26">
        <f t="shared" si="30"/>
        <v>32</v>
      </c>
      <c r="S159" s="26">
        <f t="shared" si="31"/>
        <v>33</v>
      </c>
      <c r="T159" s="27" t="s">
        <v>1368</v>
      </c>
      <c r="U159" s="26" t="s">
        <v>1679</v>
      </c>
      <c r="V159" s="26" t="s">
        <v>1357</v>
      </c>
      <c r="W159" s="26" t="s">
        <v>1357</v>
      </c>
      <c r="X159" s="26" t="s">
        <v>1357</v>
      </c>
      <c r="Y159" s="26" t="s">
        <v>1357</v>
      </c>
      <c r="Z159" s="26" t="s">
        <v>1849</v>
      </c>
      <c r="AA159" s="26"/>
    </row>
    <row r="160" spans="1:27" s="6" customFormat="1" ht="180" hidden="1">
      <c r="A160" s="26" t="s">
        <v>1347</v>
      </c>
      <c r="B160" s="26" t="s">
        <v>1686</v>
      </c>
      <c r="C160" s="26" t="s">
        <v>1455</v>
      </c>
      <c r="D160" s="26" t="s">
        <v>520</v>
      </c>
      <c r="E160" s="26" t="s">
        <v>1855</v>
      </c>
      <c r="F160" s="26" t="s">
        <v>1359</v>
      </c>
      <c r="G160" s="26" t="s">
        <v>805</v>
      </c>
      <c r="H160" s="26" t="s">
        <v>1680</v>
      </c>
      <c r="I160" s="26" t="s">
        <v>1350</v>
      </c>
      <c r="J160" s="26" t="s">
        <v>1861</v>
      </c>
      <c r="K160" s="26" t="s">
        <v>25</v>
      </c>
      <c r="L160" s="26" t="s">
        <v>1872</v>
      </c>
      <c r="M160" s="26">
        <v>15</v>
      </c>
      <c r="N160" s="26" t="s">
        <v>803</v>
      </c>
      <c r="O160" s="26" t="s">
        <v>804</v>
      </c>
      <c r="P160" s="26" t="s">
        <v>1357</v>
      </c>
      <c r="Q160" s="28">
        <v>45534</v>
      </c>
      <c r="R160" s="26">
        <f t="shared" si="30"/>
        <v>32</v>
      </c>
      <c r="S160" s="26">
        <f t="shared" si="31"/>
        <v>33</v>
      </c>
      <c r="T160" s="27" t="s">
        <v>1368</v>
      </c>
      <c r="U160" s="26" t="s">
        <v>1681</v>
      </c>
      <c r="V160" s="26" t="s">
        <v>1357</v>
      </c>
      <c r="W160" s="26" t="s">
        <v>1357</v>
      </c>
      <c r="X160" s="26" t="s">
        <v>1357</v>
      </c>
      <c r="Y160" s="26" t="s">
        <v>1357</v>
      </c>
      <c r="Z160" s="26" t="s">
        <v>1849</v>
      </c>
      <c r="AA160" s="26"/>
    </row>
    <row r="161" spans="1:27" s="6" customFormat="1" ht="135" hidden="1">
      <c r="A161" s="26" t="s">
        <v>1347</v>
      </c>
      <c r="B161" s="26" t="s">
        <v>1686</v>
      </c>
      <c r="C161" s="26" t="s">
        <v>1348</v>
      </c>
      <c r="D161" s="26" t="s">
        <v>808</v>
      </c>
      <c r="E161" s="26" t="s">
        <v>1858</v>
      </c>
      <c r="F161" s="26" t="s">
        <v>1397</v>
      </c>
      <c r="G161" s="26" t="s">
        <v>809</v>
      </c>
      <c r="H161" s="26" t="s">
        <v>1398</v>
      </c>
      <c r="I161" s="26" t="s">
        <v>1398</v>
      </c>
      <c r="J161" s="26" t="s">
        <v>1398</v>
      </c>
      <c r="K161" s="26" t="s">
        <v>109</v>
      </c>
      <c r="L161" s="26" t="s">
        <v>1873</v>
      </c>
      <c r="M161" s="26">
        <v>15</v>
      </c>
      <c r="N161" s="26" t="s">
        <v>806</v>
      </c>
      <c r="O161" s="26" t="s">
        <v>807</v>
      </c>
      <c r="P161" s="26" t="s">
        <v>1357</v>
      </c>
      <c r="Q161" s="28">
        <v>45527</v>
      </c>
      <c r="R161" s="26">
        <f t="shared" si="30"/>
        <v>27</v>
      </c>
      <c r="S161" s="26">
        <f t="shared" si="31"/>
        <v>28</v>
      </c>
      <c r="T161" s="27" t="s">
        <v>1368</v>
      </c>
      <c r="U161" s="26" t="s">
        <v>1682</v>
      </c>
      <c r="V161" s="26" t="s">
        <v>1357</v>
      </c>
      <c r="W161" s="26" t="s">
        <v>1357</v>
      </c>
      <c r="X161" s="26" t="s">
        <v>1357</v>
      </c>
      <c r="Y161" s="26" t="s">
        <v>1357</v>
      </c>
      <c r="Z161" s="26" t="s">
        <v>1683</v>
      </c>
      <c r="AA161" s="26"/>
    </row>
    <row r="162" spans="1:27" s="6" customFormat="1" ht="150" hidden="1">
      <c r="A162" s="26" t="s">
        <v>1347</v>
      </c>
      <c r="B162" s="26" t="s">
        <v>1686</v>
      </c>
      <c r="C162" s="26" t="s">
        <v>1363</v>
      </c>
      <c r="D162" s="26" t="s">
        <v>812</v>
      </c>
      <c r="E162" s="26" t="s">
        <v>1855</v>
      </c>
      <c r="F162" s="26" t="s">
        <v>1420</v>
      </c>
      <c r="G162" s="26" t="s">
        <v>813</v>
      </c>
      <c r="H162" s="26" t="s">
        <v>607</v>
      </c>
      <c r="I162" s="26" t="s">
        <v>1350</v>
      </c>
      <c r="J162" s="26" t="s">
        <v>1521</v>
      </c>
      <c r="K162" s="26" t="s">
        <v>30</v>
      </c>
      <c r="L162" s="26" t="s">
        <v>1874</v>
      </c>
      <c r="M162" s="26">
        <v>10</v>
      </c>
      <c r="N162" s="26" t="s">
        <v>810</v>
      </c>
      <c r="O162" s="26" t="s">
        <v>811</v>
      </c>
      <c r="P162" s="26" t="s">
        <v>1684</v>
      </c>
      <c r="Q162" s="28">
        <v>45534</v>
      </c>
      <c r="R162" s="26">
        <f t="shared" si="30"/>
        <v>32</v>
      </c>
      <c r="S162" s="26">
        <f t="shared" si="31"/>
        <v>33</v>
      </c>
      <c r="T162" s="27" t="s">
        <v>1368</v>
      </c>
      <c r="U162" s="26" t="s">
        <v>1685</v>
      </c>
      <c r="V162" s="26" t="s">
        <v>1357</v>
      </c>
      <c r="W162" s="26" t="s">
        <v>1355</v>
      </c>
      <c r="X162" s="26" t="s">
        <v>1357</v>
      </c>
      <c r="Y162" s="26" t="s">
        <v>1357</v>
      </c>
      <c r="Z162" s="26" t="s">
        <v>1605</v>
      </c>
      <c r="AA162" s="26"/>
    </row>
    <row r="163" spans="1:27" s="6" customFormat="1" ht="180" hidden="1">
      <c r="A163" s="26" t="s">
        <v>1347</v>
      </c>
      <c r="B163" s="26" t="s">
        <v>1686</v>
      </c>
      <c r="C163" s="26" t="s">
        <v>1348</v>
      </c>
      <c r="D163" s="26" t="s">
        <v>816</v>
      </c>
      <c r="E163" s="26" t="s">
        <v>1856</v>
      </c>
      <c r="F163" s="26" t="s">
        <v>1349</v>
      </c>
      <c r="G163" s="26" t="s">
        <v>817</v>
      </c>
      <c r="H163" s="26" t="s">
        <v>1518</v>
      </c>
      <c r="I163" s="26" t="s">
        <v>1365</v>
      </c>
      <c r="J163" s="26" t="s">
        <v>1383</v>
      </c>
      <c r="K163" s="26" t="s">
        <v>378</v>
      </c>
      <c r="L163" s="26" t="s">
        <v>1872</v>
      </c>
      <c r="M163" s="26">
        <v>15</v>
      </c>
      <c r="N163" s="26" t="s">
        <v>814</v>
      </c>
      <c r="O163" s="26" t="s">
        <v>815</v>
      </c>
      <c r="P163" s="26" t="s">
        <v>1357</v>
      </c>
      <c r="Q163" s="28">
        <v>45534</v>
      </c>
      <c r="R163" s="26">
        <f t="shared" si="30"/>
        <v>32</v>
      </c>
      <c r="S163" s="26">
        <f t="shared" si="31"/>
        <v>33</v>
      </c>
      <c r="T163" s="27" t="s">
        <v>1368</v>
      </c>
      <c r="U163" s="26" t="s">
        <v>1687</v>
      </c>
      <c r="V163" s="26" t="s">
        <v>1357</v>
      </c>
      <c r="W163" s="26" t="s">
        <v>1357</v>
      </c>
      <c r="X163" s="26" t="s">
        <v>1357</v>
      </c>
      <c r="Y163" s="26" t="s">
        <v>1357</v>
      </c>
      <c r="Z163" s="26" t="s">
        <v>1849</v>
      </c>
      <c r="AA163" s="26"/>
    </row>
    <row r="164" spans="1:27" s="6" customFormat="1" ht="120" hidden="1">
      <c r="A164" s="26" t="s">
        <v>1347</v>
      </c>
      <c r="B164" s="26" t="s">
        <v>1686</v>
      </c>
      <c r="C164" s="26" t="s">
        <v>1425</v>
      </c>
      <c r="D164" s="26" t="s">
        <v>820</v>
      </c>
      <c r="E164" s="26" t="s">
        <v>1855</v>
      </c>
      <c r="F164" s="26" t="s">
        <v>1349</v>
      </c>
      <c r="G164" s="26" t="s">
        <v>821</v>
      </c>
      <c r="H164" s="26" t="s">
        <v>1688</v>
      </c>
      <c r="I164" s="26" t="s">
        <v>1365</v>
      </c>
      <c r="J164" s="26" t="s">
        <v>1689</v>
      </c>
      <c r="K164" s="45" t="s">
        <v>1867</v>
      </c>
      <c r="L164" s="45" t="s">
        <v>1867</v>
      </c>
      <c r="M164" s="26">
        <v>15</v>
      </c>
      <c r="N164" s="26" t="s">
        <v>818</v>
      </c>
      <c r="O164" s="26" t="s">
        <v>819</v>
      </c>
      <c r="P164" s="26" t="s">
        <v>1357</v>
      </c>
      <c r="Q164" s="28">
        <v>45537</v>
      </c>
      <c r="R164" s="26">
        <f t="shared" si="30"/>
        <v>33</v>
      </c>
      <c r="S164" s="26">
        <f t="shared" si="31"/>
        <v>34</v>
      </c>
      <c r="T164" s="46" t="s">
        <v>1482</v>
      </c>
      <c r="U164" s="26" t="s">
        <v>1690</v>
      </c>
      <c r="V164" s="26" t="s">
        <v>1357</v>
      </c>
      <c r="W164" s="26" t="s">
        <v>1357</v>
      </c>
      <c r="X164" s="26" t="s">
        <v>1357</v>
      </c>
      <c r="Y164" s="26" t="s">
        <v>1357</v>
      </c>
      <c r="Z164" s="26" t="s">
        <v>1882</v>
      </c>
      <c r="AA164" s="26" t="s">
        <v>1882</v>
      </c>
    </row>
    <row r="165" spans="1:27" s="6" customFormat="1" ht="180" hidden="1">
      <c r="A165" s="26" t="s">
        <v>1347</v>
      </c>
      <c r="B165" s="26" t="s">
        <v>1686</v>
      </c>
      <c r="C165" s="26" t="s">
        <v>1401</v>
      </c>
      <c r="D165" s="26" t="s">
        <v>831</v>
      </c>
      <c r="E165" s="26" t="s">
        <v>1854</v>
      </c>
      <c r="F165" s="26" t="s">
        <v>1420</v>
      </c>
      <c r="G165" s="26" t="s">
        <v>832</v>
      </c>
      <c r="H165" s="26" t="s">
        <v>1503</v>
      </c>
      <c r="I165" s="26" t="s">
        <v>1350</v>
      </c>
      <c r="J165" s="26" t="s">
        <v>1521</v>
      </c>
      <c r="K165" s="26" t="s">
        <v>30</v>
      </c>
      <c r="L165" s="26" t="s">
        <v>1874</v>
      </c>
      <c r="M165" s="26">
        <v>10</v>
      </c>
      <c r="N165" s="26" t="s">
        <v>829</v>
      </c>
      <c r="O165" s="26" t="s">
        <v>830</v>
      </c>
      <c r="P165" s="26" t="s">
        <v>1357</v>
      </c>
      <c r="Q165" s="28">
        <v>45534</v>
      </c>
      <c r="R165" s="26">
        <f t="shared" si="30"/>
        <v>32</v>
      </c>
      <c r="S165" s="26">
        <f t="shared" si="31"/>
        <v>33</v>
      </c>
      <c r="T165" s="27" t="s">
        <v>1368</v>
      </c>
      <c r="U165" s="26" t="s">
        <v>1691</v>
      </c>
      <c r="V165" s="26" t="s">
        <v>1357</v>
      </c>
      <c r="W165" s="26" t="s">
        <v>1357</v>
      </c>
      <c r="X165" s="26" t="s">
        <v>1357</v>
      </c>
      <c r="Y165" s="26" t="s">
        <v>1357</v>
      </c>
      <c r="Z165" s="26" t="s">
        <v>1849</v>
      </c>
      <c r="AA165" s="26"/>
    </row>
    <row r="166" spans="1:27" s="6" customFormat="1" ht="120" hidden="1">
      <c r="A166" s="26" t="s">
        <v>1347</v>
      </c>
      <c r="B166" s="26" t="s">
        <v>1686</v>
      </c>
      <c r="C166" s="26" t="s">
        <v>1442</v>
      </c>
      <c r="D166" s="26" t="s">
        <v>835</v>
      </c>
      <c r="E166" s="26" t="s">
        <v>1855</v>
      </c>
      <c r="F166" s="26" t="s">
        <v>1349</v>
      </c>
      <c r="G166" s="26" t="s">
        <v>836</v>
      </c>
      <c r="H166" s="26" t="s">
        <v>1436</v>
      </c>
      <c r="I166" s="26" t="s">
        <v>1350</v>
      </c>
      <c r="J166" s="26" t="s">
        <v>1861</v>
      </c>
      <c r="K166" s="26" t="s">
        <v>146</v>
      </c>
      <c r="L166" s="26" t="s">
        <v>1873</v>
      </c>
      <c r="M166" s="26">
        <v>0</v>
      </c>
      <c r="N166" s="26" t="s">
        <v>833</v>
      </c>
      <c r="O166" s="26" t="s">
        <v>834</v>
      </c>
      <c r="P166" s="26" t="s">
        <v>1357</v>
      </c>
      <c r="Q166" s="26">
        <v>0</v>
      </c>
      <c r="R166" s="26">
        <v>0</v>
      </c>
      <c r="S166" s="26">
        <v>0</v>
      </c>
      <c r="T166" s="35" t="s">
        <v>1514</v>
      </c>
      <c r="U166" s="26" t="s">
        <v>1692</v>
      </c>
      <c r="V166" s="26" t="s">
        <v>1357</v>
      </c>
      <c r="W166" s="26" t="s">
        <v>1357</v>
      </c>
      <c r="X166" s="26" t="s">
        <v>1357</v>
      </c>
      <c r="Y166" s="26" t="s">
        <v>1357</v>
      </c>
      <c r="Z166" s="26" t="s">
        <v>1610</v>
      </c>
      <c r="AA166" s="26"/>
    </row>
    <row r="167" spans="1:27" s="6" customFormat="1" ht="180" hidden="1">
      <c r="A167" s="26" t="s">
        <v>1347</v>
      </c>
      <c r="B167" s="26" t="s">
        <v>1686</v>
      </c>
      <c r="C167" s="26" t="s">
        <v>1442</v>
      </c>
      <c r="D167" s="26" t="s">
        <v>172</v>
      </c>
      <c r="E167" s="26" t="s">
        <v>1855</v>
      </c>
      <c r="F167" s="26" t="s">
        <v>1349</v>
      </c>
      <c r="G167" s="26" t="s">
        <v>839</v>
      </c>
      <c r="H167" s="26" t="s">
        <v>1443</v>
      </c>
      <c r="I167" s="26" t="s">
        <v>1365</v>
      </c>
      <c r="J167" s="26" t="s">
        <v>1862</v>
      </c>
      <c r="K167" s="26" t="s">
        <v>146</v>
      </c>
      <c r="L167" s="26" t="s">
        <v>1873</v>
      </c>
      <c r="M167" s="26">
        <v>15</v>
      </c>
      <c r="N167" s="26" t="s">
        <v>837</v>
      </c>
      <c r="O167" s="26" t="s">
        <v>838</v>
      </c>
      <c r="P167" s="26" t="s">
        <v>1357</v>
      </c>
      <c r="Q167" s="28">
        <v>45534</v>
      </c>
      <c r="R167" s="26">
        <f t="shared" si="30"/>
        <v>32</v>
      </c>
      <c r="S167" s="26">
        <f t="shared" si="31"/>
        <v>33</v>
      </c>
      <c r="T167" s="27" t="s">
        <v>1368</v>
      </c>
      <c r="U167" s="26" t="s">
        <v>1693</v>
      </c>
      <c r="V167" s="26" t="s">
        <v>1357</v>
      </c>
      <c r="W167" s="26" t="s">
        <v>1357</v>
      </c>
      <c r="X167" s="26" t="s">
        <v>1357</v>
      </c>
      <c r="Y167" s="26" t="s">
        <v>1357</v>
      </c>
      <c r="Z167" s="26" t="s">
        <v>1605</v>
      </c>
      <c r="AA167" s="26"/>
    </row>
    <row r="168" spans="1:27" s="6" customFormat="1" ht="135" hidden="1">
      <c r="A168" s="26" t="s">
        <v>1347</v>
      </c>
      <c r="B168" s="26" t="s">
        <v>1686</v>
      </c>
      <c r="C168" s="26" t="s">
        <v>1457</v>
      </c>
      <c r="D168" s="26" t="s">
        <v>845</v>
      </c>
      <c r="E168" s="26" t="s">
        <v>1855</v>
      </c>
      <c r="F168" s="26" t="s">
        <v>1435</v>
      </c>
      <c r="G168" s="26" t="s">
        <v>846</v>
      </c>
      <c r="H168" s="26" t="s">
        <v>1443</v>
      </c>
      <c r="I168" s="26" t="s">
        <v>1365</v>
      </c>
      <c r="J168" s="26" t="s">
        <v>1862</v>
      </c>
      <c r="K168" s="26" t="s">
        <v>1864</v>
      </c>
      <c r="L168" s="26" t="s">
        <v>1872</v>
      </c>
      <c r="M168" s="26">
        <v>15</v>
      </c>
      <c r="N168" s="26" t="s">
        <v>843</v>
      </c>
      <c r="O168" s="26" t="s">
        <v>844</v>
      </c>
      <c r="P168" s="26" t="s">
        <v>1357</v>
      </c>
      <c r="Q168" s="28">
        <v>45534</v>
      </c>
      <c r="R168" s="26">
        <f t="shared" si="30"/>
        <v>32</v>
      </c>
      <c r="S168" s="26">
        <f t="shared" si="31"/>
        <v>33</v>
      </c>
      <c r="T168" s="27" t="s">
        <v>1368</v>
      </c>
      <c r="U168" s="26" t="s">
        <v>1694</v>
      </c>
      <c r="V168" s="26" t="s">
        <v>1357</v>
      </c>
      <c r="W168" s="26" t="s">
        <v>1357</v>
      </c>
      <c r="X168" s="26" t="s">
        <v>1357</v>
      </c>
      <c r="Y168" s="26" t="s">
        <v>1357</v>
      </c>
      <c r="Z168" s="26" t="s">
        <v>1605</v>
      </c>
      <c r="AA168" s="26"/>
    </row>
    <row r="169" spans="1:27" s="6" customFormat="1" ht="120">
      <c r="A169" s="26" t="s">
        <v>1347</v>
      </c>
      <c r="B169" s="26" t="s">
        <v>1686</v>
      </c>
      <c r="C169" s="26" t="s">
        <v>1645</v>
      </c>
      <c r="D169" s="26" t="s">
        <v>849</v>
      </c>
      <c r="E169" s="26" t="s">
        <v>1855</v>
      </c>
      <c r="F169" s="26" t="s">
        <v>1349</v>
      </c>
      <c r="G169" s="26" t="s">
        <v>850</v>
      </c>
      <c r="H169" s="26" t="s">
        <v>1406</v>
      </c>
      <c r="I169" s="26" t="s">
        <v>1365</v>
      </c>
      <c r="J169" s="26" t="s">
        <v>1383</v>
      </c>
      <c r="K169" s="26" t="s">
        <v>25</v>
      </c>
      <c r="L169" s="26" t="s">
        <v>1872</v>
      </c>
      <c r="M169" s="26">
        <v>15</v>
      </c>
      <c r="N169" s="26" t="s">
        <v>847</v>
      </c>
      <c r="O169" s="26" t="s">
        <v>848</v>
      </c>
      <c r="P169" s="26" t="s">
        <v>1695</v>
      </c>
      <c r="Q169" s="28">
        <v>45534</v>
      </c>
      <c r="R169" s="26">
        <f t="shared" si="30"/>
        <v>32</v>
      </c>
      <c r="S169" s="26">
        <f t="shared" si="31"/>
        <v>33</v>
      </c>
      <c r="T169" s="27" t="s">
        <v>1368</v>
      </c>
      <c r="U169" s="26" t="s">
        <v>1696</v>
      </c>
      <c r="V169" s="26" t="s">
        <v>1357</v>
      </c>
      <c r="W169" s="26" t="s">
        <v>1357</v>
      </c>
      <c r="X169" s="26" t="s">
        <v>1357</v>
      </c>
      <c r="Y169" s="26" t="s">
        <v>1357</v>
      </c>
      <c r="Z169" s="26" t="s">
        <v>1605</v>
      </c>
      <c r="AA169" s="26"/>
    </row>
    <row r="170" spans="1:27" s="6" customFormat="1" ht="180" hidden="1">
      <c r="A170" s="26" t="s">
        <v>1347</v>
      </c>
      <c r="B170" s="26" t="s">
        <v>1686</v>
      </c>
      <c r="C170" s="26" t="s">
        <v>1348</v>
      </c>
      <c r="D170" s="26" t="s">
        <v>857</v>
      </c>
      <c r="E170" s="26" t="s">
        <v>1855</v>
      </c>
      <c r="F170" s="26" t="s">
        <v>1349</v>
      </c>
      <c r="G170" s="26" t="s">
        <v>858</v>
      </c>
      <c r="H170" s="26" t="s">
        <v>1697</v>
      </c>
      <c r="I170" s="26" t="s">
        <v>1365</v>
      </c>
      <c r="J170" s="26" t="s">
        <v>1698</v>
      </c>
      <c r="K170" s="26" t="s">
        <v>859</v>
      </c>
      <c r="L170" s="26" t="s">
        <v>1873</v>
      </c>
      <c r="M170" s="26">
        <v>15</v>
      </c>
      <c r="N170" s="26" t="s">
        <v>855</v>
      </c>
      <c r="O170" s="26" t="s">
        <v>856</v>
      </c>
      <c r="P170" s="26" t="s">
        <v>1357</v>
      </c>
      <c r="Q170" s="28">
        <v>45534</v>
      </c>
      <c r="R170" s="26">
        <f t="shared" si="30"/>
        <v>32</v>
      </c>
      <c r="S170" s="26">
        <f t="shared" si="31"/>
        <v>33</v>
      </c>
      <c r="T170" s="27" t="s">
        <v>1368</v>
      </c>
      <c r="U170" s="26" t="s">
        <v>1699</v>
      </c>
      <c r="V170" s="26" t="s">
        <v>1357</v>
      </c>
      <c r="W170" s="26" t="s">
        <v>1357</v>
      </c>
      <c r="X170" s="26" t="s">
        <v>1357</v>
      </c>
      <c r="Y170" s="26" t="s">
        <v>1357</v>
      </c>
      <c r="Z170" s="26" t="s">
        <v>1849</v>
      </c>
      <c r="AA170" s="26"/>
    </row>
    <row r="171" spans="1:27" s="6" customFormat="1" ht="150" hidden="1">
      <c r="A171" s="26" t="s">
        <v>1347</v>
      </c>
      <c r="B171" s="26" t="s">
        <v>1686</v>
      </c>
      <c r="C171" s="26" t="s">
        <v>1348</v>
      </c>
      <c r="D171" s="26" t="s">
        <v>862</v>
      </c>
      <c r="E171" s="26" t="s">
        <v>1858</v>
      </c>
      <c r="F171" s="26" t="s">
        <v>1397</v>
      </c>
      <c r="G171" s="26" t="s">
        <v>863</v>
      </c>
      <c r="H171" s="26" t="s">
        <v>1418</v>
      </c>
      <c r="I171" s="26" t="s">
        <v>1350</v>
      </c>
      <c r="J171" s="26" t="s">
        <v>1521</v>
      </c>
      <c r="K171" s="26" t="s">
        <v>146</v>
      </c>
      <c r="L171" s="26" t="s">
        <v>1873</v>
      </c>
      <c r="M171" s="26">
        <v>15</v>
      </c>
      <c r="N171" s="26" t="s">
        <v>860</v>
      </c>
      <c r="O171" s="26" t="s">
        <v>861</v>
      </c>
      <c r="P171" s="26" t="s">
        <v>1357</v>
      </c>
      <c r="Q171" s="28">
        <v>45534</v>
      </c>
      <c r="R171" s="26">
        <f t="shared" si="30"/>
        <v>32</v>
      </c>
      <c r="S171" s="26">
        <f t="shared" si="31"/>
        <v>33</v>
      </c>
      <c r="T171" s="27" t="s">
        <v>1368</v>
      </c>
      <c r="U171" s="26" t="s">
        <v>1700</v>
      </c>
      <c r="V171" s="26" t="s">
        <v>1357</v>
      </c>
      <c r="W171" s="26" t="s">
        <v>1357</v>
      </c>
      <c r="X171" s="26" t="s">
        <v>1357</v>
      </c>
      <c r="Y171" s="26" t="s">
        <v>1357</v>
      </c>
      <c r="Z171" s="26" t="s">
        <v>1849</v>
      </c>
      <c r="AA171" s="26"/>
    </row>
    <row r="172" spans="1:27" s="6" customFormat="1" ht="120" hidden="1">
      <c r="A172" s="26" t="s">
        <v>1347</v>
      </c>
      <c r="B172" s="26" t="s">
        <v>1686</v>
      </c>
      <c r="C172" s="26" t="s">
        <v>1582</v>
      </c>
      <c r="D172" s="26" t="s">
        <v>459</v>
      </c>
      <c r="E172" s="26" t="s">
        <v>1855</v>
      </c>
      <c r="F172" s="26" t="s">
        <v>1420</v>
      </c>
      <c r="G172" s="26" t="s">
        <v>870</v>
      </c>
      <c r="H172" s="26" t="s">
        <v>1701</v>
      </c>
      <c r="I172" s="26" t="s">
        <v>1398</v>
      </c>
      <c r="J172" s="26" t="s">
        <v>1860</v>
      </c>
      <c r="K172" s="26" t="s">
        <v>1865</v>
      </c>
      <c r="L172" s="26" t="s">
        <v>1873</v>
      </c>
      <c r="M172" s="26">
        <v>15</v>
      </c>
      <c r="N172" s="26" t="s">
        <v>868</v>
      </c>
      <c r="O172" s="26" t="s">
        <v>869</v>
      </c>
      <c r="P172" s="26" t="s">
        <v>1357</v>
      </c>
      <c r="Q172" s="28">
        <v>45534</v>
      </c>
      <c r="R172" s="26">
        <v>0</v>
      </c>
      <c r="S172" s="26">
        <v>0</v>
      </c>
      <c r="T172" s="35" t="s">
        <v>1514</v>
      </c>
      <c r="U172" s="26" t="s">
        <v>1702</v>
      </c>
      <c r="V172" s="26" t="s">
        <v>1357</v>
      </c>
      <c r="W172" s="26" t="s">
        <v>1357</v>
      </c>
      <c r="X172" s="26" t="s">
        <v>1357</v>
      </c>
      <c r="Y172" s="26" t="s">
        <v>1357</v>
      </c>
      <c r="Z172" s="26" t="s">
        <v>1703</v>
      </c>
      <c r="AA172" s="26"/>
    </row>
    <row r="173" spans="1:27" s="6" customFormat="1" ht="150" hidden="1">
      <c r="A173" s="26" t="s">
        <v>1347</v>
      </c>
      <c r="B173" s="26" t="s">
        <v>1686</v>
      </c>
      <c r="C173" s="26" t="s">
        <v>1582</v>
      </c>
      <c r="D173" s="26" t="s">
        <v>459</v>
      </c>
      <c r="E173" s="26" t="s">
        <v>1855</v>
      </c>
      <c r="F173" s="26" t="s">
        <v>1420</v>
      </c>
      <c r="G173" s="26" t="s">
        <v>873</v>
      </c>
      <c r="H173" s="26" t="s">
        <v>1418</v>
      </c>
      <c r="I173" s="26" t="s">
        <v>1350</v>
      </c>
      <c r="J173" s="26" t="s">
        <v>1521</v>
      </c>
      <c r="K173" s="26" t="s">
        <v>405</v>
      </c>
      <c r="L173" s="26" t="s">
        <v>1871</v>
      </c>
      <c r="M173" s="26">
        <v>15</v>
      </c>
      <c r="N173" s="26" t="s">
        <v>871</v>
      </c>
      <c r="O173" s="26" t="s">
        <v>872</v>
      </c>
      <c r="P173" s="26" t="s">
        <v>1357</v>
      </c>
      <c r="Q173" s="28">
        <v>45534</v>
      </c>
      <c r="R173" s="26">
        <f t="shared" si="30"/>
        <v>34</v>
      </c>
      <c r="S173" s="26">
        <f t="shared" si="31"/>
        <v>35</v>
      </c>
      <c r="T173" s="27" t="s">
        <v>1368</v>
      </c>
      <c r="U173" s="26" t="s">
        <v>1704</v>
      </c>
      <c r="V173" s="26" t="s">
        <v>1357</v>
      </c>
      <c r="W173" s="26" t="s">
        <v>1357</v>
      </c>
      <c r="X173" s="26" t="s">
        <v>1357</v>
      </c>
      <c r="Y173" s="26" t="s">
        <v>1357</v>
      </c>
      <c r="Z173" s="26" t="s">
        <v>1703</v>
      </c>
      <c r="AA173" s="26"/>
    </row>
    <row r="174" spans="1:27" s="6" customFormat="1" ht="195" hidden="1">
      <c r="A174" s="26" t="s">
        <v>1347</v>
      </c>
      <c r="B174" s="26" t="s">
        <v>1686</v>
      </c>
      <c r="C174" s="26" t="s">
        <v>1348</v>
      </c>
      <c r="D174" s="26" t="s">
        <v>876</v>
      </c>
      <c r="E174" s="26" t="s">
        <v>1854</v>
      </c>
      <c r="F174" s="26" t="s">
        <v>1546</v>
      </c>
      <c r="G174" s="26" t="s">
        <v>877</v>
      </c>
      <c r="H174" s="26" t="s">
        <v>1421</v>
      </c>
      <c r="I174" s="26" t="s">
        <v>1350</v>
      </c>
      <c r="J174" s="26" t="s">
        <v>1526</v>
      </c>
      <c r="K174" s="26" t="s">
        <v>30</v>
      </c>
      <c r="L174" s="26" t="s">
        <v>1874</v>
      </c>
      <c r="M174" s="26">
        <v>10</v>
      </c>
      <c r="N174" s="26" t="s">
        <v>874</v>
      </c>
      <c r="O174" s="26" t="s">
        <v>875</v>
      </c>
      <c r="P174" s="26" t="s">
        <v>1357</v>
      </c>
      <c r="Q174" s="28">
        <v>45534</v>
      </c>
      <c r="R174" s="26">
        <f t="shared" si="30"/>
        <v>34</v>
      </c>
      <c r="S174" s="26">
        <f t="shared" si="31"/>
        <v>35</v>
      </c>
      <c r="T174" s="27" t="s">
        <v>1368</v>
      </c>
      <c r="U174" s="26" t="s">
        <v>1705</v>
      </c>
      <c r="V174" s="26" t="s">
        <v>1357</v>
      </c>
      <c r="W174" s="26" t="s">
        <v>1357</v>
      </c>
      <c r="X174" s="26" t="s">
        <v>1357</v>
      </c>
      <c r="Y174" s="26" t="s">
        <v>1357</v>
      </c>
      <c r="Z174" s="26" t="s">
        <v>1849</v>
      </c>
      <c r="AA174" s="26"/>
    </row>
    <row r="175" spans="1:27" s="14" customFormat="1" ht="225" hidden="1">
      <c r="A175" s="26" t="s">
        <v>1347</v>
      </c>
      <c r="B175" s="26" t="s">
        <v>1686</v>
      </c>
      <c r="C175" s="26" t="s">
        <v>1453</v>
      </c>
      <c r="D175" s="26" t="s">
        <v>880</v>
      </c>
      <c r="E175" s="26" t="s">
        <v>1854</v>
      </c>
      <c r="F175" s="26" t="s">
        <v>1546</v>
      </c>
      <c r="G175" s="26" t="s">
        <v>881</v>
      </c>
      <c r="H175" s="26" t="s">
        <v>1360</v>
      </c>
      <c r="I175" s="26" t="s">
        <v>1350</v>
      </c>
      <c r="J175" s="26" t="s">
        <v>1572</v>
      </c>
      <c r="K175" s="26" t="s">
        <v>30</v>
      </c>
      <c r="L175" s="26" t="s">
        <v>1874</v>
      </c>
      <c r="M175" s="26">
        <v>10</v>
      </c>
      <c r="N175" s="26" t="s">
        <v>878</v>
      </c>
      <c r="O175" s="26" t="s">
        <v>879</v>
      </c>
      <c r="P175" s="26" t="s">
        <v>1357</v>
      </c>
      <c r="Q175" s="28">
        <v>45534</v>
      </c>
      <c r="R175" s="26">
        <f>NETWORKDAYS.INTL(O175,Q175,1,$AW$1:$BM$1)</f>
        <v>34</v>
      </c>
      <c r="S175" s="26">
        <f t="shared" si="31"/>
        <v>35</v>
      </c>
      <c r="T175" s="27" t="s">
        <v>1368</v>
      </c>
      <c r="U175" s="26" t="s">
        <v>1706</v>
      </c>
      <c r="V175" s="26" t="s">
        <v>1357</v>
      </c>
      <c r="W175" s="26" t="s">
        <v>1357</v>
      </c>
      <c r="X175" s="26" t="s">
        <v>1357</v>
      </c>
      <c r="Y175" s="26" t="s">
        <v>1357</v>
      </c>
      <c r="Z175" s="26" t="s">
        <v>1849</v>
      </c>
      <c r="AA175" s="26"/>
    </row>
    <row r="176" spans="1:27" s="6" customFormat="1" ht="135" hidden="1">
      <c r="A176" s="26" t="s">
        <v>1347</v>
      </c>
      <c r="B176" s="26" t="s">
        <v>1686</v>
      </c>
      <c r="C176" s="26" t="s">
        <v>1348</v>
      </c>
      <c r="D176" s="26" t="s">
        <v>38</v>
      </c>
      <c r="E176" s="26" t="s">
        <v>1858</v>
      </c>
      <c r="F176" s="26" t="s">
        <v>1349</v>
      </c>
      <c r="G176" s="26" t="s">
        <v>884</v>
      </c>
      <c r="H176" s="26" t="s">
        <v>1370</v>
      </c>
      <c r="I176" s="26" t="s">
        <v>1365</v>
      </c>
      <c r="J176" s="26" t="s">
        <v>1365</v>
      </c>
      <c r="K176" s="26" t="s">
        <v>91</v>
      </c>
      <c r="L176" s="26" t="s">
        <v>1871</v>
      </c>
      <c r="M176" s="26">
        <v>15</v>
      </c>
      <c r="N176" s="26" t="s">
        <v>882</v>
      </c>
      <c r="O176" s="26" t="s">
        <v>883</v>
      </c>
      <c r="P176" s="26" t="s">
        <v>1357</v>
      </c>
      <c r="Q176" s="28">
        <v>45491</v>
      </c>
      <c r="R176" s="26">
        <f>NETWORKDAYS.INTL(O176,Q176,1,$AW$1:$BM$1)</f>
        <v>6</v>
      </c>
      <c r="S176" s="26">
        <f t="shared" si="31"/>
        <v>7</v>
      </c>
      <c r="T176" s="29" t="s">
        <v>1482</v>
      </c>
      <c r="U176" s="26" t="s">
        <v>1707</v>
      </c>
      <c r="V176" s="28">
        <v>45491</v>
      </c>
      <c r="W176" s="26" t="s">
        <v>1559</v>
      </c>
      <c r="X176" s="26" t="s">
        <v>1356</v>
      </c>
      <c r="Y176" s="26" t="s">
        <v>1357</v>
      </c>
      <c r="Z176" s="26" t="s">
        <v>1708</v>
      </c>
      <c r="AA176" s="26"/>
    </row>
    <row r="177" spans="1:27" s="6" customFormat="1" ht="150" hidden="1">
      <c r="A177" s="26" t="s">
        <v>1347</v>
      </c>
      <c r="B177" s="26" t="s">
        <v>1686</v>
      </c>
      <c r="C177" s="26" t="s">
        <v>1465</v>
      </c>
      <c r="D177" s="26" t="s">
        <v>887</v>
      </c>
      <c r="E177" s="26" t="s">
        <v>1855</v>
      </c>
      <c r="F177" s="26" t="s">
        <v>1420</v>
      </c>
      <c r="G177" s="26" t="s">
        <v>888</v>
      </c>
      <c r="H177" s="26" t="s">
        <v>1418</v>
      </c>
      <c r="I177" s="26" t="s">
        <v>1350</v>
      </c>
      <c r="J177" s="26" t="s">
        <v>1521</v>
      </c>
      <c r="K177" s="26" t="s">
        <v>405</v>
      </c>
      <c r="L177" s="26" t="s">
        <v>1871</v>
      </c>
      <c r="M177" s="26">
        <v>15</v>
      </c>
      <c r="N177" s="26" t="s">
        <v>885</v>
      </c>
      <c r="O177" s="26" t="s">
        <v>886</v>
      </c>
      <c r="P177" s="26" t="s">
        <v>1357</v>
      </c>
      <c r="Q177" s="28">
        <v>45534</v>
      </c>
      <c r="R177" s="26">
        <f>NETWORKDAYS.INTL(O177,Q177,1,$AW$1:$BM$1)</f>
        <v>35</v>
      </c>
      <c r="S177" s="26">
        <f t="shared" si="31"/>
        <v>36</v>
      </c>
      <c r="T177" s="27" t="s">
        <v>1368</v>
      </c>
      <c r="U177" s="26" t="s">
        <v>1709</v>
      </c>
      <c r="V177" s="26" t="s">
        <v>1357</v>
      </c>
      <c r="W177" s="26" t="s">
        <v>1357</v>
      </c>
      <c r="X177" s="26" t="s">
        <v>1357</v>
      </c>
      <c r="Y177" s="26" t="s">
        <v>1357</v>
      </c>
      <c r="Z177" s="26" t="s">
        <v>1703</v>
      </c>
      <c r="AA177" s="26"/>
    </row>
    <row r="178" spans="1:27" s="6" customFormat="1" ht="165" hidden="1">
      <c r="A178" s="26" t="s">
        <v>1347</v>
      </c>
      <c r="B178" s="26" t="s">
        <v>1686</v>
      </c>
      <c r="C178" s="26" t="s">
        <v>1348</v>
      </c>
      <c r="D178" s="26" t="s">
        <v>891</v>
      </c>
      <c r="E178" s="26" t="s">
        <v>1858</v>
      </c>
      <c r="F178" s="26" t="s">
        <v>1349</v>
      </c>
      <c r="G178" s="26" t="s">
        <v>892</v>
      </c>
      <c r="H178" s="26" t="s">
        <v>1710</v>
      </c>
      <c r="I178" s="26" t="s">
        <v>1398</v>
      </c>
      <c r="J178" s="26" t="s">
        <v>1711</v>
      </c>
      <c r="K178" s="26" t="s">
        <v>30</v>
      </c>
      <c r="L178" s="26" t="s">
        <v>1874</v>
      </c>
      <c r="M178" s="26">
        <v>10</v>
      </c>
      <c r="N178" s="26" t="s">
        <v>889</v>
      </c>
      <c r="O178" s="26" t="s">
        <v>890</v>
      </c>
      <c r="P178" s="26" t="s">
        <v>1357</v>
      </c>
      <c r="Q178" s="28">
        <v>45534</v>
      </c>
      <c r="R178" s="26">
        <f>NETWORKDAYS.INTL(O178,Q178,1,$AW$1:$BM$1)</f>
        <v>35</v>
      </c>
      <c r="S178" s="26">
        <f t="shared" si="31"/>
        <v>36</v>
      </c>
      <c r="T178" s="27" t="s">
        <v>1368</v>
      </c>
      <c r="U178" s="26" t="s">
        <v>1712</v>
      </c>
      <c r="V178" s="26" t="s">
        <v>1357</v>
      </c>
      <c r="W178" s="26" t="s">
        <v>1357</v>
      </c>
      <c r="X178" s="26" t="s">
        <v>1357</v>
      </c>
      <c r="Y178" s="26" t="s">
        <v>1357</v>
      </c>
      <c r="Z178" s="26" t="s">
        <v>1849</v>
      </c>
      <c r="AA178" s="26"/>
    </row>
    <row r="179" spans="1:27" s="6" customFormat="1" ht="120" hidden="1">
      <c r="A179" s="26" t="s">
        <v>1347</v>
      </c>
      <c r="B179" s="26" t="s">
        <v>1686</v>
      </c>
      <c r="C179" s="26" t="s">
        <v>1348</v>
      </c>
      <c r="D179" s="26" t="s">
        <v>895</v>
      </c>
      <c r="E179" s="26" t="s">
        <v>1856</v>
      </c>
      <c r="F179" s="26" t="s">
        <v>1546</v>
      </c>
      <c r="G179" s="26" t="s">
        <v>896</v>
      </c>
      <c r="H179" s="26" t="s">
        <v>1449</v>
      </c>
      <c r="I179" s="26" t="s">
        <v>1350</v>
      </c>
      <c r="J179" s="26" t="s">
        <v>1861</v>
      </c>
      <c r="K179" s="26" t="s">
        <v>25</v>
      </c>
      <c r="L179" s="26" t="s">
        <v>1872</v>
      </c>
      <c r="M179" s="26">
        <v>15</v>
      </c>
      <c r="N179" s="26" t="s">
        <v>893</v>
      </c>
      <c r="O179" s="26" t="s">
        <v>894</v>
      </c>
      <c r="P179" s="26" t="s">
        <v>1713</v>
      </c>
      <c r="Q179" s="28">
        <v>45490</v>
      </c>
      <c r="R179" s="26">
        <f>NETWORKDAYS.INTL(O179,Q179,1,$AW$1:$BM$1)</f>
        <v>5</v>
      </c>
      <c r="S179" s="26">
        <f t="shared" si="31"/>
        <v>6</v>
      </c>
      <c r="T179" s="29" t="s">
        <v>1482</v>
      </c>
      <c r="U179" s="26" t="s">
        <v>1714</v>
      </c>
      <c r="V179" s="28">
        <v>45490</v>
      </c>
      <c r="W179" s="26" t="s">
        <v>1355</v>
      </c>
      <c r="X179" s="26" t="s">
        <v>1356</v>
      </c>
      <c r="Y179" s="26" t="s">
        <v>1357</v>
      </c>
      <c r="Z179" s="26" t="s">
        <v>1715</v>
      </c>
      <c r="AA179" s="26"/>
    </row>
    <row r="180" spans="1:27" s="6" customFormat="1" ht="165" hidden="1">
      <c r="A180" s="26" t="s">
        <v>1347</v>
      </c>
      <c r="B180" s="26" t="s">
        <v>1686</v>
      </c>
      <c r="C180" s="26" t="s">
        <v>1428</v>
      </c>
      <c r="D180" s="26" t="s">
        <v>136</v>
      </c>
      <c r="E180" s="26" t="s">
        <v>1855</v>
      </c>
      <c r="F180" s="26" t="s">
        <v>1546</v>
      </c>
      <c r="G180" s="26" t="s">
        <v>899</v>
      </c>
      <c r="H180" s="26" t="s">
        <v>1423</v>
      </c>
      <c r="I180" s="26" t="s">
        <v>1350</v>
      </c>
      <c r="J180" s="26" t="s">
        <v>1526</v>
      </c>
      <c r="K180" s="26" t="s">
        <v>146</v>
      </c>
      <c r="L180" s="26" t="s">
        <v>1873</v>
      </c>
      <c r="M180" s="26">
        <v>0</v>
      </c>
      <c r="N180" s="26" t="s">
        <v>897</v>
      </c>
      <c r="O180" s="26" t="s">
        <v>898</v>
      </c>
      <c r="P180" s="26" t="s">
        <v>1357</v>
      </c>
      <c r="Q180" s="28">
        <v>0</v>
      </c>
      <c r="R180" s="26">
        <v>0</v>
      </c>
      <c r="S180" s="26">
        <v>0</v>
      </c>
      <c r="T180" s="35" t="s">
        <v>1514</v>
      </c>
      <c r="U180" s="26" t="s">
        <v>1716</v>
      </c>
      <c r="V180" s="26" t="s">
        <v>1357</v>
      </c>
      <c r="W180" s="26" t="s">
        <v>1357</v>
      </c>
      <c r="X180" s="26" t="s">
        <v>1357</v>
      </c>
      <c r="Y180" s="26" t="s">
        <v>1357</v>
      </c>
      <c r="Z180" s="26" t="s">
        <v>1610</v>
      </c>
      <c r="AA180" s="26"/>
    </row>
    <row r="181" spans="1:27" s="6" customFormat="1" ht="165" hidden="1">
      <c r="A181" s="26" t="s">
        <v>1347</v>
      </c>
      <c r="B181" s="26" t="s">
        <v>1853</v>
      </c>
      <c r="C181" s="26" t="s">
        <v>1348</v>
      </c>
      <c r="D181" s="26" t="s">
        <v>773</v>
      </c>
      <c r="E181" s="26" t="s">
        <v>1856</v>
      </c>
      <c r="F181" s="26" t="s">
        <v>1349</v>
      </c>
      <c r="G181" s="26" t="s">
        <v>902</v>
      </c>
      <c r="H181" s="26" t="s">
        <v>1370</v>
      </c>
      <c r="I181" s="26" t="s">
        <v>1365</v>
      </c>
      <c r="J181" s="26" t="s">
        <v>1365</v>
      </c>
      <c r="K181" s="26" t="s">
        <v>1865</v>
      </c>
      <c r="L181" s="26" t="s">
        <v>1873</v>
      </c>
      <c r="M181" s="26">
        <v>15</v>
      </c>
      <c r="N181" s="26" t="s">
        <v>900</v>
      </c>
      <c r="O181" s="26" t="s">
        <v>901</v>
      </c>
      <c r="P181" s="26" t="s">
        <v>1357</v>
      </c>
      <c r="Q181" s="28">
        <v>45534</v>
      </c>
      <c r="R181" s="26">
        <f>NETWORKDAYS.INTL(O181,Q181,1,$AW$1:$BM$1)</f>
        <v>35</v>
      </c>
      <c r="S181" s="26">
        <f t="shared" si="31"/>
        <v>36</v>
      </c>
      <c r="T181" s="27" t="s">
        <v>1368</v>
      </c>
      <c r="U181" s="26" t="s">
        <v>1717</v>
      </c>
      <c r="V181" s="26" t="s">
        <v>1357</v>
      </c>
      <c r="W181" s="26" t="s">
        <v>1357</v>
      </c>
      <c r="X181" s="26" t="s">
        <v>1357</v>
      </c>
      <c r="Y181" s="26" t="s">
        <v>1357</v>
      </c>
      <c r="Z181" s="26" t="s">
        <v>1849</v>
      </c>
      <c r="AA181" s="26"/>
    </row>
    <row r="182" spans="1:27" s="6" customFormat="1" ht="195" hidden="1">
      <c r="A182" s="26" t="s">
        <v>1347</v>
      </c>
      <c r="B182" s="26" t="s">
        <v>1686</v>
      </c>
      <c r="C182" s="26" t="s">
        <v>1718</v>
      </c>
      <c r="D182" s="26" t="s">
        <v>905</v>
      </c>
      <c r="E182" s="26" t="s">
        <v>1855</v>
      </c>
      <c r="F182" s="26" t="s">
        <v>1429</v>
      </c>
      <c r="G182" s="26" t="s">
        <v>906</v>
      </c>
      <c r="H182" s="26" t="s">
        <v>1421</v>
      </c>
      <c r="I182" s="26" t="s">
        <v>1350</v>
      </c>
      <c r="J182" s="26" t="s">
        <v>1526</v>
      </c>
      <c r="K182" s="26" t="s">
        <v>30</v>
      </c>
      <c r="L182" s="26" t="s">
        <v>1874</v>
      </c>
      <c r="M182" s="26">
        <v>10</v>
      </c>
      <c r="N182" s="26" t="s">
        <v>903</v>
      </c>
      <c r="O182" s="26" t="s">
        <v>904</v>
      </c>
      <c r="P182" s="26" t="s">
        <v>1357</v>
      </c>
      <c r="Q182" s="28">
        <v>45534</v>
      </c>
      <c r="R182" s="26">
        <f>NETWORKDAYS.INTL(O182,Q182,1,$AW$1:$BM$1)</f>
        <v>35</v>
      </c>
      <c r="S182" s="26">
        <f t="shared" si="31"/>
        <v>36</v>
      </c>
      <c r="T182" s="27" t="s">
        <v>1368</v>
      </c>
      <c r="U182" s="26" t="s">
        <v>1719</v>
      </c>
      <c r="V182" s="26" t="s">
        <v>1357</v>
      </c>
      <c r="W182" s="26" t="s">
        <v>1357</v>
      </c>
      <c r="X182" s="26" t="s">
        <v>1357</v>
      </c>
      <c r="Y182" s="26" t="s">
        <v>1357</v>
      </c>
      <c r="Z182" s="26" t="s">
        <v>1849</v>
      </c>
      <c r="AA182" s="26"/>
    </row>
    <row r="183" spans="1:27" s="6" customFormat="1" ht="120" hidden="1">
      <c r="A183" s="26" t="s">
        <v>1347</v>
      </c>
      <c r="B183" s="26" t="s">
        <v>1686</v>
      </c>
      <c r="C183" s="26" t="s">
        <v>1453</v>
      </c>
      <c r="D183" s="26" t="s">
        <v>368</v>
      </c>
      <c r="E183" s="26" t="s">
        <v>1854</v>
      </c>
      <c r="F183" s="26" t="s">
        <v>1429</v>
      </c>
      <c r="G183" s="26" t="s">
        <v>917</v>
      </c>
      <c r="H183" s="26" t="s">
        <v>1720</v>
      </c>
      <c r="I183" s="26" t="s">
        <v>1350</v>
      </c>
      <c r="J183" s="26" t="s">
        <v>1861</v>
      </c>
      <c r="K183" s="26" t="s">
        <v>1866</v>
      </c>
      <c r="L183" s="26" t="s">
        <v>1871</v>
      </c>
      <c r="M183" s="26">
        <v>15</v>
      </c>
      <c r="N183" s="26" t="s">
        <v>915</v>
      </c>
      <c r="O183" s="26" t="s">
        <v>916</v>
      </c>
      <c r="P183" s="26" t="s">
        <v>1721</v>
      </c>
      <c r="Q183" s="28">
        <v>45530</v>
      </c>
      <c r="R183" s="26">
        <f>NETWORKDAYS.INTL(O183,Q183,1,$AW$1:$BM$1)</f>
        <v>31</v>
      </c>
      <c r="S183" s="26">
        <f t="shared" si="31"/>
        <v>32</v>
      </c>
      <c r="T183" s="30" t="s">
        <v>1392</v>
      </c>
      <c r="U183" s="26" t="s">
        <v>1722</v>
      </c>
      <c r="V183" s="28">
        <v>45530</v>
      </c>
      <c r="W183" s="26" t="s">
        <v>1355</v>
      </c>
      <c r="X183" s="26" t="s">
        <v>1356</v>
      </c>
      <c r="Y183" s="26" t="s">
        <v>1357</v>
      </c>
      <c r="Z183" s="26" t="s">
        <v>1392</v>
      </c>
      <c r="AA183" s="26"/>
    </row>
    <row r="184" spans="1:27" s="6" customFormat="1" ht="120" hidden="1">
      <c r="A184" s="26" t="s">
        <v>1347</v>
      </c>
      <c r="B184" s="26" t="s">
        <v>1686</v>
      </c>
      <c r="C184" s="26" t="s">
        <v>1494</v>
      </c>
      <c r="D184" s="26" t="s">
        <v>921</v>
      </c>
      <c r="E184" s="26" t="s">
        <v>1856</v>
      </c>
      <c r="F184" s="26" t="s">
        <v>1420</v>
      </c>
      <c r="G184" s="26" t="s">
        <v>922</v>
      </c>
      <c r="H184" s="26" t="s">
        <v>1418</v>
      </c>
      <c r="I184" s="26" t="s">
        <v>1350</v>
      </c>
      <c r="J184" s="26" t="s">
        <v>1521</v>
      </c>
      <c r="K184" s="26" t="s">
        <v>405</v>
      </c>
      <c r="L184" s="26" t="s">
        <v>1871</v>
      </c>
      <c r="M184" s="26">
        <v>15</v>
      </c>
      <c r="N184" s="26" t="s">
        <v>919</v>
      </c>
      <c r="O184" s="26" t="s">
        <v>920</v>
      </c>
      <c r="P184" s="26" t="s">
        <v>1723</v>
      </c>
      <c r="Q184" s="28">
        <v>45517</v>
      </c>
      <c r="R184" s="26">
        <f>NETWORKDAYS.INTL(O184,Q184,1,$AW$1:$BM$1)</f>
        <v>23</v>
      </c>
      <c r="S184" s="26">
        <f t="shared" si="31"/>
        <v>24</v>
      </c>
      <c r="T184" s="30" t="s">
        <v>1392</v>
      </c>
      <c r="U184" s="28" t="s">
        <v>1724</v>
      </c>
      <c r="V184" s="28">
        <v>45517</v>
      </c>
      <c r="W184" s="26" t="s">
        <v>1355</v>
      </c>
      <c r="X184" s="26" t="s">
        <v>1356</v>
      </c>
      <c r="Y184" s="26" t="s">
        <v>1357</v>
      </c>
      <c r="Z184" s="26" t="s">
        <v>1392</v>
      </c>
      <c r="AA184" s="26"/>
    </row>
    <row r="185" spans="1:27" s="6" customFormat="1" ht="180" hidden="1">
      <c r="A185" s="26" t="s">
        <v>1347</v>
      </c>
      <c r="B185" s="26" t="s">
        <v>1686</v>
      </c>
      <c r="C185" s="26" t="s">
        <v>1348</v>
      </c>
      <c r="D185" s="26" t="s">
        <v>661</v>
      </c>
      <c r="E185" s="26" t="s">
        <v>1858</v>
      </c>
      <c r="F185" s="26" t="s">
        <v>1349</v>
      </c>
      <c r="G185" s="26" t="s">
        <v>925</v>
      </c>
      <c r="H185" s="26" t="s">
        <v>1370</v>
      </c>
      <c r="I185" s="26" t="s">
        <v>1365</v>
      </c>
      <c r="J185" s="26" t="s">
        <v>1365</v>
      </c>
      <c r="K185" s="26" t="s">
        <v>600</v>
      </c>
      <c r="L185" s="26" t="s">
        <v>1873</v>
      </c>
      <c r="M185" s="26">
        <v>0</v>
      </c>
      <c r="N185" s="26" t="s">
        <v>923</v>
      </c>
      <c r="O185" s="26" t="s">
        <v>924</v>
      </c>
      <c r="P185" s="26" t="s">
        <v>1357</v>
      </c>
      <c r="Q185" s="26">
        <v>0</v>
      </c>
      <c r="R185" s="26">
        <v>0</v>
      </c>
      <c r="S185" s="26">
        <v>0</v>
      </c>
      <c r="T185" s="35" t="s">
        <v>1514</v>
      </c>
      <c r="U185" s="26" t="s">
        <v>1725</v>
      </c>
      <c r="V185" s="26" t="s">
        <v>1357</v>
      </c>
      <c r="W185" s="26" t="s">
        <v>1357</v>
      </c>
      <c r="X185" s="26" t="s">
        <v>1357</v>
      </c>
      <c r="Y185" s="26" t="s">
        <v>1357</v>
      </c>
      <c r="Z185" s="26" t="s">
        <v>1610</v>
      </c>
      <c r="AA185" s="26"/>
    </row>
    <row r="186" spans="1:27" s="6" customFormat="1" ht="150" hidden="1">
      <c r="A186" s="26" t="s">
        <v>1347</v>
      </c>
      <c r="B186" s="26" t="s">
        <v>1686</v>
      </c>
      <c r="C186" s="26" t="s">
        <v>1348</v>
      </c>
      <c r="D186" s="26" t="s">
        <v>932</v>
      </c>
      <c r="E186" s="26" t="s">
        <v>1855</v>
      </c>
      <c r="F186" s="26" t="s">
        <v>1429</v>
      </c>
      <c r="G186" s="26" t="s">
        <v>933</v>
      </c>
      <c r="H186" s="26" t="s">
        <v>1458</v>
      </c>
      <c r="I186" s="26" t="s">
        <v>1350</v>
      </c>
      <c r="J186" s="26" t="s">
        <v>1350</v>
      </c>
      <c r="K186" s="26" t="s">
        <v>25</v>
      </c>
      <c r="L186" s="26" t="s">
        <v>1872</v>
      </c>
      <c r="M186" s="26">
        <v>15</v>
      </c>
      <c r="N186" s="26" t="s">
        <v>930</v>
      </c>
      <c r="O186" s="26" t="s">
        <v>931</v>
      </c>
      <c r="P186" s="26" t="s">
        <v>1726</v>
      </c>
      <c r="Q186" s="28">
        <v>45534</v>
      </c>
      <c r="R186" s="26">
        <f>NETWORKDAYS.INTL(O186,Q186,1,$AW$1:$BM$1)</f>
        <v>36</v>
      </c>
      <c r="S186" s="26">
        <f t="shared" si="31"/>
        <v>37</v>
      </c>
      <c r="T186" s="27" t="s">
        <v>1368</v>
      </c>
      <c r="U186" s="26" t="s">
        <v>1727</v>
      </c>
      <c r="V186" s="26" t="s">
        <v>1357</v>
      </c>
      <c r="W186" s="26" t="s">
        <v>1355</v>
      </c>
      <c r="X186" s="26" t="s">
        <v>1357</v>
      </c>
      <c r="Y186" s="26" t="s">
        <v>1357</v>
      </c>
      <c r="Z186" s="26" t="s">
        <v>1605</v>
      </c>
      <c r="AA186" s="26"/>
    </row>
    <row r="187" spans="1:27" s="6" customFormat="1" ht="150" hidden="1">
      <c r="A187" s="26" t="s">
        <v>1347</v>
      </c>
      <c r="B187" s="26" t="s">
        <v>1686</v>
      </c>
      <c r="C187" s="26" t="s">
        <v>1348</v>
      </c>
      <c r="D187" s="26" t="s">
        <v>940</v>
      </c>
      <c r="E187" s="26" t="s">
        <v>1855</v>
      </c>
      <c r="F187" s="26" t="s">
        <v>1546</v>
      </c>
      <c r="G187" s="26" t="s">
        <v>941</v>
      </c>
      <c r="H187" s="26" t="s">
        <v>1499</v>
      </c>
      <c r="I187" s="26" t="s">
        <v>1350</v>
      </c>
      <c r="J187" s="26" t="s">
        <v>1526</v>
      </c>
      <c r="K187" s="26" t="s">
        <v>146</v>
      </c>
      <c r="L187" s="26" t="s">
        <v>1873</v>
      </c>
      <c r="M187" s="26">
        <v>0</v>
      </c>
      <c r="N187" s="26" t="s">
        <v>938</v>
      </c>
      <c r="O187" s="26" t="s">
        <v>939</v>
      </c>
      <c r="P187" s="26" t="s">
        <v>1357</v>
      </c>
      <c r="Q187" s="26">
        <v>0</v>
      </c>
      <c r="R187" s="26">
        <v>0</v>
      </c>
      <c r="S187" s="26">
        <v>0</v>
      </c>
      <c r="T187" s="35" t="s">
        <v>1514</v>
      </c>
      <c r="U187" s="26" t="s">
        <v>1728</v>
      </c>
      <c r="V187" s="26" t="s">
        <v>1357</v>
      </c>
      <c r="W187" s="26" t="s">
        <v>1357</v>
      </c>
      <c r="X187" s="26" t="s">
        <v>1357</v>
      </c>
      <c r="Y187" s="26" t="s">
        <v>1357</v>
      </c>
      <c r="Z187" s="26" t="s">
        <v>1610</v>
      </c>
      <c r="AA187" s="26"/>
    </row>
    <row r="188" spans="1:27" s="6" customFormat="1" ht="150" hidden="1">
      <c r="A188" s="26" t="s">
        <v>1347</v>
      </c>
      <c r="B188" s="26" t="s">
        <v>1686</v>
      </c>
      <c r="C188" s="26" t="s">
        <v>1348</v>
      </c>
      <c r="D188" s="26" t="s">
        <v>940</v>
      </c>
      <c r="E188" s="26" t="s">
        <v>1855</v>
      </c>
      <c r="F188" s="26" t="s">
        <v>1546</v>
      </c>
      <c r="G188" s="26" t="s">
        <v>941</v>
      </c>
      <c r="H188" s="26" t="s">
        <v>1499</v>
      </c>
      <c r="I188" s="26" t="s">
        <v>1350</v>
      </c>
      <c r="J188" s="26" t="s">
        <v>1526</v>
      </c>
      <c r="K188" s="26" t="s">
        <v>146</v>
      </c>
      <c r="L188" s="26" t="s">
        <v>1873</v>
      </c>
      <c r="M188" s="26">
        <v>0</v>
      </c>
      <c r="N188" s="26" t="s">
        <v>942</v>
      </c>
      <c r="O188" s="26" t="s">
        <v>943</v>
      </c>
      <c r="P188" s="26" t="s">
        <v>1357</v>
      </c>
      <c r="Q188" s="26">
        <v>0</v>
      </c>
      <c r="R188" s="26">
        <v>0</v>
      </c>
      <c r="S188" s="26">
        <v>0</v>
      </c>
      <c r="T188" s="35" t="s">
        <v>1514</v>
      </c>
      <c r="U188" s="26" t="s">
        <v>1729</v>
      </c>
      <c r="V188" s="26" t="s">
        <v>1357</v>
      </c>
      <c r="W188" s="26" t="s">
        <v>1357</v>
      </c>
      <c r="X188" s="26" t="s">
        <v>1357</v>
      </c>
      <c r="Y188" s="26" t="s">
        <v>1357</v>
      </c>
      <c r="Z188" s="26" t="s">
        <v>1610</v>
      </c>
      <c r="AA188" s="26"/>
    </row>
    <row r="189" spans="1:27" s="6" customFormat="1" ht="195" hidden="1">
      <c r="A189" s="26" t="s">
        <v>1347</v>
      </c>
      <c r="B189" s="26" t="s">
        <v>1686</v>
      </c>
      <c r="C189" s="26" t="s">
        <v>1363</v>
      </c>
      <c r="D189" s="26" t="s">
        <v>946</v>
      </c>
      <c r="E189" s="26" t="s">
        <v>1856</v>
      </c>
      <c r="F189" s="26" t="s">
        <v>1429</v>
      </c>
      <c r="G189" s="26" t="s">
        <v>947</v>
      </c>
      <c r="H189" s="26" t="s">
        <v>1421</v>
      </c>
      <c r="I189" s="26" t="s">
        <v>1350</v>
      </c>
      <c r="J189" s="26" t="s">
        <v>1526</v>
      </c>
      <c r="K189" s="26" t="s">
        <v>25</v>
      </c>
      <c r="L189" s="26" t="s">
        <v>1872</v>
      </c>
      <c r="M189" s="26">
        <v>15</v>
      </c>
      <c r="N189" s="26" t="s">
        <v>944</v>
      </c>
      <c r="O189" s="26" t="s">
        <v>945</v>
      </c>
      <c r="P189" s="26" t="s">
        <v>1357</v>
      </c>
      <c r="Q189" s="28">
        <v>45534</v>
      </c>
      <c r="R189" s="26">
        <f>NETWORKDAYS.INTL(O189,Q189,1,$AW$1:$BM$1)</f>
        <v>36</v>
      </c>
      <c r="S189" s="26">
        <f t="shared" ref="S189:S193" si="32">R189+1</f>
        <v>37</v>
      </c>
      <c r="T189" s="27" t="s">
        <v>1368</v>
      </c>
      <c r="U189" s="26" t="s">
        <v>1730</v>
      </c>
      <c r="V189" s="26" t="s">
        <v>1357</v>
      </c>
      <c r="W189" s="26" t="s">
        <v>1357</v>
      </c>
      <c r="X189" s="26" t="s">
        <v>1357</v>
      </c>
      <c r="Y189" s="26" t="s">
        <v>1357</v>
      </c>
      <c r="Z189" s="26" t="s">
        <v>1849</v>
      </c>
      <c r="AA189" s="26"/>
    </row>
    <row r="190" spans="1:27" s="6" customFormat="1" ht="150">
      <c r="A190" s="26" t="s">
        <v>1347</v>
      </c>
      <c r="B190" s="26" t="s">
        <v>1686</v>
      </c>
      <c r="C190" s="26" t="s">
        <v>1645</v>
      </c>
      <c r="D190" s="26" t="s">
        <v>725</v>
      </c>
      <c r="E190" s="26" t="s">
        <v>1855</v>
      </c>
      <c r="F190" s="26" t="s">
        <v>1420</v>
      </c>
      <c r="G190" s="26" t="s">
        <v>950</v>
      </c>
      <c r="H190" s="26" t="s">
        <v>607</v>
      </c>
      <c r="I190" s="26" t="s">
        <v>1350</v>
      </c>
      <c r="J190" s="26" t="s">
        <v>1521</v>
      </c>
      <c r="K190" s="26" t="s">
        <v>169</v>
      </c>
      <c r="L190" s="26" t="s">
        <v>1871</v>
      </c>
      <c r="M190" s="26">
        <v>15</v>
      </c>
      <c r="N190" s="26" t="s">
        <v>948</v>
      </c>
      <c r="O190" s="26" t="s">
        <v>949</v>
      </c>
      <c r="P190" s="26" t="s">
        <v>1731</v>
      </c>
      <c r="Q190" s="28">
        <v>45534</v>
      </c>
      <c r="R190" s="26">
        <f>NETWORKDAYS.INTL(O190,Q190,1,$AW$1:$BM$1)</f>
        <v>36</v>
      </c>
      <c r="S190" s="26">
        <f t="shared" si="32"/>
        <v>37</v>
      </c>
      <c r="T190" s="27" t="s">
        <v>1368</v>
      </c>
      <c r="U190" s="26" t="s">
        <v>1732</v>
      </c>
      <c r="V190" s="26" t="s">
        <v>1357</v>
      </c>
      <c r="W190" s="26" t="s">
        <v>1355</v>
      </c>
      <c r="X190" s="26" t="s">
        <v>1357</v>
      </c>
      <c r="Y190" s="26" t="s">
        <v>1357</v>
      </c>
      <c r="Z190" s="26" t="s">
        <v>1605</v>
      </c>
      <c r="AA190" s="26"/>
    </row>
    <row r="191" spans="1:27" s="6" customFormat="1" ht="195" hidden="1">
      <c r="A191" s="26" t="s">
        <v>1347</v>
      </c>
      <c r="B191" s="26" t="s">
        <v>1686</v>
      </c>
      <c r="C191" s="26" t="s">
        <v>1434</v>
      </c>
      <c r="D191" s="26" t="s">
        <v>953</v>
      </c>
      <c r="E191" s="26" t="s">
        <v>1857</v>
      </c>
      <c r="F191" s="26" t="s">
        <v>1420</v>
      </c>
      <c r="G191" s="26" t="s">
        <v>954</v>
      </c>
      <c r="H191" s="26" t="s">
        <v>1421</v>
      </c>
      <c r="I191" s="26" t="s">
        <v>1350</v>
      </c>
      <c r="J191" s="26" t="s">
        <v>1526</v>
      </c>
      <c r="K191" s="26" t="s">
        <v>25</v>
      </c>
      <c r="L191" s="26" t="s">
        <v>1872</v>
      </c>
      <c r="M191" s="26">
        <v>15</v>
      </c>
      <c r="N191" s="26" t="s">
        <v>951</v>
      </c>
      <c r="O191" s="26" t="s">
        <v>952</v>
      </c>
      <c r="P191" s="26" t="s">
        <v>1357</v>
      </c>
      <c r="Q191" s="28">
        <v>45534</v>
      </c>
      <c r="R191" s="26">
        <f>NETWORKDAYS.INTL(O191,Q191,1,$AW$1:$BM$1)</f>
        <v>36</v>
      </c>
      <c r="S191" s="26">
        <f t="shared" si="32"/>
        <v>37</v>
      </c>
      <c r="T191" s="27" t="s">
        <v>1368</v>
      </c>
      <c r="U191" s="26" t="s">
        <v>1733</v>
      </c>
      <c r="V191" s="26" t="s">
        <v>1357</v>
      </c>
      <c r="W191" s="26" t="s">
        <v>1357</v>
      </c>
      <c r="X191" s="26" t="s">
        <v>1357</v>
      </c>
      <c r="Y191" s="26" t="s">
        <v>1357</v>
      </c>
      <c r="Z191" s="26" t="s">
        <v>1849</v>
      </c>
      <c r="AA191" s="26"/>
    </row>
    <row r="192" spans="1:27" s="6" customFormat="1" ht="150" hidden="1">
      <c r="A192" s="26" t="s">
        <v>1347</v>
      </c>
      <c r="B192" s="26" t="s">
        <v>1686</v>
      </c>
      <c r="C192" s="26" t="s">
        <v>1428</v>
      </c>
      <c r="D192" s="26" t="s">
        <v>957</v>
      </c>
      <c r="E192" s="26" t="s">
        <v>1854</v>
      </c>
      <c r="F192" s="26" t="s">
        <v>1420</v>
      </c>
      <c r="G192" s="26" t="s">
        <v>958</v>
      </c>
      <c r="H192" s="26" t="s">
        <v>607</v>
      </c>
      <c r="I192" s="26" t="s">
        <v>1350</v>
      </c>
      <c r="J192" s="26" t="s">
        <v>1521</v>
      </c>
      <c r="K192" s="26" t="s">
        <v>169</v>
      </c>
      <c r="L192" s="26" t="s">
        <v>1871</v>
      </c>
      <c r="M192" s="26">
        <v>15</v>
      </c>
      <c r="N192" s="26" t="s">
        <v>955</v>
      </c>
      <c r="O192" s="26" t="s">
        <v>956</v>
      </c>
      <c r="P192" s="26" t="s">
        <v>1734</v>
      </c>
      <c r="Q192" s="28">
        <v>45534</v>
      </c>
      <c r="R192" s="26">
        <f>NETWORKDAYS.INTL(O192,Q192,1,$AW$1:$BM$1)</f>
        <v>36</v>
      </c>
      <c r="S192" s="26">
        <f t="shared" si="32"/>
        <v>37</v>
      </c>
      <c r="T192" s="27" t="s">
        <v>1368</v>
      </c>
      <c r="U192" s="26" t="s">
        <v>1735</v>
      </c>
      <c r="V192" s="26" t="s">
        <v>1357</v>
      </c>
      <c r="W192" s="26" t="s">
        <v>1355</v>
      </c>
      <c r="X192" s="26" t="s">
        <v>1357</v>
      </c>
      <c r="Y192" s="26" t="s">
        <v>1357</v>
      </c>
      <c r="Z192" s="26" t="s">
        <v>1605</v>
      </c>
      <c r="AA192" s="26"/>
    </row>
    <row r="193" spans="1:27" s="6" customFormat="1" ht="210" hidden="1">
      <c r="A193" s="26" t="s">
        <v>1347</v>
      </c>
      <c r="B193" s="26" t="s">
        <v>1686</v>
      </c>
      <c r="C193" s="26" t="s">
        <v>1425</v>
      </c>
      <c r="D193" s="26" t="s">
        <v>961</v>
      </c>
      <c r="E193" s="26" t="s">
        <v>1854</v>
      </c>
      <c r="F193" s="26" t="s">
        <v>1546</v>
      </c>
      <c r="G193" s="26" t="s">
        <v>962</v>
      </c>
      <c r="H193" s="26" t="s">
        <v>1423</v>
      </c>
      <c r="I193" s="26" t="s">
        <v>1350</v>
      </c>
      <c r="J193" s="26" t="s">
        <v>1526</v>
      </c>
      <c r="K193" s="26" t="s">
        <v>1863</v>
      </c>
      <c r="L193" s="26" t="s">
        <v>1871</v>
      </c>
      <c r="M193" s="26">
        <v>15</v>
      </c>
      <c r="N193" s="26" t="s">
        <v>959</v>
      </c>
      <c r="O193" s="26" t="s">
        <v>960</v>
      </c>
      <c r="P193" s="26" t="s">
        <v>1357</v>
      </c>
      <c r="Q193" s="28">
        <v>45533</v>
      </c>
      <c r="R193" s="26">
        <f>NETWORKDAYS.INTL(O193,Q193,1,$AW$1:$BM$1)</f>
        <v>36</v>
      </c>
      <c r="S193" s="26">
        <f t="shared" si="32"/>
        <v>37</v>
      </c>
      <c r="T193" s="27" t="s">
        <v>1368</v>
      </c>
      <c r="U193" s="26" t="s">
        <v>1736</v>
      </c>
      <c r="V193" s="26" t="s">
        <v>1357</v>
      </c>
      <c r="W193" s="26" t="s">
        <v>1357</v>
      </c>
      <c r="X193" s="26" t="s">
        <v>1357</v>
      </c>
      <c r="Y193" s="26" t="s">
        <v>1357</v>
      </c>
      <c r="Z193" s="26" t="s">
        <v>1849</v>
      </c>
      <c r="AA193" s="26"/>
    </row>
    <row r="194" spans="1:27" s="6" customFormat="1" ht="120" hidden="1">
      <c r="A194" s="26" t="s">
        <v>1347</v>
      </c>
      <c r="B194" s="26" t="s">
        <v>1686</v>
      </c>
      <c r="C194" s="26" t="s">
        <v>1348</v>
      </c>
      <c r="D194" s="26" t="s">
        <v>973</v>
      </c>
      <c r="E194" s="26" t="s">
        <v>1856</v>
      </c>
      <c r="F194" s="26" t="s">
        <v>1429</v>
      </c>
      <c r="G194" s="26" t="s">
        <v>974</v>
      </c>
      <c r="H194" s="26" t="s">
        <v>1737</v>
      </c>
      <c r="I194" s="26" t="s">
        <v>1365</v>
      </c>
      <c r="J194" s="26" t="s">
        <v>1738</v>
      </c>
      <c r="K194" s="26" t="s">
        <v>25</v>
      </c>
      <c r="L194" s="26" t="s">
        <v>1872</v>
      </c>
      <c r="M194" s="26">
        <v>15</v>
      </c>
      <c r="N194" s="26" t="s">
        <v>971</v>
      </c>
      <c r="O194" s="26" t="s">
        <v>972</v>
      </c>
      <c r="P194" s="26" t="s">
        <v>1739</v>
      </c>
      <c r="Q194" s="28">
        <v>45499</v>
      </c>
      <c r="R194" s="26">
        <f t="shared" ref="R194" si="33">NETWORKDAYS.INTL(O194,Q194,1,$AW$1:$BM$1)</f>
        <v>14</v>
      </c>
      <c r="S194" s="26">
        <f>R194+1</f>
        <v>15</v>
      </c>
      <c r="T194" s="29" t="s">
        <v>1482</v>
      </c>
      <c r="U194" s="26" t="s">
        <v>1740</v>
      </c>
      <c r="V194" s="28">
        <v>45499</v>
      </c>
      <c r="W194" s="26" t="s">
        <v>1355</v>
      </c>
      <c r="X194" s="26" t="s">
        <v>1356</v>
      </c>
      <c r="Y194" s="26" t="s">
        <v>1357</v>
      </c>
      <c r="Z194" s="26" t="s">
        <v>1715</v>
      </c>
      <c r="AA194" s="26"/>
    </row>
    <row r="195" spans="1:27" s="6" customFormat="1" ht="150" hidden="1">
      <c r="A195" s="26" t="s">
        <v>1347</v>
      </c>
      <c r="B195" s="26" t="s">
        <v>1686</v>
      </c>
      <c r="C195" s="26" t="s">
        <v>1455</v>
      </c>
      <c r="D195" s="26" t="s">
        <v>984</v>
      </c>
      <c r="E195" s="26" t="s">
        <v>1854</v>
      </c>
      <c r="F195" s="26" t="s">
        <v>1546</v>
      </c>
      <c r="G195" s="26" t="s">
        <v>985</v>
      </c>
      <c r="H195" s="26" t="s">
        <v>1499</v>
      </c>
      <c r="I195" s="26" t="s">
        <v>1350</v>
      </c>
      <c r="J195" s="26" t="s">
        <v>1526</v>
      </c>
      <c r="K195" s="26" t="s">
        <v>146</v>
      </c>
      <c r="L195" s="26" t="s">
        <v>1873</v>
      </c>
      <c r="M195" s="26">
        <v>0</v>
      </c>
      <c r="N195" s="26" t="s">
        <v>982</v>
      </c>
      <c r="O195" s="26" t="s">
        <v>983</v>
      </c>
      <c r="P195" s="26" t="s">
        <v>1357</v>
      </c>
      <c r="Q195" s="28">
        <v>0</v>
      </c>
      <c r="R195" s="26">
        <v>0</v>
      </c>
      <c r="S195" s="26">
        <v>0</v>
      </c>
      <c r="T195" s="35" t="s">
        <v>1514</v>
      </c>
      <c r="U195" s="26" t="s">
        <v>1741</v>
      </c>
      <c r="V195" s="26" t="s">
        <v>1357</v>
      </c>
      <c r="W195" s="26" t="s">
        <v>1357</v>
      </c>
      <c r="X195" s="26" t="s">
        <v>1357</v>
      </c>
      <c r="Y195" s="26" t="s">
        <v>1357</v>
      </c>
      <c r="Z195" s="26" t="s">
        <v>1610</v>
      </c>
      <c r="AA195" s="26"/>
    </row>
    <row r="196" spans="1:27" s="6" customFormat="1" ht="135" hidden="1">
      <c r="A196" s="26" t="s">
        <v>1347</v>
      </c>
      <c r="B196" s="26" t="s">
        <v>1686</v>
      </c>
      <c r="C196" s="26" t="s">
        <v>1348</v>
      </c>
      <c r="D196" s="26" t="s">
        <v>988</v>
      </c>
      <c r="E196" s="26" t="s">
        <v>1855</v>
      </c>
      <c r="F196" s="26" t="s">
        <v>1349</v>
      </c>
      <c r="G196" s="26" t="s">
        <v>989</v>
      </c>
      <c r="H196" s="26" t="s">
        <v>1373</v>
      </c>
      <c r="I196" s="26" t="s">
        <v>1350</v>
      </c>
      <c r="J196" s="26" t="s">
        <v>1859</v>
      </c>
      <c r="K196" s="26" t="s">
        <v>25</v>
      </c>
      <c r="L196" s="26" t="s">
        <v>1872</v>
      </c>
      <c r="M196" s="26">
        <v>15</v>
      </c>
      <c r="N196" s="26" t="s">
        <v>986</v>
      </c>
      <c r="O196" s="26" t="s">
        <v>987</v>
      </c>
      <c r="P196" s="26" t="s">
        <v>1357</v>
      </c>
      <c r="Q196" s="28">
        <v>45533</v>
      </c>
      <c r="R196" s="26">
        <f t="shared" ref="R196:R203" si="34">NETWORKDAYS.INTL(O196,Q196,1,$AW$1:$BM$1)</f>
        <v>36</v>
      </c>
      <c r="S196" s="26">
        <f t="shared" ref="S196:S198" si="35">R196+1</f>
        <v>37</v>
      </c>
      <c r="T196" s="27" t="s">
        <v>1368</v>
      </c>
      <c r="U196" s="26" t="s">
        <v>1742</v>
      </c>
      <c r="V196" s="26" t="s">
        <v>1357</v>
      </c>
      <c r="W196" s="26" t="s">
        <v>1357</v>
      </c>
      <c r="X196" s="26" t="s">
        <v>1357</v>
      </c>
      <c r="Y196" s="26" t="s">
        <v>1357</v>
      </c>
      <c r="Z196" s="26" t="s">
        <v>1849</v>
      </c>
      <c r="AA196" s="26"/>
    </row>
    <row r="197" spans="1:27" s="6" customFormat="1" ht="150" hidden="1">
      <c r="A197" s="26" t="s">
        <v>1347</v>
      </c>
      <c r="B197" s="26" t="s">
        <v>1853</v>
      </c>
      <c r="C197" s="26" t="s">
        <v>1363</v>
      </c>
      <c r="D197" s="26" t="s">
        <v>992</v>
      </c>
      <c r="E197" s="26" t="s">
        <v>1856</v>
      </c>
      <c r="F197" s="26" t="s">
        <v>1359</v>
      </c>
      <c r="G197" s="26" t="s">
        <v>993</v>
      </c>
      <c r="H197" s="26" t="s">
        <v>1426</v>
      </c>
      <c r="I197" s="26" t="s">
        <v>1350</v>
      </c>
      <c r="J197" s="26" t="s">
        <v>1572</v>
      </c>
      <c r="K197" s="26" t="s">
        <v>1214</v>
      </c>
      <c r="L197" s="26" t="s">
        <v>1871</v>
      </c>
      <c r="M197" s="26">
        <v>15</v>
      </c>
      <c r="N197" s="26" t="s">
        <v>990</v>
      </c>
      <c r="O197" s="26" t="s">
        <v>991</v>
      </c>
      <c r="P197" s="26" t="s">
        <v>1357</v>
      </c>
      <c r="Q197" s="28">
        <v>45533</v>
      </c>
      <c r="R197" s="26">
        <f t="shared" si="34"/>
        <v>36</v>
      </c>
      <c r="S197" s="26">
        <f t="shared" si="35"/>
        <v>37</v>
      </c>
      <c r="T197" s="27" t="s">
        <v>1368</v>
      </c>
      <c r="U197" s="26" t="s">
        <v>1743</v>
      </c>
      <c r="V197" s="26" t="s">
        <v>1357</v>
      </c>
      <c r="W197" s="26" t="s">
        <v>1357</v>
      </c>
      <c r="X197" s="26" t="s">
        <v>1357</v>
      </c>
      <c r="Y197" s="26" t="s">
        <v>1357</v>
      </c>
      <c r="Z197" s="26" t="s">
        <v>1849</v>
      </c>
      <c r="AA197" s="26"/>
    </row>
    <row r="198" spans="1:27" s="6" customFormat="1" ht="135" hidden="1">
      <c r="A198" s="26" t="s">
        <v>1347</v>
      </c>
      <c r="B198" s="26" t="s">
        <v>1686</v>
      </c>
      <c r="C198" s="26" t="s">
        <v>1414</v>
      </c>
      <c r="D198" s="26" t="s">
        <v>996</v>
      </c>
      <c r="E198" s="26" t="s">
        <v>1858</v>
      </c>
      <c r="F198" s="26" t="s">
        <v>1420</v>
      </c>
      <c r="G198" s="26" t="s">
        <v>997</v>
      </c>
      <c r="H198" s="26" t="s">
        <v>1418</v>
      </c>
      <c r="I198" s="26" t="s">
        <v>1350</v>
      </c>
      <c r="J198" s="26" t="s">
        <v>1521</v>
      </c>
      <c r="K198" s="26" t="s">
        <v>405</v>
      </c>
      <c r="L198" s="26" t="s">
        <v>1871</v>
      </c>
      <c r="M198" s="26">
        <v>15</v>
      </c>
      <c r="N198" s="26" t="s">
        <v>994</v>
      </c>
      <c r="O198" s="26" t="s">
        <v>995</v>
      </c>
      <c r="P198" s="26" t="s">
        <v>1357</v>
      </c>
      <c r="Q198" s="28">
        <v>45533</v>
      </c>
      <c r="R198" s="26">
        <f t="shared" si="34"/>
        <v>36</v>
      </c>
      <c r="S198" s="26">
        <f t="shared" si="35"/>
        <v>37</v>
      </c>
      <c r="T198" s="27" t="s">
        <v>1368</v>
      </c>
      <c r="U198" s="26" t="s">
        <v>1744</v>
      </c>
      <c r="V198" s="26" t="s">
        <v>1357</v>
      </c>
      <c r="W198" s="26" t="s">
        <v>1357</v>
      </c>
      <c r="X198" s="26" t="s">
        <v>1357</v>
      </c>
      <c r="Y198" s="26" t="s">
        <v>1357</v>
      </c>
      <c r="Z198" s="26" t="s">
        <v>1849</v>
      </c>
      <c r="AA198" s="26"/>
    </row>
    <row r="199" spans="1:27" s="6" customFormat="1" ht="135" hidden="1">
      <c r="A199" s="26" t="s">
        <v>1347</v>
      </c>
      <c r="B199" s="26" t="s">
        <v>1686</v>
      </c>
      <c r="C199" s="26" t="s">
        <v>1448</v>
      </c>
      <c r="D199" s="26" t="s">
        <v>1003</v>
      </c>
      <c r="E199" s="26" t="s">
        <v>1856</v>
      </c>
      <c r="F199" s="26" t="s">
        <v>1420</v>
      </c>
      <c r="G199" s="26" t="s">
        <v>1004</v>
      </c>
      <c r="H199" s="26" t="s">
        <v>1386</v>
      </c>
      <c r="I199" s="26" t="s">
        <v>1350</v>
      </c>
      <c r="J199" s="26" t="s">
        <v>1526</v>
      </c>
      <c r="K199" s="26" t="s">
        <v>25</v>
      </c>
      <c r="L199" s="26" t="s">
        <v>1872</v>
      </c>
      <c r="M199" s="26">
        <v>15</v>
      </c>
      <c r="N199" s="26" t="s">
        <v>1001</v>
      </c>
      <c r="O199" s="26" t="s">
        <v>1002</v>
      </c>
      <c r="P199" s="26" t="s">
        <v>1745</v>
      </c>
      <c r="Q199" s="28">
        <v>45510</v>
      </c>
      <c r="R199" s="26">
        <f t="shared" si="34"/>
        <v>21</v>
      </c>
      <c r="S199" s="26">
        <f t="shared" ref="S199:S200" si="36">R199+1</f>
        <v>22</v>
      </c>
      <c r="T199" s="30" t="s">
        <v>1392</v>
      </c>
      <c r="U199" s="26" t="s">
        <v>1746</v>
      </c>
      <c r="V199" s="28">
        <v>45510</v>
      </c>
      <c r="W199" s="26" t="s">
        <v>1355</v>
      </c>
      <c r="X199" s="26" t="s">
        <v>1356</v>
      </c>
      <c r="Y199" s="26" t="s">
        <v>1357</v>
      </c>
      <c r="Z199" s="26" t="s">
        <v>1747</v>
      </c>
      <c r="AA199" s="26"/>
    </row>
    <row r="200" spans="1:27" s="6" customFormat="1" ht="180" hidden="1">
      <c r="A200" s="26" t="s">
        <v>1347</v>
      </c>
      <c r="B200" s="26" t="s">
        <v>1686</v>
      </c>
      <c r="C200" s="26" t="s">
        <v>1348</v>
      </c>
      <c r="D200" s="26" t="s">
        <v>1015</v>
      </c>
      <c r="E200" s="26" t="s">
        <v>1857</v>
      </c>
      <c r="F200" s="26" t="s">
        <v>1546</v>
      </c>
      <c r="G200" s="26" t="s">
        <v>1016</v>
      </c>
      <c r="H200" s="26" t="s">
        <v>1360</v>
      </c>
      <c r="I200" s="26" t="s">
        <v>1350</v>
      </c>
      <c r="J200" s="26" t="s">
        <v>1572</v>
      </c>
      <c r="K200" s="26" t="s">
        <v>17</v>
      </c>
      <c r="L200" s="26" t="s">
        <v>1871</v>
      </c>
      <c r="M200" s="26">
        <v>15</v>
      </c>
      <c r="N200" s="26" t="s">
        <v>1013</v>
      </c>
      <c r="O200" s="26" t="s">
        <v>1014</v>
      </c>
      <c r="P200" s="26" t="s">
        <v>1357</v>
      </c>
      <c r="Q200" s="28">
        <v>45533</v>
      </c>
      <c r="R200" s="26">
        <f t="shared" si="34"/>
        <v>36</v>
      </c>
      <c r="S200" s="26">
        <f t="shared" si="36"/>
        <v>37</v>
      </c>
      <c r="T200" s="27" t="s">
        <v>1368</v>
      </c>
      <c r="U200" s="26" t="s">
        <v>1748</v>
      </c>
      <c r="V200" s="26" t="s">
        <v>1357</v>
      </c>
      <c r="W200" s="26" t="s">
        <v>1357</v>
      </c>
      <c r="X200" s="26" t="s">
        <v>1357</v>
      </c>
      <c r="Y200" s="26" t="s">
        <v>1357</v>
      </c>
      <c r="Z200" s="26" t="s">
        <v>1849</v>
      </c>
      <c r="AA200" s="26"/>
    </row>
    <row r="201" spans="1:27" s="6" customFormat="1" ht="150" hidden="1">
      <c r="A201" s="26" t="s">
        <v>1347</v>
      </c>
      <c r="B201" s="26" t="s">
        <v>1686</v>
      </c>
      <c r="C201" s="26" t="s">
        <v>1619</v>
      </c>
      <c r="D201" s="26" t="s">
        <v>684</v>
      </c>
      <c r="E201" s="26" t="s">
        <v>1854</v>
      </c>
      <c r="F201" s="26" t="s">
        <v>1420</v>
      </c>
      <c r="G201" s="26" t="s">
        <v>1024</v>
      </c>
      <c r="H201" s="26" t="s">
        <v>607</v>
      </c>
      <c r="I201" s="26" t="s">
        <v>1350</v>
      </c>
      <c r="J201" s="26" t="s">
        <v>1521</v>
      </c>
      <c r="K201" s="26" t="s">
        <v>169</v>
      </c>
      <c r="L201" s="26" t="s">
        <v>1871</v>
      </c>
      <c r="M201" s="26">
        <v>15</v>
      </c>
      <c r="N201" s="26" t="s">
        <v>1022</v>
      </c>
      <c r="O201" s="26" t="s">
        <v>1023</v>
      </c>
      <c r="P201" s="26" t="s">
        <v>1357</v>
      </c>
      <c r="Q201" s="28">
        <v>45533</v>
      </c>
      <c r="R201" s="26">
        <v>0</v>
      </c>
      <c r="S201" s="26">
        <v>0</v>
      </c>
      <c r="T201" s="35" t="s">
        <v>1514</v>
      </c>
      <c r="U201" s="26" t="s">
        <v>1749</v>
      </c>
      <c r="V201" s="26" t="s">
        <v>1357</v>
      </c>
      <c r="W201" s="26" t="s">
        <v>1357</v>
      </c>
      <c r="X201" s="26" t="s">
        <v>1357</v>
      </c>
      <c r="Y201" s="26" t="s">
        <v>1357</v>
      </c>
      <c r="Z201" s="26" t="s">
        <v>1610</v>
      </c>
      <c r="AA201" s="26"/>
    </row>
    <row r="202" spans="1:27" s="6" customFormat="1" ht="150" hidden="1">
      <c r="A202" s="26" t="s">
        <v>1347</v>
      </c>
      <c r="B202" s="26" t="s">
        <v>1686</v>
      </c>
      <c r="C202" s="26" t="s">
        <v>1453</v>
      </c>
      <c r="D202" s="26" t="s">
        <v>1027</v>
      </c>
      <c r="E202" s="26" t="s">
        <v>1856</v>
      </c>
      <c r="F202" s="26" t="s">
        <v>1359</v>
      </c>
      <c r="G202" s="26" t="s">
        <v>1028</v>
      </c>
      <c r="H202" s="26" t="s">
        <v>1426</v>
      </c>
      <c r="I202" s="26" t="s">
        <v>1350</v>
      </c>
      <c r="J202" s="26" t="s">
        <v>1572</v>
      </c>
      <c r="K202" s="26" t="s">
        <v>30</v>
      </c>
      <c r="L202" s="26" t="s">
        <v>1874</v>
      </c>
      <c r="M202" s="26">
        <v>10</v>
      </c>
      <c r="N202" s="26" t="s">
        <v>1025</v>
      </c>
      <c r="O202" s="26" t="s">
        <v>1026</v>
      </c>
      <c r="P202" s="26" t="s">
        <v>1357</v>
      </c>
      <c r="Q202" s="28">
        <v>45533</v>
      </c>
      <c r="R202" s="26">
        <f t="shared" si="34"/>
        <v>36</v>
      </c>
      <c r="S202" s="26">
        <f t="shared" ref="S202:S203" si="37">R202+1</f>
        <v>37</v>
      </c>
      <c r="T202" s="27" t="s">
        <v>1368</v>
      </c>
      <c r="U202" s="26" t="s">
        <v>1750</v>
      </c>
      <c r="V202" s="26" t="s">
        <v>1357</v>
      </c>
      <c r="W202" s="26" t="s">
        <v>1357</v>
      </c>
      <c r="X202" s="26" t="s">
        <v>1357</v>
      </c>
      <c r="Y202" s="26" t="s">
        <v>1357</v>
      </c>
      <c r="Z202" s="26" t="s">
        <v>1849</v>
      </c>
      <c r="AA202" s="26"/>
    </row>
    <row r="203" spans="1:27" s="6" customFormat="1" ht="165" hidden="1">
      <c r="A203" s="26" t="s">
        <v>1347</v>
      </c>
      <c r="B203" s="26" t="s">
        <v>1686</v>
      </c>
      <c r="C203" s="26" t="s">
        <v>1501</v>
      </c>
      <c r="D203" s="26" t="s">
        <v>1031</v>
      </c>
      <c r="E203" s="26" t="s">
        <v>1855</v>
      </c>
      <c r="F203" s="26" t="s">
        <v>1349</v>
      </c>
      <c r="G203" s="26" t="s">
        <v>1032</v>
      </c>
      <c r="H203" s="26" t="s">
        <v>1373</v>
      </c>
      <c r="I203" s="26" t="s">
        <v>1350</v>
      </c>
      <c r="J203" s="26" t="s">
        <v>1859</v>
      </c>
      <c r="K203" s="26" t="s">
        <v>146</v>
      </c>
      <c r="L203" s="26" t="s">
        <v>1873</v>
      </c>
      <c r="M203" s="26">
        <v>15</v>
      </c>
      <c r="N203" s="26" t="s">
        <v>1029</v>
      </c>
      <c r="O203" s="26" t="s">
        <v>1030</v>
      </c>
      <c r="P203" s="26" t="s">
        <v>1357</v>
      </c>
      <c r="Q203" s="28">
        <v>45533</v>
      </c>
      <c r="R203" s="26">
        <f t="shared" si="34"/>
        <v>36</v>
      </c>
      <c r="S203" s="26">
        <f t="shared" si="37"/>
        <v>37</v>
      </c>
      <c r="T203" s="27" t="s">
        <v>1368</v>
      </c>
      <c r="U203" s="26" t="s">
        <v>1751</v>
      </c>
      <c r="V203" s="26" t="s">
        <v>1357</v>
      </c>
      <c r="W203" s="26" t="s">
        <v>1357</v>
      </c>
      <c r="X203" s="26" t="s">
        <v>1357</v>
      </c>
      <c r="Y203" s="26" t="s">
        <v>1357</v>
      </c>
      <c r="Z203" s="26" t="s">
        <v>1849</v>
      </c>
      <c r="AA203" s="26"/>
    </row>
    <row r="204" spans="1:27" s="6" customFormat="1" ht="120" hidden="1">
      <c r="A204" s="26" t="s">
        <v>1347</v>
      </c>
      <c r="B204" s="26" t="s">
        <v>1686</v>
      </c>
      <c r="C204" s="26" t="s">
        <v>1448</v>
      </c>
      <c r="D204" s="26" t="s">
        <v>1035</v>
      </c>
      <c r="E204" s="26" t="s">
        <v>1855</v>
      </c>
      <c r="F204" s="26" t="s">
        <v>1435</v>
      </c>
      <c r="G204" s="26" t="s">
        <v>1036</v>
      </c>
      <c r="H204" s="26" t="s">
        <v>1436</v>
      </c>
      <c r="I204" s="26" t="s">
        <v>1350</v>
      </c>
      <c r="J204" s="26" t="s">
        <v>1861</v>
      </c>
      <c r="K204" s="26" t="s">
        <v>1864</v>
      </c>
      <c r="L204" s="26" t="s">
        <v>1872</v>
      </c>
      <c r="M204" s="26">
        <v>15</v>
      </c>
      <c r="N204" s="26" t="s">
        <v>1033</v>
      </c>
      <c r="O204" s="26" t="s">
        <v>1034</v>
      </c>
      <c r="P204" s="26" t="s">
        <v>1357</v>
      </c>
      <c r="Q204" s="26">
        <v>0</v>
      </c>
      <c r="R204" s="26">
        <v>0</v>
      </c>
      <c r="S204" s="26">
        <v>0</v>
      </c>
      <c r="T204" s="35" t="s">
        <v>1514</v>
      </c>
      <c r="U204" s="26" t="s">
        <v>1752</v>
      </c>
      <c r="V204" s="26" t="s">
        <v>1357</v>
      </c>
      <c r="W204" s="26" t="s">
        <v>1357</v>
      </c>
      <c r="X204" s="26" t="s">
        <v>1357</v>
      </c>
      <c r="Y204" s="26" t="s">
        <v>1357</v>
      </c>
      <c r="Z204" s="26" t="s">
        <v>1610</v>
      </c>
      <c r="AA204" s="26"/>
    </row>
    <row r="205" spans="1:27" s="6" customFormat="1" ht="150" hidden="1">
      <c r="A205" s="26" t="s">
        <v>1347</v>
      </c>
      <c r="B205" s="26" t="s">
        <v>1686</v>
      </c>
      <c r="C205" s="26" t="s">
        <v>1455</v>
      </c>
      <c r="D205" s="26" t="s">
        <v>1039</v>
      </c>
      <c r="E205" s="26" t="s">
        <v>1855</v>
      </c>
      <c r="F205" s="26" t="s">
        <v>1420</v>
      </c>
      <c r="G205" s="26" t="s">
        <v>1040</v>
      </c>
      <c r="H205" s="26" t="s">
        <v>1418</v>
      </c>
      <c r="I205" s="26" t="s">
        <v>1350</v>
      </c>
      <c r="J205" s="26" t="s">
        <v>1521</v>
      </c>
      <c r="K205" s="26" t="s">
        <v>17</v>
      </c>
      <c r="L205" s="26" t="s">
        <v>1871</v>
      </c>
      <c r="M205" s="26">
        <v>15</v>
      </c>
      <c r="N205" s="26" t="s">
        <v>1037</v>
      </c>
      <c r="O205" s="26" t="s">
        <v>1038</v>
      </c>
      <c r="P205" s="26" t="s">
        <v>1357</v>
      </c>
      <c r="Q205" s="28">
        <v>45533</v>
      </c>
      <c r="R205" s="26">
        <f t="shared" ref="R205:R211" si="38">NETWORKDAYS.INTL(O205,Q205,1,$AW$1:$BM$1)</f>
        <v>36</v>
      </c>
      <c r="S205" s="26">
        <f t="shared" ref="S205:S208" si="39">R205+1</f>
        <v>37</v>
      </c>
      <c r="T205" s="27" t="s">
        <v>1368</v>
      </c>
      <c r="U205" s="26" t="s">
        <v>1753</v>
      </c>
      <c r="V205" s="26" t="s">
        <v>1357</v>
      </c>
      <c r="W205" s="26" t="s">
        <v>1357</v>
      </c>
      <c r="X205" s="26" t="s">
        <v>1357</v>
      </c>
      <c r="Y205" s="26" t="s">
        <v>1357</v>
      </c>
      <c r="Z205" s="26" t="s">
        <v>1703</v>
      </c>
      <c r="AA205" s="26"/>
    </row>
    <row r="206" spans="1:27" s="6" customFormat="1" ht="150" hidden="1">
      <c r="A206" s="26" t="s">
        <v>1347</v>
      </c>
      <c r="B206" s="26" t="s">
        <v>1686</v>
      </c>
      <c r="C206" s="26" t="s">
        <v>1428</v>
      </c>
      <c r="D206" s="26" t="s">
        <v>1043</v>
      </c>
      <c r="E206" s="26" t="s">
        <v>1854</v>
      </c>
      <c r="F206" s="26" t="s">
        <v>1420</v>
      </c>
      <c r="G206" s="26" t="s">
        <v>1044</v>
      </c>
      <c r="H206" s="26" t="s">
        <v>607</v>
      </c>
      <c r="I206" s="26" t="s">
        <v>1350</v>
      </c>
      <c r="J206" s="26" t="s">
        <v>1521</v>
      </c>
      <c r="K206" s="26" t="s">
        <v>169</v>
      </c>
      <c r="L206" s="26" t="s">
        <v>1871</v>
      </c>
      <c r="M206" s="26">
        <v>15</v>
      </c>
      <c r="N206" s="26" t="s">
        <v>1041</v>
      </c>
      <c r="O206" s="26" t="s">
        <v>1042</v>
      </c>
      <c r="P206" s="26" t="s">
        <v>1754</v>
      </c>
      <c r="Q206" s="28">
        <v>45533</v>
      </c>
      <c r="R206" s="26">
        <f t="shared" si="38"/>
        <v>36</v>
      </c>
      <c r="S206" s="26">
        <f t="shared" si="39"/>
        <v>37</v>
      </c>
      <c r="T206" s="27" t="s">
        <v>1368</v>
      </c>
      <c r="U206" s="26" t="s">
        <v>1755</v>
      </c>
      <c r="V206" s="26" t="s">
        <v>1357</v>
      </c>
      <c r="W206" s="26" t="s">
        <v>1357</v>
      </c>
      <c r="X206" s="26" t="s">
        <v>1357</v>
      </c>
      <c r="Y206" s="26" t="s">
        <v>1357</v>
      </c>
      <c r="Z206" s="26" t="s">
        <v>1605</v>
      </c>
      <c r="AA206" s="26"/>
    </row>
    <row r="207" spans="1:27" s="6" customFormat="1" ht="150" hidden="1">
      <c r="A207" s="26" t="s">
        <v>1347</v>
      </c>
      <c r="B207" s="26" t="s">
        <v>1686</v>
      </c>
      <c r="C207" s="26" t="s">
        <v>1442</v>
      </c>
      <c r="D207" s="26" t="s">
        <v>1047</v>
      </c>
      <c r="E207" s="26" t="s">
        <v>1855</v>
      </c>
      <c r="F207" s="26" t="s">
        <v>1420</v>
      </c>
      <c r="G207" s="26" t="s">
        <v>1048</v>
      </c>
      <c r="H207" s="26" t="s">
        <v>607</v>
      </c>
      <c r="I207" s="26" t="s">
        <v>1350</v>
      </c>
      <c r="J207" s="26" t="s">
        <v>1521</v>
      </c>
      <c r="K207" s="26" t="s">
        <v>169</v>
      </c>
      <c r="L207" s="26" t="s">
        <v>1871</v>
      </c>
      <c r="M207" s="26">
        <v>15</v>
      </c>
      <c r="N207" s="26" t="s">
        <v>1045</v>
      </c>
      <c r="O207" s="26" t="s">
        <v>1046</v>
      </c>
      <c r="P207" s="26" t="s">
        <v>1756</v>
      </c>
      <c r="Q207" s="28">
        <v>45533</v>
      </c>
      <c r="R207" s="26">
        <f t="shared" si="38"/>
        <v>36</v>
      </c>
      <c r="S207" s="26">
        <f t="shared" si="39"/>
        <v>37</v>
      </c>
      <c r="T207" s="27" t="s">
        <v>1368</v>
      </c>
      <c r="U207" s="26" t="s">
        <v>1757</v>
      </c>
      <c r="V207" s="26" t="s">
        <v>1357</v>
      </c>
      <c r="W207" s="26" t="s">
        <v>1357</v>
      </c>
      <c r="X207" s="26" t="s">
        <v>1357</v>
      </c>
      <c r="Y207" s="26" t="s">
        <v>1357</v>
      </c>
      <c r="Z207" s="26" t="s">
        <v>1605</v>
      </c>
      <c r="AA207" s="26"/>
    </row>
    <row r="208" spans="1:27" s="6" customFormat="1" ht="180">
      <c r="A208" s="26" t="s">
        <v>1347</v>
      </c>
      <c r="B208" s="26" t="s">
        <v>1686</v>
      </c>
      <c r="C208" s="26" t="s">
        <v>1645</v>
      </c>
      <c r="D208" s="26" t="s">
        <v>1051</v>
      </c>
      <c r="E208" s="26" t="s">
        <v>1855</v>
      </c>
      <c r="F208" s="26" t="s">
        <v>1349</v>
      </c>
      <c r="G208" s="26" t="s">
        <v>1052</v>
      </c>
      <c r="H208" s="26" t="s">
        <v>1373</v>
      </c>
      <c r="I208" s="26" t="s">
        <v>1350</v>
      </c>
      <c r="J208" s="26" t="s">
        <v>1859</v>
      </c>
      <c r="K208" s="26" t="s">
        <v>146</v>
      </c>
      <c r="L208" s="26" t="s">
        <v>1873</v>
      </c>
      <c r="M208" s="26">
        <v>15</v>
      </c>
      <c r="N208" s="26" t="s">
        <v>1049</v>
      </c>
      <c r="O208" s="26" t="s">
        <v>1050</v>
      </c>
      <c r="P208" s="26" t="s">
        <v>1357</v>
      </c>
      <c r="Q208" s="28">
        <v>45533</v>
      </c>
      <c r="R208" s="26">
        <f t="shared" si="38"/>
        <v>36</v>
      </c>
      <c r="S208" s="26">
        <f t="shared" si="39"/>
        <v>37</v>
      </c>
      <c r="T208" s="27" t="s">
        <v>1368</v>
      </c>
      <c r="U208" s="26" t="s">
        <v>1758</v>
      </c>
      <c r="V208" s="26" t="s">
        <v>1357</v>
      </c>
      <c r="W208" s="26" t="s">
        <v>1357</v>
      </c>
      <c r="X208" s="26" t="s">
        <v>1357</v>
      </c>
      <c r="Y208" s="26" t="s">
        <v>1357</v>
      </c>
      <c r="Z208" s="26" t="s">
        <v>1849</v>
      </c>
      <c r="AA208" s="26"/>
    </row>
    <row r="209" spans="1:27" s="6" customFormat="1" ht="120" hidden="1">
      <c r="A209" s="26" t="s">
        <v>1347</v>
      </c>
      <c r="B209" s="26" t="s">
        <v>1686</v>
      </c>
      <c r="C209" s="26" t="s">
        <v>1582</v>
      </c>
      <c r="D209" s="26" t="s">
        <v>1055</v>
      </c>
      <c r="E209" s="26" t="s">
        <v>1856</v>
      </c>
      <c r="F209" s="26" t="s">
        <v>1349</v>
      </c>
      <c r="G209" s="26" t="s">
        <v>888</v>
      </c>
      <c r="H209" s="26" t="s">
        <v>1373</v>
      </c>
      <c r="I209" s="26" t="s">
        <v>1350</v>
      </c>
      <c r="J209" s="26" t="s">
        <v>1859</v>
      </c>
      <c r="K209" s="26" t="s">
        <v>25</v>
      </c>
      <c r="L209" s="26" t="s">
        <v>1872</v>
      </c>
      <c r="M209" s="26">
        <v>15</v>
      </c>
      <c r="N209" s="26" t="s">
        <v>1053</v>
      </c>
      <c r="O209" s="26" t="s">
        <v>1054</v>
      </c>
      <c r="P209" s="26" t="s">
        <v>1759</v>
      </c>
      <c r="Q209" s="28">
        <v>45497</v>
      </c>
      <c r="R209" s="26">
        <f t="shared" si="38"/>
        <v>12</v>
      </c>
      <c r="S209" s="26">
        <f>R209+1</f>
        <v>13</v>
      </c>
      <c r="T209" s="29" t="s">
        <v>1482</v>
      </c>
      <c r="U209" s="26" t="s">
        <v>1760</v>
      </c>
      <c r="V209" s="28">
        <v>45497</v>
      </c>
      <c r="W209" s="26" t="s">
        <v>1355</v>
      </c>
      <c r="X209" s="26" t="s">
        <v>1356</v>
      </c>
      <c r="Y209" s="26" t="s">
        <v>1357</v>
      </c>
      <c r="Z209" s="26" t="s">
        <v>1715</v>
      </c>
      <c r="AA209" s="26"/>
    </row>
    <row r="210" spans="1:27" s="6" customFormat="1" ht="195" hidden="1">
      <c r="A210" s="26" t="s">
        <v>1347</v>
      </c>
      <c r="B210" s="26" t="s">
        <v>1686</v>
      </c>
      <c r="C210" s="26" t="s">
        <v>1348</v>
      </c>
      <c r="D210" s="26" t="s">
        <v>1058</v>
      </c>
      <c r="E210" s="26" t="s">
        <v>1855</v>
      </c>
      <c r="F210" s="26" t="s">
        <v>1359</v>
      </c>
      <c r="G210" s="26" t="s">
        <v>44</v>
      </c>
      <c r="H210" s="26" t="s">
        <v>1360</v>
      </c>
      <c r="I210" s="26" t="s">
        <v>1350</v>
      </c>
      <c r="J210" s="26" t="s">
        <v>1572</v>
      </c>
      <c r="K210" s="26" t="s">
        <v>17</v>
      </c>
      <c r="L210" s="26" t="s">
        <v>1871</v>
      </c>
      <c r="M210" s="26">
        <v>15</v>
      </c>
      <c r="N210" s="26" t="s">
        <v>1056</v>
      </c>
      <c r="O210" s="26" t="s">
        <v>1057</v>
      </c>
      <c r="P210" s="26" t="s">
        <v>1357</v>
      </c>
      <c r="Q210" s="28">
        <v>45533</v>
      </c>
      <c r="R210" s="26">
        <f t="shared" si="38"/>
        <v>36</v>
      </c>
      <c r="S210" s="26">
        <f t="shared" ref="S210:S211" si="40">R210+1</f>
        <v>37</v>
      </c>
      <c r="T210" s="27" t="s">
        <v>1368</v>
      </c>
      <c r="U210" s="26" t="s">
        <v>1761</v>
      </c>
      <c r="V210" s="26" t="s">
        <v>1357</v>
      </c>
      <c r="W210" s="26" t="s">
        <v>1357</v>
      </c>
      <c r="X210" s="26" t="s">
        <v>1357</v>
      </c>
      <c r="Y210" s="26" t="s">
        <v>1357</v>
      </c>
      <c r="Z210" s="26" t="s">
        <v>1849</v>
      </c>
      <c r="AA210" s="26"/>
    </row>
    <row r="211" spans="1:27" s="6" customFormat="1" ht="180" hidden="1">
      <c r="A211" s="26" t="s">
        <v>1347</v>
      </c>
      <c r="B211" s="26" t="s">
        <v>1686</v>
      </c>
      <c r="C211" s="26" t="s">
        <v>1348</v>
      </c>
      <c r="D211" s="26" t="s">
        <v>1061</v>
      </c>
      <c r="E211" s="26" t="s">
        <v>1857</v>
      </c>
      <c r="F211" s="26" t="s">
        <v>1349</v>
      </c>
      <c r="G211" s="26" t="s">
        <v>1062</v>
      </c>
      <c r="H211" s="26" t="s">
        <v>1373</v>
      </c>
      <c r="I211" s="26" t="s">
        <v>1350</v>
      </c>
      <c r="J211" s="26" t="s">
        <v>1859</v>
      </c>
      <c r="K211" s="26" t="s">
        <v>17</v>
      </c>
      <c r="L211" s="26" t="s">
        <v>1871</v>
      </c>
      <c r="M211" s="26">
        <v>15</v>
      </c>
      <c r="N211" s="26" t="s">
        <v>1059</v>
      </c>
      <c r="O211" s="26" t="s">
        <v>1060</v>
      </c>
      <c r="P211" s="26" t="s">
        <v>1357</v>
      </c>
      <c r="Q211" s="28">
        <v>45533</v>
      </c>
      <c r="R211" s="26">
        <f t="shared" si="38"/>
        <v>36</v>
      </c>
      <c r="S211" s="26">
        <f t="shared" si="40"/>
        <v>37</v>
      </c>
      <c r="T211" s="27" t="s">
        <v>1368</v>
      </c>
      <c r="U211" s="26" t="s">
        <v>1762</v>
      </c>
      <c r="V211" s="26" t="s">
        <v>1357</v>
      </c>
      <c r="W211" s="26" t="s">
        <v>1357</v>
      </c>
      <c r="X211" s="26" t="s">
        <v>1357</v>
      </c>
      <c r="Y211" s="26" t="s">
        <v>1357</v>
      </c>
      <c r="Z211" s="26" t="s">
        <v>1849</v>
      </c>
      <c r="AA211" s="26"/>
    </row>
    <row r="212" spans="1:27" s="6" customFormat="1" ht="120" hidden="1">
      <c r="A212" s="26" t="s">
        <v>1347</v>
      </c>
      <c r="B212" s="26" t="s">
        <v>1686</v>
      </c>
      <c r="C212" s="26" t="s">
        <v>1457</v>
      </c>
      <c r="D212" s="26" t="s">
        <v>1068</v>
      </c>
      <c r="E212" s="26" t="s">
        <v>1857</v>
      </c>
      <c r="F212" s="26" t="s">
        <v>1546</v>
      </c>
      <c r="G212" s="26" t="s">
        <v>1069</v>
      </c>
      <c r="H212" s="26" t="s">
        <v>1423</v>
      </c>
      <c r="I212" s="26" t="s">
        <v>1350</v>
      </c>
      <c r="J212" s="26" t="s">
        <v>1526</v>
      </c>
      <c r="K212" s="26" t="s">
        <v>17</v>
      </c>
      <c r="L212" s="26" t="s">
        <v>1871</v>
      </c>
      <c r="M212" s="26">
        <v>15</v>
      </c>
      <c r="N212" s="26" t="s">
        <v>1066</v>
      </c>
      <c r="O212" s="26" t="s">
        <v>1067</v>
      </c>
      <c r="P212" s="26" t="s">
        <v>1357</v>
      </c>
      <c r="Q212" s="26">
        <v>0</v>
      </c>
      <c r="R212" s="26">
        <v>0</v>
      </c>
      <c r="S212" s="26">
        <v>0</v>
      </c>
      <c r="T212" s="35" t="s">
        <v>1514</v>
      </c>
      <c r="U212" s="26" t="s">
        <v>1763</v>
      </c>
      <c r="V212" s="26" t="s">
        <v>1357</v>
      </c>
      <c r="W212" s="26" t="s">
        <v>1357</v>
      </c>
      <c r="X212" s="26" t="s">
        <v>1357</v>
      </c>
      <c r="Y212" s="26" t="s">
        <v>1357</v>
      </c>
      <c r="Z212" s="26" t="s">
        <v>1610</v>
      </c>
      <c r="AA212" s="26"/>
    </row>
    <row r="213" spans="1:27" s="6" customFormat="1" ht="180" hidden="1">
      <c r="A213" s="26" t="s">
        <v>1347</v>
      </c>
      <c r="B213" s="26" t="s">
        <v>1686</v>
      </c>
      <c r="C213" s="26" t="s">
        <v>1401</v>
      </c>
      <c r="D213" s="26" t="s">
        <v>1072</v>
      </c>
      <c r="E213" s="26" t="s">
        <v>1854</v>
      </c>
      <c r="F213" s="26" t="s">
        <v>1420</v>
      </c>
      <c r="G213" s="26" t="s">
        <v>1073</v>
      </c>
      <c r="H213" s="26" t="s">
        <v>1418</v>
      </c>
      <c r="I213" s="26" t="s">
        <v>1350</v>
      </c>
      <c r="J213" s="26" t="s">
        <v>1521</v>
      </c>
      <c r="K213" s="26" t="s">
        <v>405</v>
      </c>
      <c r="L213" s="26" t="s">
        <v>1871</v>
      </c>
      <c r="M213" s="26">
        <v>15</v>
      </c>
      <c r="N213" s="26" t="s">
        <v>1070</v>
      </c>
      <c r="O213" s="26" t="s">
        <v>1071</v>
      </c>
      <c r="P213" s="26" t="s">
        <v>1357</v>
      </c>
      <c r="Q213" s="28">
        <v>45533</v>
      </c>
      <c r="R213" s="26">
        <f>NETWORKDAYS.INTL(O213,Q213,1,$AW$1:$BM$1)</f>
        <v>36</v>
      </c>
      <c r="S213" s="26">
        <f t="shared" ref="S213" si="41">R213+1</f>
        <v>37</v>
      </c>
      <c r="T213" s="27" t="s">
        <v>1368</v>
      </c>
      <c r="U213" s="26" t="s">
        <v>1764</v>
      </c>
      <c r="V213" s="26" t="s">
        <v>1357</v>
      </c>
      <c r="W213" s="26" t="s">
        <v>1357</v>
      </c>
      <c r="X213" s="26" t="s">
        <v>1357</v>
      </c>
      <c r="Y213" s="26" t="s">
        <v>1357</v>
      </c>
      <c r="Z213" s="26" t="s">
        <v>1849</v>
      </c>
      <c r="AA213" s="26"/>
    </row>
    <row r="214" spans="1:27" s="6" customFormat="1" ht="180" hidden="1">
      <c r="A214" s="26" t="s">
        <v>1347</v>
      </c>
      <c r="B214" s="26" t="s">
        <v>1686</v>
      </c>
      <c r="C214" s="26" t="s">
        <v>1348</v>
      </c>
      <c r="D214" s="26" t="s">
        <v>1080</v>
      </c>
      <c r="E214" s="26" t="s">
        <v>1854</v>
      </c>
      <c r="F214" s="26" t="s">
        <v>1420</v>
      </c>
      <c r="G214" s="26" t="s">
        <v>1081</v>
      </c>
      <c r="H214" s="26" t="s">
        <v>607</v>
      </c>
      <c r="I214" s="26" t="s">
        <v>1350</v>
      </c>
      <c r="J214" s="26" t="s">
        <v>1521</v>
      </c>
      <c r="K214" s="26" t="s">
        <v>169</v>
      </c>
      <c r="L214" s="26" t="s">
        <v>600</v>
      </c>
      <c r="M214" s="26">
        <v>0</v>
      </c>
      <c r="N214" s="26" t="s">
        <v>1078</v>
      </c>
      <c r="O214" s="26" t="s">
        <v>1079</v>
      </c>
      <c r="P214" s="26" t="s">
        <v>1357</v>
      </c>
      <c r="Q214" s="26">
        <v>0</v>
      </c>
      <c r="R214" s="26">
        <v>0</v>
      </c>
      <c r="S214" s="26">
        <v>0</v>
      </c>
      <c r="T214" s="35" t="s">
        <v>1514</v>
      </c>
      <c r="U214" s="26" t="s">
        <v>1765</v>
      </c>
      <c r="V214" s="26" t="s">
        <v>1357</v>
      </c>
      <c r="W214" s="26" t="s">
        <v>1357</v>
      </c>
      <c r="X214" s="26" t="s">
        <v>1357</v>
      </c>
      <c r="Y214" s="26" t="s">
        <v>1357</v>
      </c>
      <c r="Z214" s="26" t="s">
        <v>1610</v>
      </c>
      <c r="AA214" s="26"/>
    </row>
    <row r="215" spans="1:27" s="6" customFormat="1" ht="120">
      <c r="A215" s="26" t="s">
        <v>1347</v>
      </c>
      <c r="B215" s="26" t="s">
        <v>1686</v>
      </c>
      <c r="C215" s="26" t="s">
        <v>1645</v>
      </c>
      <c r="D215" s="26" t="s">
        <v>725</v>
      </c>
      <c r="E215" s="26" t="s">
        <v>1855</v>
      </c>
      <c r="F215" s="26" t="s">
        <v>1435</v>
      </c>
      <c r="G215" s="26" t="s">
        <v>1084</v>
      </c>
      <c r="H215" s="26" t="s">
        <v>1436</v>
      </c>
      <c r="I215" s="26" t="s">
        <v>1350</v>
      </c>
      <c r="J215" s="26" t="s">
        <v>1861</v>
      </c>
      <c r="K215" s="26" t="s">
        <v>1864</v>
      </c>
      <c r="L215" s="26" t="s">
        <v>1872</v>
      </c>
      <c r="M215" s="26">
        <v>15</v>
      </c>
      <c r="N215" s="26" t="s">
        <v>1082</v>
      </c>
      <c r="O215" s="26" t="s">
        <v>1083</v>
      </c>
      <c r="P215" s="26" t="s">
        <v>1357</v>
      </c>
      <c r="Q215" s="28">
        <v>45533</v>
      </c>
      <c r="R215" s="26">
        <f>NETWORKDAYS.INTL(O215,Q215,1,$AW$1:$BM$1)</f>
        <v>37</v>
      </c>
      <c r="S215" s="26">
        <f t="shared" ref="S215" si="42">R215+1</f>
        <v>38</v>
      </c>
      <c r="T215" s="27" t="s">
        <v>1368</v>
      </c>
      <c r="U215" s="26" t="s">
        <v>1766</v>
      </c>
      <c r="V215" s="26" t="s">
        <v>1357</v>
      </c>
      <c r="W215" s="26" t="s">
        <v>1357</v>
      </c>
      <c r="X215" s="26" t="s">
        <v>1357</v>
      </c>
      <c r="Y215" s="26" t="s">
        <v>1357</v>
      </c>
      <c r="Z215" s="26" t="s">
        <v>1703</v>
      </c>
      <c r="AA215" s="26"/>
    </row>
    <row r="216" spans="1:27" s="6" customFormat="1" ht="150" hidden="1">
      <c r="A216" s="26" t="s">
        <v>1347</v>
      </c>
      <c r="B216" s="26" t="s">
        <v>1686</v>
      </c>
      <c r="C216" s="26" t="s">
        <v>1455</v>
      </c>
      <c r="D216" s="26" t="s">
        <v>520</v>
      </c>
      <c r="E216" s="26" t="s">
        <v>1855</v>
      </c>
      <c r="F216" s="26" t="s">
        <v>1420</v>
      </c>
      <c r="G216" s="26" t="s">
        <v>1087</v>
      </c>
      <c r="H216" s="26" t="s">
        <v>1418</v>
      </c>
      <c r="I216" s="26" t="s">
        <v>1350</v>
      </c>
      <c r="J216" s="26" t="s">
        <v>1521</v>
      </c>
      <c r="K216" s="26" t="s">
        <v>405</v>
      </c>
      <c r="L216" s="26" t="s">
        <v>1873</v>
      </c>
      <c r="M216" s="26">
        <v>0</v>
      </c>
      <c r="N216" s="26" t="s">
        <v>1085</v>
      </c>
      <c r="O216" s="26" t="s">
        <v>1086</v>
      </c>
      <c r="P216" s="26" t="s">
        <v>1357</v>
      </c>
      <c r="Q216" s="28">
        <v>0</v>
      </c>
      <c r="R216" s="26">
        <v>0</v>
      </c>
      <c r="S216" s="26">
        <v>0</v>
      </c>
      <c r="T216" s="35" t="s">
        <v>1514</v>
      </c>
      <c r="U216" s="26" t="s">
        <v>1767</v>
      </c>
      <c r="V216" s="26" t="s">
        <v>1357</v>
      </c>
      <c r="W216" s="26" t="s">
        <v>1357</v>
      </c>
      <c r="X216" s="26" t="s">
        <v>1357</v>
      </c>
      <c r="Y216" s="26" t="s">
        <v>1357</v>
      </c>
      <c r="Z216" s="26" t="s">
        <v>1610</v>
      </c>
      <c r="AA216" s="26"/>
    </row>
    <row r="217" spans="1:27" s="6" customFormat="1" ht="180" hidden="1">
      <c r="A217" s="26" t="s">
        <v>1347</v>
      </c>
      <c r="B217" s="26" t="s">
        <v>1686</v>
      </c>
      <c r="C217" s="26" t="s">
        <v>1469</v>
      </c>
      <c r="D217" s="26" t="s">
        <v>1090</v>
      </c>
      <c r="E217" s="26" t="s">
        <v>1855</v>
      </c>
      <c r="F217" s="26" t="s">
        <v>1349</v>
      </c>
      <c r="G217" s="26" t="s">
        <v>1091</v>
      </c>
      <c r="H217" s="26" t="s">
        <v>1443</v>
      </c>
      <c r="I217" s="26" t="s">
        <v>1365</v>
      </c>
      <c r="J217" s="26" t="s">
        <v>1862</v>
      </c>
      <c r="K217" s="26" t="s">
        <v>146</v>
      </c>
      <c r="L217" s="26" t="s">
        <v>1873</v>
      </c>
      <c r="M217" s="26">
        <v>15</v>
      </c>
      <c r="N217" s="26" t="s">
        <v>1088</v>
      </c>
      <c r="O217" s="26" t="s">
        <v>1089</v>
      </c>
      <c r="P217" s="26" t="s">
        <v>1357</v>
      </c>
      <c r="Q217" s="28">
        <v>45533</v>
      </c>
      <c r="R217" s="26">
        <f>NETWORKDAYS.INTL(O217,Q217,1,$AW$1:$BM$1)</f>
        <v>37</v>
      </c>
      <c r="S217" s="26">
        <f t="shared" ref="S217:S219" si="43">R217+1</f>
        <v>38</v>
      </c>
      <c r="T217" s="27" t="s">
        <v>1368</v>
      </c>
      <c r="U217" s="26" t="s">
        <v>1768</v>
      </c>
      <c r="V217" s="26" t="s">
        <v>1357</v>
      </c>
      <c r="W217" s="26" t="s">
        <v>1357</v>
      </c>
      <c r="X217" s="26" t="s">
        <v>1357</v>
      </c>
      <c r="Y217" s="26" t="s">
        <v>1357</v>
      </c>
      <c r="Z217" s="26" t="s">
        <v>1849</v>
      </c>
      <c r="AA217" s="26"/>
    </row>
    <row r="218" spans="1:27" s="6" customFormat="1" ht="120" hidden="1">
      <c r="A218" s="26" t="s">
        <v>1347</v>
      </c>
      <c r="B218" s="26" t="s">
        <v>1686</v>
      </c>
      <c r="C218" s="26" t="s">
        <v>1348</v>
      </c>
      <c r="D218" s="26" t="s">
        <v>801</v>
      </c>
      <c r="E218" s="26" t="s">
        <v>1858</v>
      </c>
      <c r="F218" s="26" t="s">
        <v>1349</v>
      </c>
      <c r="G218" s="26" t="s">
        <v>1094</v>
      </c>
      <c r="H218" s="26" t="s">
        <v>1769</v>
      </c>
      <c r="I218" s="26" t="s">
        <v>1365</v>
      </c>
      <c r="J218" s="26" t="s">
        <v>1383</v>
      </c>
      <c r="K218" s="26" t="s">
        <v>17</v>
      </c>
      <c r="L218" s="26" t="s">
        <v>1871</v>
      </c>
      <c r="M218" s="26">
        <v>15</v>
      </c>
      <c r="N218" s="26" t="s">
        <v>1092</v>
      </c>
      <c r="O218" s="26" t="s">
        <v>1093</v>
      </c>
      <c r="P218" s="26" t="s">
        <v>1357</v>
      </c>
      <c r="Q218" s="28">
        <v>45533</v>
      </c>
      <c r="R218" s="26">
        <f>NETWORKDAYS.INTL(O218,Q218,1,$AW$1:$BM$1)</f>
        <v>37</v>
      </c>
      <c r="S218" s="26">
        <f t="shared" si="43"/>
        <v>38</v>
      </c>
      <c r="T218" s="27" t="s">
        <v>1368</v>
      </c>
      <c r="U218" s="26" t="s">
        <v>1770</v>
      </c>
      <c r="V218" s="26" t="s">
        <v>1357</v>
      </c>
      <c r="W218" s="26" t="s">
        <v>1357</v>
      </c>
      <c r="X218" s="26" t="s">
        <v>1357</v>
      </c>
      <c r="Y218" s="26" t="s">
        <v>1357</v>
      </c>
      <c r="Z218" s="26" t="s">
        <v>1849</v>
      </c>
      <c r="AA218" s="26"/>
    </row>
    <row r="219" spans="1:27" s="6" customFormat="1" ht="180" hidden="1">
      <c r="A219" s="26" t="s">
        <v>1347</v>
      </c>
      <c r="B219" s="26" t="s">
        <v>1686</v>
      </c>
      <c r="C219" s="26" t="s">
        <v>1428</v>
      </c>
      <c r="D219" s="26" t="s">
        <v>1105</v>
      </c>
      <c r="E219" s="26" t="s">
        <v>1854</v>
      </c>
      <c r="F219" s="26" t="s">
        <v>1420</v>
      </c>
      <c r="G219" s="26" t="s">
        <v>1106</v>
      </c>
      <c r="H219" s="26" t="s">
        <v>607</v>
      </c>
      <c r="I219" s="26" t="s">
        <v>1350</v>
      </c>
      <c r="J219" s="26" t="s">
        <v>1521</v>
      </c>
      <c r="K219" s="26" t="s">
        <v>169</v>
      </c>
      <c r="L219" s="26" t="s">
        <v>1871</v>
      </c>
      <c r="M219" s="26">
        <v>15</v>
      </c>
      <c r="N219" s="26" t="s">
        <v>1103</v>
      </c>
      <c r="O219" s="26" t="s">
        <v>1104</v>
      </c>
      <c r="P219" s="26" t="s">
        <v>1357</v>
      </c>
      <c r="Q219" s="28">
        <v>45533</v>
      </c>
      <c r="R219" s="26">
        <f>NETWORKDAYS.INTL(O219,Q219,1,$AW$1:$BM$1)</f>
        <v>37</v>
      </c>
      <c r="S219" s="26">
        <f t="shared" si="43"/>
        <v>38</v>
      </c>
      <c r="T219" s="27" t="s">
        <v>1368</v>
      </c>
      <c r="U219" s="26" t="s">
        <v>1771</v>
      </c>
      <c r="V219" s="26" t="s">
        <v>1357</v>
      </c>
      <c r="W219" s="26" t="s">
        <v>1357</v>
      </c>
      <c r="X219" s="26" t="s">
        <v>1357</v>
      </c>
      <c r="Y219" s="26" t="s">
        <v>1357</v>
      </c>
      <c r="Z219" s="26" t="s">
        <v>1849</v>
      </c>
      <c r="AA219" s="26"/>
    </row>
    <row r="220" spans="1:27" s="6" customFormat="1" ht="150" hidden="1">
      <c r="A220" s="26" t="s">
        <v>1347</v>
      </c>
      <c r="B220" s="26" t="s">
        <v>1686</v>
      </c>
      <c r="C220" s="26" t="s">
        <v>1428</v>
      </c>
      <c r="D220" s="26" t="s">
        <v>1109</v>
      </c>
      <c r="E220" s="26" t="s">
        <v>1854</v>
      </c>
      <c r="F220" s="26" t="s">
        <v>1420</v>
      </c>
      <c r="G220" s="26" t="s">
        <v>1110</v>
      </c>
      <c r="H220" s="26" t="s">
        <v>607</v>
      </c>
      <c r="I220" s="26" t="s">
        <v>1350</v>
      </c>
      <c r="J220" s="26" t="s">
        <v>1521</v>
      </c>
      <c r="K220" s="26" t="s">
        <v>146</v>
      </c>
      <c r="L220" s="26" t="s">
        <v>1873</v>
      </c>
      <c r="M220" s="26">
        <v>0</v>
      </c>
      <c r="N220" s="26" t="s">
        <v>1107</v>
      </c>
      <c r="O220" s="26" t="s">
        <v>1108</v>
      </c>
      <c r="P220" s="26" t="s">
        <v>1357</v>
      </c>
      <c r="Q220" s="28">
        <v>0</v>
      </c>
      <c r="R220" s="26">
        <v>0</v>
      </c>
      <c r="S220" s="26">
        <v>0</v>
      </c>
      <c r="T220" s="35" t="s">
        <v>1514</v>
      </c>
      <c r="U220" s="26" t="s">
        <v>1772</v>
      </c>
      <c r="V220" s="26" t="s">
        <v>1357</v>
      </c>
      <c r="W220" s="26" t="s">
        <v>1357</v>
      </c>
      <c r="X220" s="26" t="s">
        <v>1357</v>
      </c>
      <c r="Y220" s="26" t="s">
        <v>1357</v>
      </c>
      <c r="Z220" s="26" t="s">
        <v>1610</v>
      </c>
      <c r="AA220" s="26"/>
    </row>
    <row r="221" spans="1:27" s="6" customFormat="1" ht="90" hidden="1">
      <c r="A221" s="26" t="s">
        <v>1347</v>
      </c>
      <c r="B221" s="26" t="s">
        <v>1686</v>
      </c>
      <c r="C221" s="26" t="s">
        <v>1348</v>
      </c>
      <c r="D221" s="26" t="s">
        <v>498</v>
      </c>
      <c r="E221" s="26" t="s">
        <v>1858</v>
      </c>
      <c r="F221" s="26" t="s">
        <v>1349</v>
      </c>
      <c r="G221" s="26" t="s">
        <v>1113</v>
      </c>
      <c r="H221" s="26" t="s">
        <v>1512</v>
      </c>
      <c r="I221" s="26" t="s">
        <v>1365</v>
      </c>
      <c r="J221" s="26" t="s">
        <v>1366</v>
      </c>
      <c r="K221" s="26" t="s">
        <v>30</v>
      </c>
      <c r="L221" s="26" t="s">
        <v>1874</v>
      </c>
      <c r="M221" s="26">
        <v>10</v>
      </c>
      <c r="N221" s="26" t="s">
        <v>1111</v>
      </c>
      <c r="O221" s="26" t="s">
        <v>1112</v>
      </c>
      <c r="P221" s="26" t="s">
        <v>1357</v>
      </c>
      <c r="Q221" s="28"/>
      <c r="R221" s="26">
        <v>0</v>
      </c>
      <c r="S221" s="26">
        <v>0</v>
      </c>
      <c r="T221" s="35" t="s">
        <v>1514</v>
      </c>
      <c r="U221" s="26" t="s">
        <v>1773</v>
      </c>
      <c r="V221" s="26" t="s">
        <v>1357</v>
      </c>
      <c r="W221" s="26" t="s">
        <v>1357</v>
      </c>
      <c r="X221" s="26" t="s">
        <v>1357</v>
      </c>
      <c r="Y221" s="26" t="s">
        <v>1357</v>
      </c>
      <c r="Z221" s="26" t="s">
        <v>1610</v>
      </c>
      <c r="AA221" s="26"/>
    </row>
    <row r="222" spans="1:27" s="6" customFormat="1" ht="180" hidden="1">
      <c r="A222" s="26" t="s">
        <v>1347</v>
      </c>
      <c r="B222" s="26" t="s">
        <v>1686</v>
      </c>
      <c r="C222" s="26" t="s">
        <v>1363</v>
      </c>
      <c r="D222" s="26" t="s">
        <v>1116</v>
      </c>
      <c r="E222" s="26" t="s">
        <v>1854</v>
      </c>
      <c r="F222" s="26" t="s">
        <v>1420</v>
      </c>
      <c r="G222" s="26" t="s">
        <v>1117</v>
      </c>
      <c r="H222" s="26" t="s">
        <v>607</v>
      </c>
      <c r="I222" s="26" t="s">
        <v>1350</v>
      </c>
      <c r="J222" s="26" t="s">
        <v>1521</v>
      </c>
      <c r="K222" s="26" t="s">
        <v>169</v>
      </c>
      <c r="L222" s="26" t="s">
        <v>1871</v>
      </c>
      <c r="M222" s="26">
        <v>15</v>
      </c>
      <c r="N222" s="26" t="s">
        <v>1114</v>
      </c>
      <c r="O222" s="26" t="s">
        <v>1115</v>
      </c>
      <c r="P222" s="26" t="s">
        <v>1357</v>
      </c>
      <c r="Q222" s="28">
        <v>45533</v>
      </c>
      <c r="R222" s="26">
        <f>NETWORKDAYS.INTL(O222,Q222,1,$AW$1:$BM$1)</f>
        <v>37</v>
      </c>
      <c r="S222" s="26">
        <f t="shared" ref="S222" si="44">R222+1</f>
        <v>38</v>
      </c>
      <c r="T222" s="27" t="s">
        <v>1368</v>
      </c>
      <c r="U222" s="26" t="s">
        <v>1774</v>
      </c>
      <c r="V222" s="26" t="s">
        <v>1357</v>
      </c>
      <c r="W222" s="26" t="s">
        <v>1357</v>
      </c>
      <c r="X222" s="26" t="s">
        <v>1357</v>
      </c>
      <c r="Y222" s="26" t="s">
        <v>1357</v>
      </c>
      <c r="Z222" s="26" t="s">
        <v>1849</v>
      </c>
      <c r="AA222" s="26"/>
    </row>
    <row r="223" spans="1:27" s="6" customFormat="1" ht="135" hidden="1">
      <c r="A223" s="26" t="s">
        <v>1347</v>
      </c>
      <c r="B223" s="26" t="s">
        <v>1686</v>
      </c>
      <c r="C223" s="26" t="s">
        <v>1348</v>
      </c>
      <c r="D223" s="26" t="s">
        <v>1120</v>
      </c>
      <c r="E223" s="26" t="s">
        <v>1858</v>
      </c>
      <c r="F223" s="26" t="s">
        <v>1349</v>
      </c>
      <c r="G223" s="26" t="s">
        <v>1094</v>
      </c>
      <c r="H223" s="26" t="s">
        <v>1678</v>
      </c>
      <c r="I223" s="26" t="s">
        <v>1365</v>
      </c>
      <c r="J223" s="26" t="s">
        <v>1383</v>
      </c>
      <c r="K223" s="26" t="s">
        <v>30</v>
      </c>
      <c r="L223" s="26" t="s">
        <v>1874</v>
      </c>
      <c r="M223" s="26">
        <v>10</v>
      </c>
      <c r="N223" s="26" t="s">
        <v>1118</v>
      </c>
      <c r="O223" s="26" t="s">
        <v>1119</v>
      </c>
      <c r="P223" s="26" t="s">
        <v>1357</v>
      </c>
      <c r="Q223" s="28">
        <v>45492</v>
      </c>
      <c r="R223" s="26">
        <f>NETWORKDAYS.INTL(O223,Q223,1,$AW$1:$BM$1)</f>
        <v>10</v>
      </c>
      <c r="S223" s="26">
        <f>R223+1</f>
        <v>11</v>
      </c>
      <c r="T223" s="29" t="s">
        <v>1482</v>
      </c>
      <c r="U223" s="26" t="s">
        <v>1775</v>
      </c>
      <c r="V223" s="28">
        <v>45492</v>
      </c>
      <c r="W223" s="26" t="s">
        <v>1357</v>
      </c>
      <c r="X223" s="26" t="s">
        <v>1356</v>
      </c>
      <c r="Y223" s="26" t="s">
        <v>1357</v>
      </c>
      <c r="Z223" s="26" t="s">
        <v>1776</v>
      </c>
      <c r="AA223" s="26"/>
    </row>
    <row r="224" spans="1:27" s="6" customFormat="1" ht="135" hidden="1">
      <c r="A224" s="26" t="s">
        <v>1347</v>
      </c>
      <c r="B224" s="26" t="s">
        <v>1686</v>
      </c>
      <c r="C224" s="26" t="s">
        <v>1348</v>
      </c>
      <c r="D224" s="26" t="s">
        <v>1123</v>
      </c>
      <c r="E224" s="26" t="s">
        <v>1855</v>
      </c>
      <c r="F224" s="26" t="s">
        <v>1435</v>
      </c>
      <c r="G224" s="26" t="s">
        <v>1124</v>
      </c>
      <c r="H224" s="26" t="s">
        <v>1443</v>
      </c>
      <c r="I224" s="26" t="s">
        <v>1365</v>
      </c>
      <c r="J224" s="26" t="s">
        <v>1862</v>
      </c>
      <c r="K224" s="26" t="s">
        <v>17</v>
      </c>
      <c r="L224" s="26" t="s">
        <v>1871</v>
      </c>
      <c r="M224" s="26">
        <v>15</v>
      </c>
      <c r="N224" s="26" t="s">
        <v>1121</v>
      </c>
      <c r="O224" s="26" t="s">
        <v>1122</v>
      </c>
      <c r="P224" s="26" t="s">
        <v>1357</v>
      </c>
      <c r="Q224" s="28">
        <v>45533</v>
      </c>
      <c r="R224" s="26">
        <f>NETWORKDAYS.INTL(O224,Q224,1,$AW$1:$BM$1)</f>
        <v>38</v>
      </c>
      <c r="S224" s="26">
        <f t="shared" ref="S224" si="45">R224+1</f>
        <v>39</v>
      </c>
      <c r="T224" s="27" t="s">
        <v>1368</v>
      </c>
      <c r="U224" s="26" t="s">
        <v>1777</v>
      </c>
      <c r="V224" s="26" t="s">
        <v>1357</v>
      </c>
      <c r="W224" s="26" t="s">
        <v>1357</v>
      </c>
      <c r="X224" s="26" t="s">
        <v>1357</v>
      </c>
      <c r="Y224" s="26" t="s">
        <v>1357</v>
      </c>
      <c r="Z224" s="26" t="s">
        <v>1849</v>
      </c>
      <c r="AA224" s="26"/>
    </row>
    <row r="225" spans="1:27" s="6" customFormat="1" ht="150" hidden="1">
      <c r="A225" s="26" t="s">
        <v>1347</v>
      </c>
      <c r="B225" s="26" t="s">
        <v>1686</v>
      </c>
      <c r="C225" s="26" t="s">
        <v>1448</v>
      </c>
      <c r="D225" s="26" t="s">
        <v>1127</v>
      </c>
      <c r="E225" s="26" t="s">
        <v>1854</v>
      </c>
      <c r="F225" s="26" t="s">
        <v>1546</v>
      </c>
      <c r="G225" s="26" t="s">
        <v>1128</v>
      </c>
      <c r="H225" s="26" t="s">
        <v>1499</v>
      </c>
      <c r="I225" s="26" t="s">
        <v>1350</v>
      </c>
      <c r="J225" s="26" t="s">
        <v>1526</v>
      </c>
      <c r="K225" s="26" t="s">
        <v>1863</v>
      </c>
      <c r="L225" s="26" t="s">
        <v>1873</v>
      </c>
      <c r="M225" s="26">
        <v>0</v>
      </c>
      <c r="N225" s="26" t="s">
        <v>1125</v>
      </c>
      <c r="O225" s="26" t="s">
        <v>1126</v>
      </c>
      <c r="P225" s="26" t="s">
        <v>1357</v>
      </c>
      <c r="Q225" s="26">
        <v>0</v>
      </c>
      <c r="R225" s="26">
        <v>0</v>
      </c>
      <c r="S225" s="26">
        <v>0</v>
      </c>
      <c r="T225" s="35" t="s">
        <v>1514</v>
      </c>
      <c r="U225" s="26" t="s">
        <v>1778</v>
      </c>
      <c r="V225" s="26" t="s">
        <v>1357</v>
      </c>
      <c r="W225" s="26" t="s">
        <v>1357</v>
      </c>
      <c r="X225" s="26" t="s">
        <v>1357</v>
      </c>
      <c r="Y225" s="26" t="s">
        <v>1357</v>
      </c>
      <c r="Z225" s="26" t="s">
        <v>1610</v>
      </c>
      <c r="AA225" s="26"/>
    </row>
    <row r="226" spans="1:27" s="6" customFormat="1" ht="120" hidden="1">
      <c r="A226" s="26" t="s">
        <v>1347</v>
      </c>
      <c r="B226" s="26" t="s">
        <v>1686</v>
      </c>
      <c r="C226" s="26" t="s">
        <v>1417</v>
      </c>
      <c r="D226" s="26" t="s">
        <v>1131</v>
      </c>
      <c r="E226" s="26" t="s">
        <v>1855</v>
      </c>
      <c r="F226" s="26" t="s">
        <v>1397</v>
      </c>
      <c r="G226" s="26" t="s">
        <v>1132</v>
      </c>
      <c r="H226" s="26" t="s">
        <v>1720</v>
      </c>
      <c r="I226" s="26" t="s">
        <v>1350</v>
      </c>
      <c r="J226" s="26" t="s">
        <v>1861</v>
      </c>
      <c r="K226" s="26" t="s">
        <v>30</v>
      </c>
      <c r="L226" s="26" t="s">
        <v>1874</v>
      </c>
      <c r="M226" s="26">
        <v>10</v>
      </c>
      <c r="N226" s="26" t="s">
        <v>1129</v>
      </c>
      <c r="O226" s="26" t="s">
        <v>1130</v>
      </c>
      <c r="P226" s="26" t="s">
        <v>1779</v>
      </c>
      <c r="Q226" s="28">
        <v>45490</v>
      </c>
      <c r="R226" s="26">
        <f>NETWORKDAYS.INTL(O226,Q226,1,$AW$1:$BM$1)</f>
        <v>9</v>
      </c>
      <c r="S226" s="26">
        <f>R226+1</f>
        <v>10</v>
      </c>
      <c r="T226" s="29" t="s">
        <v>1482</v>
      </c>
      <c r="U226" s="26" t="s">
        <v>1780</v>
      </c>
      <c r="V226" s="28">
        <v>45490</v>
      </c>
      <c r="W226" s="26" t="s">
        <v>1355</v>
      </c>
      <c r="X226" s="26" t="s">
        <v>1356</v>
      </c>
      <c r="Y226" s="26" t="s">
        <v>1357</v>
      </c>
      <c r="Z226" s="26" t="s">
        <v>1642</v>
      </c>
      <c r="AA226" s="26"/>
    </row>
    <row r="227" spans="1:27" s="6" customFormat="1" ht="150" hidden="1">
      <c r="A227" s="26" t="s">
        <v>1347</v>
      </c>
      <c r="B227" s="26" t="s">
        <v>1686</v>
      </c>
      <c r="C227" s="26" t="s">
        <v>1348</v>
      </c>
      <c r="D227" s="26" t="s">
        <v>128</v>
      </c>
      <c r="E227" s="26" t="s">
        <v>1855</v>
      </c>
      <c r="F227" s="26" t="s">
        <v>1349</v>
      </c>
      <c r="G227" s="26" t="s">
        <v>1135</v>
      </c>
      <c r="H227" s="26" t="s">
        <v>1386</v>
      </c>
      <c r="I227" s="26" t="s">
        <v>1350</v>
      </c>
      <c r="J227" s="26" t="s">
        <v>1526</v>
      </c>
      <c r="K227" s="26" t="s">
        <v>25</v>
      </c>
      <c r="L227" s="26" t="s">
        <v>1872</v>
      </c>
      <c r="M227" s="26">
        <v>15</v>
      </c>
      <c r="N227" s="26" t="s">
        <v>1133</v>
      </c>
      <c r="O227" s="26" t="s">
        <v>1134</v>
      </c>
      <c r="P227" s="26" t="s">
        <v>1781</v>
      </c>
      <c r="Q227" s="28">
        <v>45513</v>
      </c>
      <c r="R227" s="26">
        <f>NETWORKDAYS.INTL(O227,Q227,1,$AW$1:$BM$1)</f>
        <v>25</v>
      </c>
      <c r="S227" s="26">
        <f t="shared" ref="S227:S228" si="46">R227+1</f>
        <v>26</v>
      </c>
      <c r="T227" s="27" t="s">
        <v>1368</v>
      </c>
      <c r="U227" s="26" t="s">
        <v>1782</v>
      </c>
      <c r="V227" s="28">
        <v>45513</v>
      </c>
      <c r="W227" s="26" t="s">
        <v>1355</v>
      </c>
      <c r="X227" s="26" t="s">
        <v>1357</v>
      </c>
      <c r="Y227" s="26" t="s">
        <v>1357</v>
      </c>
      <c r="Z227" s="26" t="s">
        <v>1605</v>
      </c>
      <c r="AA227" s="26"/>
    </row>
    <row r="228" spans="1:27" s="6" customFormat="1" ht="135" hidden="1">
      <c r="A228" s="26" t="s">
        <v>1347</v>
      </c>
      <c r="B228" s="26" t="s">
        <v>1686</v>
      </c>
      <c r="C228" s="26" t="s">
        <v>1348</v>
      </c>
      <c r="D228" s="26" t="s">
        <v>862</v>
      </c>
      <c r="E228" s="26" t="s">
        <v>1858</v>
      </c>
      <c r="F228" s="26" t="s">
        <v>1359</v>
      </c>
      <c r="G228" s="26" t="s">
        <v>1138</v>
      </c>
      <c r="H228" s="26" t="s">
        <v>1360</v>
      </c>
      <c r="I228" s="26" t="s">
        <v>1350</v>
      </c>
      <c r="J228" s="26" t="s">
        <v>1572</v>
      </c>
      <c r="K228" s="26" t="s">
        <v>53</v>
      </c>
      <c r="L228" s="26" t="s">
        <v>1871</v>
      </c>
      <c r="M228" s="26">
        <v>15</v>
      </c>
      <c r="N228" s="26" t="s">
        <v>1136</v>
      </c>
      <c r="O228" s="26" t="s">
        <v>1137</v>
      </c>
      <c r="P228" s="26" t="s">
        <v>1357</v>
      </c>
      <c r="Q228" s="28">
        <v>45533</v>
      </c>
      <c r="R228" s="26">
        <f>NETWORKDAYS.INTL(O228,Q228,1,$AW$1:$BM$1)</f>
        <v>38</v>
      </c>
      <c r="S228" s="26">
        <f t="shared" si="46"/>
        <v>39</v>
      </c>
      <c r="T228" s="27" t="s">
        <v>1368</v>
      </c>
      <c r="U228" s="26" t="s">
        <v>1783</v>
      </c>
      <c r="V228" s="26" t="s">
        <v>1357</v>
      </c>
      <c r="W228" s="26" t="s">
        <v>1357</v>
      </c>
      <c r="X228" s="26" t="s">
        <v>1357</v>
      </c>
      <c r="Y228" s="26" t="s">
        <v>1357</v>
      </c>
      <c r="Z228" s="26" t="s">
        <v>1849</v>
      </c>
      <c r="AA228" s="26"/>
    </row>
    <row r="229" spans="1:27" s="6" customFormat="1" ht="180" hidden="1">
      <c r="A229" s="26" t="s">
        <v>1347</v>
      </c>
      <c r="B229" s="26" t="s">
        <v>1686</v>
      </c>
      <c r="C229" s="26" t="s">
        <v>1455</v>
      </c>
      <c r="D229" s="26" t="s">
        <v>1141</v>
      </c>
      <c r="E229" s="26" t="s">
        <v>1854</v>
      </c>
      <c r="F229" s="26" t="s">
        <v>1349</v>
      </c>
      <c r="G229" s="26" t="s">
        <v>917</v>
      </c>
      <c r="H229" s="26" t="s">
        <v>1697</v>
      </c>
      <c r="I229" s="26" t="s">
        <v>1365</v>
      </c>
      <c r="J229" s="26" t="s">
        <v>1698</v>
      </c>
      <c r="K229" s="26" t="s">
        <v>859</v>
      </c>
      <c r="L229" s="26" t="s">
        <v>1873</v>
      </c>
      <c r="M229" s="26">
        <v>0</v>
      </c>
      <c r="N229" s="26" t="s">
        <v>1139</v>
      </c>
      <c r="O229" s="26" t="s">
        <v>1140</v>
      </c>
      <c r="P229" s="26" t="s">
        <v>1357</v>
      </c>
      <c r="Q229" s="26">
        <v>0</v>
      </c>
      <c r="R229" s="26">
        <v>0</v>
      </c>
      <c r="S229" s="26">
        <v>0</v>
      </c>
      <c r="T229" s="35" t="s">
        <v>1514</v>
      </c>
      <c r="U229" s="26" t="s">
        <v>1784</v>
      </c>
      <c r="V229" s="26" t="s">
        <v>1357</v>
      </c>
      <c r="W229" s="26" t="s">
        <v>1357</v>
      </c>
      <c r="X229" s="26" t="s">
        <v>1357</v>
      </c>
      <c r="Y229" s="26" t="s">
        <v>1357</v>
      </c>
      <c r="Z229" s="26" t="s">
        <v>1610</v>
      </c>
      <c r="AA229" s="26"/>
    </row>
    <row r="230" spans="1:27" s="6" customFormat="1" ht="195" hidden="1">
      <c r="A230" s="26" t="s">
        <v>1347</v>
      </c>
      <c r="B230" s="26" t="s">
        <v>1686</v>
      </c>
      <c r="C230" s="26" t="s">
        <v>1457</v>
      </c>
      <c r="D230" s="26" t="s">
        <v>1144</v>
      </c>
      <c r="E230" s="26" t="s">
        <v>1856</v>
      </c>
      <c r="F230" s="26" t="s">
        <v>1546</v>
      </c>
      <c r="G230" s="26" t="s">
        <v>1145</v>
      </c>
      <c r="H230" s="26" t="s">
        <v>1421</v>
      </c>
      <c r="I230" s="26" t="s">
        <v>1350</v>
      </c>
      <c r="J230" s="26" t="s">
        <v>1526</v>
      </c>
      <c r="K230" s="26" t="s">
        <v>17</v>
      </c>
      <c r="L230" s="26" t="s">
        <v>1871</v>
      </c>
      <c r="M230" s="26">
        <v>15</v>
      </c>
      <c r="N230" s="26" t="s">
        <v>1142</v>
      </c>
      <c r="O230" s="26" t="s">
        <v>1143</v>
      </c>
      <c r="P230" s="26" t="s">
        <v>1357</v>
      </c>
      <c r="Q230" s="28">
        <v>45533</v>
      </c>
      <c r="R230" s="26">
        <f t="shared" ref="R230:R235" si="47">NETWORKDAYS.INTL(O230,Q230,1,$AW$1:$BM$1)</f>
        <v>38</v>
      </c>
      <c r="S230" s="26">
        <f t="shared" ref="S230:S232" si="48">R230+1</f>
        <v>39</v>
      </c>
      <c r="T230" s="27" t="s">
        <v>1368</v>
      </c>
      <c r="U230" s="26" t="s">
        <v>1785</v>
      </c>
      <c r="V230" s="26" t="s">
        <v>1357</v>
      </c>
      <c r="W230" s="26" t="s">
        <v>1357</v>
      </c>
      <c r="X230" s="26" t="s">
        <v>1357</v>
      </c>
      <c r="Y230" s="26" t="s">
        <v>1357</v>
      </c>
      <c r="Z230" s="26" t="s">
        <v>1849</v>
      </c>
      <c r="AA230" s="26"/>
    </row>
    <row r="231" spans="1:27" s="6" customFormat="1" ht="150" hidden="1">
      <c r="A231" s="26" t="s">
        <v>1347</v>
      </c>
      <c r="B231" s="26" t="s">
        <v>1686</v>
      </c>
      <c r="C231" s="26" t="s">
        <v>1786</v>
      </c>
      <c r="D231" s="26" t="s">
        <v>1148</v>
      </c>
      <c r="E231" s="26" t="s">
        <v>1856</v>
      </c>
      <c r="F231" s="26" t="s">
        <v>1349</v>
      </c>
      <c r="G231" s="26" t="s">
        <v>947</v>
      </c>
      <c r="H231" s="26" t="s">
        <v>1386</v>
      </c>
      <c r="I231" s="26" t="s">
        <v>1350</v>
      </c>
      <c r="J231" s="26" t="s">
        <v>1526</v>
      </c>
      <c r="K231" s="26" t="s">
        <v>25</v>
      </c>
      <c r="L231" s="26" t="s">
        <v>1872</v>
      </c>
      <c r="M231" s="26">
        <v>15</v>
      </c>
      <c r="N231" s="26" t="s">
        <v>1146</v>
      </c>
      <c r="O231" s="26" t="s">
        <v>1147</v>
      </c>
      <c r="P231" s="26" t="s">
        <v>1787</v>
      </c>
      <c r="Q231" s="28">
        <v>45513</v>
      </c>
      <c r="R231" s="26">
        <f t="shared" si="47"/>
        <v>25</v>
      </c>
      <c r="S231" s="26">
        <f t="shared" si="48"/>
        <v>26</v>
      </c>
      <c r="T231" s="27" t="s">
        <v>1368</v>
      </c>
      <c r="U231" s="26" t="s">
        <v>1788</v>
      </c>
      <c r="V231" s="26" t="s">
        <v>1357</v>
      </c>
      <c r="W231" s="26" t="s">
        <v>1357</v>
      </c>
      <c r="X231" s="26" t="s">
        <v>1357</v>
      </c>
      <c r="Y231" s="26" t="s">
        <v>1357</v>
      </c>
      <c r="Z231" s="26" t="s">
        <v>1605</v>
      </c>
      <c r="AA231" s="26"/>
    </row>
    <row r="232" spans="1:27" s="6" customFormat="1" ht="180" hidden="1">
      <c r="A232" s="26" t="s">
        <v>1347</v>
      </c>
      <c r="B232" s="26" t="s">
        <v>1686</v>
      </c>
      <c r="C232" s="26" t="s">
        <v>1363</v>
      </c>
      <c r="D232" s="26" t="s">
        <v>1151</v>
      </c>
      <c r="E232" s="26" t="s">
        <v>1856</v>
      </c>
      <c r="F232" s="26" t="s">
        <v>1359</v>
      </c>
      <c r="G232" s="26" t="s">
        <v>1152</v>
      </c>
      <c r="H232" s="26" t="s">
        <v>1426</v>
      </c>
      <c r="I232" s="26" t="s">
        <v>1350</v>
      </c>
      <c r="J232" s="26" t="s">
        <v>1572</v>
      </c>
      <c r="K232" s="26" t="s">
        <v>1214</v>
      </c>
      <c r="L232" s="26" t="s">
        <v>1871</v>
      </c>
      <c r="M232" s="26">
        <v>15</v>
      </c>
      <c r="N232" s="26" t="s">
        <v>1149</v>
      </c>
      <c r="O232" s="26" t="s">
        <v>1150</v>
      </c>
      <c r="P232" s="26" t="s">
        <v>1357</v>
      </c>
      <c r="Q232" s="28">
        <v>45534</v>
      </c>
      <c r="R232" s="26">
        <f t="shared" si="47"/>
        <v>39</v>
      </c>
      <c r="S232" s="26">
        <f t="shared" si="48"/>
        <v>40</v>
      </c>
      <c r="T232" s="26" t="s">
        <v>1368</v>
      </c>
      <c r="U232" s="26" t="s">
        <v>1789</v>
      </c>
      <c r="V232" s="26" t="s">
        <v>1357</v>
      </c>
      <c r="W232" s="26" t="s">
        <v>1357</v>
      </c>
      <c r="X232" s="26" t="s">
        <v>1357</v>
      </c>
      <c r="Y232" s="26" t="s">
        <v>1357</v>
      </c>
      <c r="Z232" s="26" t="s">
        <v>1849</v>
      </c>
      <c r="AA232" s="26"/>
    </row>
    <row r="233" spans="1:27" s="6" customFormat="1" ht="120" hidden="1">
      <c r="A233" s="26" t="s">
        <v>1347</v>
      </c>
      <c r="B233" s="26" t="s">
        <v>1686</v>
      </c>
      <c r="C233" s="26" t="s">
        <v>1348</v>
      </c>
      <c r="D233" s="26" t="s">
        <v>1155</v>
      </c>
      <c r="E233" s="26" t="s">
        <v>1856</v>
      </c>
      <c r="F233" s="26" t="s">
        <v>1435</v>
      </c>
      <c r="G233" s="26" t="s">
        <v>888</v>
      </c>
      <c r="H233" s="26" t="s">
        <v>1790</v>
      </c>
      <c r="I233" s="26" t="s">
        <v>1350</v>
      </c>
      <c r="J233" s="26" t="s">
        <v>1861</v>
      </c>
      <c r="K233" s="26" t="s">
        <v>25</v>
      </c>
      <c r="L233" s="26" t="s">
        <v>1872</v>
      </c>
      <c r="M233" s="26">
        <v>15</v>
      </c>
      <c r="N233" s="26" t="s">
        <v>1153</v>
      </c>
      <c r="O233" s="26" t="s">
        <v>1154</v>
      </c>
      <c r="P233" s="26" t="s">
        <v>1791</v>
      </c>
      <c r="Q233" s="28">
        <v>45481</v>
      </c>
      <c r="R233" s="26">
        <f t="shared" si="47"/>
        <v>2</v>
      </c>
      <c r="S233" s="26">
        <f>R233+1</f>
        <v>3</v>
      </c>
      <c r="T233" s="29" t="s">
        <v>1482</v>
      </c>
      <c r="U233" s="26" t="s">
        <v>1792</v>
      </c>
      <c r="V233" s="28">
        <v>45481</v>
      </c>
      <c r="W233" s="26" t="s">
        <v>1355</v>
      </c>
      <c r="X233" s="26" t="s">
        <v>1356</v>
      </c>
      <c r="Y233" s="26" t="s">
        <v>1357</v>
      </c>
      <c r="Z233" s="26" t="s">
        <v>1482</v>
      </c>
      <c r="AA233" s="26"/>
    </row>
    <row r="234" spans="1:27" s="6" customFormat="1" ht="120" hidden="1">
      <c r="A234" s="26" t="s">
        <v>1347</v>
      </c>
      <c r="B234" s="26" t="s">
        <v>1686</v>
      </c>
      <c r="C234" s="26" t="s">
        <v>1348</v>
      </c>
      <c r="D234" s="26" t="s">
        <v>1158</v>
      </c>
      <c r="E234" s="26" t="s">
        <v>1857</v>
      </c>
      <c r="F234" s="26" t="s">
        <v>1349</v>
      </c>
      <c r="G234" s="26" t="s">
        <v>1159</v>
      </c>
      <c r="H234" s="26" t="s">
        <v>1793</v>
      </c>
      <c r="I234" s="26" t="s">
        <v>1398</v>
      </c>
      <c r="J234" s="26" t="s">
        <v>1794</v>
      </c>
      <c r="K234" s="26" t="s">
        <v>1160</v>
      </c>
      <c r="L234" s="26" t="s">
        <v>1871</v>
      </c>
      <c r="M234" s="26">
        <v>15</v>
      </c>
      <c r="N234" s="26" t="s">
        <v>1156</v>
      </c>
      <c r="O234" s="26" t="s">
        <v>1157</v>
      </c>
      <c r="P234" s="26" t="s">
        <v>1795</v>
      </c>
      <c r="Q234" s="28">
        <v>45489</v>
      </c>
      <c r="R234" s="26">
        <f t="shared" si="47"/>
        <v>9</v>
      </c>
      <c r="S234" s="26">
        <f>R234+1</f>
        <v>10</v>
      </c>
      <c r="T234" s="29" t="s">
        <v>1482</v>
      </c>
      <c r="U234" s="26" t="s">
        <v>1796</v>
      </c>
      <c r="V234" s="28">
        <v>45489</v>
      </c>
      <c r="W234" s="26" t="s">
        <v>1355</v>
      </c>
      <c r="X234" s="26" t="s">
        <v>1356</v>
      </c>
      <c r="Y234" s="26" t="s">
        <v>1357</v>
      </c>
      <c r="Z234" s="26" t="s">
        <v>1482</v>
      </c>
      <c r="AA234" s="26"/>
    </row>
    <row r="235" spans="1:27" s="6" customFormat="1" ht="180" hidden="1">
      <c r="A235" s="26" t="s">
        <v>1347</v>
      </c>
      <c r="B235" s="26" t="s">
        <v>1686</v>
      </c>
      <c r="C235" s="26" t="s">
        <v>1401</v>
      </c>
      <c r="D235" s="26" t="s">
        <v>1163</v>
      </c>
      <c r="E235" s="26" t="s">
        <v>1855</v>
      </c>
      <c r="F235" s="26" t="s">
        <v>1349</v>
      </c>
      <c r="G235" s="26" t="s">
        <v>1349</v>
      </c>
      <c r="H235" s="26" t="s">
        <v>1697</v>
      </c>
      <c r="I235" s="26" t="s">
        <v>1365</v>
      </c>
      <c r="J235" s="26" t="s">
        <v>1698</v>
      </c>
      <c r="K235" s="26" t="s">
        <v>859</v>
      </c>
      <c r="L235" s="26" t="s">
        <v>1873</v>
      </c>
      <c r="M235" s="26">
        <v>15</v>
      </c>
      <c r="N235" s="26" t="s">
        <v>1161</v>
      </c>
      <c r="O235" s="26" t="s">
        <v>1162</v>
      </c>
      <c r="P235" s="26" t="s">
        <v>1357</v>
      </c>
      <c r="Q235" s="28">
        <v>45533</v>
      </c>
      <c r="R235" s="26">
        <f t="shared" si="47"/>
        <v>39</v>
      </c>
      <c r="S235" s="26">
        <f t="shared" ref="S235" si="49">R235+1</f>
        <v>40</v>
      </c>
      <c r="T235" s="27" t="s">
        <v>1368</v>
      </c>
      <c r="U235" s="26" t="s">
        <v>1797</v>
      </c>
      <c r="V235" s="26" t="s">
        <v>1357</v>
      </c>
      <c r="W235" s="26" t="s">
        <v>1357</v>
      </c>
      <c r="X235" s="26" t="s">
        <v>1357</v>
      </c>
      <c r="Y235" s="26" t="s">
        <v>1357</v>
      </c>
      <c r="Z235" s="26" t="s">
        <v>1849</v>
      </c>
      <c r="AA235" s="26"/>
    </row>
    <row r="236" spans="1:27" s="6" customFormat="1" ht="150" hidden="1">
      <c r="A236" s="26" t="s">
        <v>1347</v>
      </c>
      <c r="B236" s="26" t="s">
        <v>1686</v>
      </c>
      <c r="C236" s="26" t="s">
        <v>1348</v>
      </c>
      <c r="D236" s="26" t="s">
        <v>988</v>
      </c>
      <c r="E236" s="26" t="s">
        <v>1855</v>
      </c>
      <c r="F236" s="26" t="s">
        <v>1420</v>
      </c>
      <c r="G236" s="26" t="s">
        <v>1167</v>
      </c>
      <c r="H236" s="26" t="s">
        <v>1418</v>
      </c>
      <c r="I236" s="26" t="s">
        <v>1350</v>
      </c>
      <c r="J236" s="26" t="s">
        <v>1521</v>
      </c>
      <c r="K236" s="26" t="s">
        <v>405</v>
      </c>
      <c r="L236" s="26" t="s">
        <v>1873</v>
      </c>
      <c r="M236" s="26">
        <v>0</v>
      </c>
      <c r="N236" s="26" t="s">
        <v>1165</v>
      </c>
      <c r="O236" s="26" t="s">
        <v>1166</v>
      </c>
      <c r="P236" s="26" t="s">
        <v>1357</v>
      </c>
      <c r="Q236" s="26">
        <v>0</v>
      </c>
      <c r="R236" s="26">
        <v>0</v>
      </c>
      <c r="S236" s="26">
        <v>0</v>
      </c>
      <c r="T236" s="35" t="s">
        <v>1514</v>
      </c>
      <c r="U236" s="26" t="s">
        <v>1798</v>
      </c>
      <c r="V236" s="26" t="s">
        <v>1357</v>
      </c>
      <c r="W236" s="26" t="s">
        <v>1357</v>
      </c>
      <c r="X236" s="26" t="s">
        <v>1357</v>
      </c>
      <c r="Y236" s="26" t="s">
        <v>1357</v>
      </c>
      <c r="Z236" s="26" t="s">
        <v>1610</v>
      </c>
      <c r="AA236" s="26"/>
    </row>
    <row r="237" spans="1:27" s="6" customFormat="1" ht="150" hidden="1">
      <c r="A237" s="26" t="s">
        <v>1347</v>
      </c>
      <c r="B237" s="26" t="s">
        <v>1686</v>
      </c>
      <c r="C237" s="26" t="s">
        <v>1457</v>
      </c>
      <c r="D237" s="26" t="s">
        <v>1170</v>
      </c>
      <c r="E237" s="26" t="s">
        <v>1854</v>
      </c>
      <c r="F237" s="26" t="s">
        <v>1420</v>
      </c>
      <c r="G237" s="26" t="s">
        <v>1171</v>
      </c>
      <c r="H237" s="26" t="s">
        <v>607</v>
      </c>
      <c r="I237" s="26" t="s">
        <v>1350</v>
      </c>
      <c r="J237" s="26" t="s">
        <v>1521</v>
      </c>
      <c r="K237" s="26" t="s">
        <v>169</v>
      </c>
      <c r="L237" s="26" t="s">
        <v>1871</v>
      </c>
      <c r="M237" s="26">
        <v>15</v>
      </c>
      <c r="N237" s="26" t="s">
        <v>1168</v>
      </c>
      <c r="O237" s="26" t="s">
        <v>1169</v>
      </c>
      <c r="P237" s="26" t="s">
        <v>1799</v>
      </c>
      <c r="Q237" s="28">
        <v>45533</v>
      </c>
      <c r="R237" s="26">
        <f t="shared" ref="R237:R245" si="50">NETWORKDAYS.INTL(O237,Q237,1,$AW$1:$BM$1)</f>
        <v>39</v>
      </c>
      <c r="S237" s="26">
        <f t="shared" ref="S237:S238" si="51">R237+1</f>
        <v>40</v>
      </c>
      <c r="T237" s="27" t="s">
        <v>1368</v>
      </c>
      <c r="U237" s="26" t="s">
        <v>1800</v>
      </c>
      <c r="V237" s="26" t="s">
        <v>1357</v>
      </c>
      <c r="W237" s="26" t="s">
        <v>1357</v>
      </c>
      <c r="X237" s="26" t="s">
        <v>1357</v>
      </c>
      <c r="Y237" s="26" t="s">
        <v>1357</v>
      </c>
      <c r="Z237" s="26" t="s">
        <v>1605</v>
      </c>
      <c r="AA237" s="26"/>
    </row>
    <row r="238" spans="1:27" s="6" customFormat="1" ht="180" hidden="1">
      <c r="A238" s="26" t="s">
        <v>1347</v>
      </c>
      <c r="B238" s="26" t="s">
        <v>1686</v>
      </c>
      <c r="C238" s="26" t="s">
        <v>1448</v>
      </c>
      <c r="D238" s="26" t="s">
        <v>1177</v>
      </c>
      <c r="E238" s="26" t="s">
        <v>1858</v>
      </c>
      <c r="F238" s="26" t="s">
        <v>1420</v>
      </c>
      <c r="G238" s="26" t="s">
        <v>1178</v>
      </c>
      <c r="H238" s="26" t="s">
        <v>1426</v>
      </c>
      <c r="I238" s="26" t="s">
        <v>1350</v>
      </c>
      <c r="J238" s="26" t="s">
        <v>1572</v>
      </c>
      <c r="K238" s="26" t="s">
        <v>1863</v>
      </c>
      <c r="L238" s="26" t="s">
        <v>1873</v>
      </c>
      <c r="M238" s="26">
        <v>15</v>
      </c>
      <c r="N238" s="26" t="s">
        <v>1175</v>
      </c>
      <c r="O238" s="26" t="s">
        <v>1176</v>
      </c>
      <c r="P238" s="26" t="s">
        <v>1357</v>
      </c>
      <c r="Q238" s="28">
        <v>45533</v>
      </c>
      <c r="R238" s="26">
        <f t="shared" si="50"/>
        <v>39</v>
      </c>
      <c r="S238" s="26">
        <f t="shared" si="51"/>
        <v>40</v>
      </c>
      <c r="T238" s="27" t="s">
        <v>1368</v>
      </c>
      <c r="U238" s="26" t="s">
        <v>1801</v>
      </c>
      <c r="V238" s="26" t="s">
        <v>1357</v>
      </c>
      <c r="W238" s="26" t="s">
        <v>1357</v>
      </c>
      <c r="X238" s="26" t="s">
        <v>1357</v>
      </c>
      <c r="Y238" s="26" t="s">
        <v>1357</v>
      </c>
      <c r="Z238" s="26" t="s">
        <v>1849</v>
      </c>
      <c r="AA238" s="26"/>
    </row>
    <row r="239" spans="1:27" s="6" customFormat="1" ht="120" hidden="1">
      <c r="A239" s="26" t="s">
        <v>1347</v>
      </c>
      <c r="B239" s="26" t="s">
        <v>1686</v>
      </c>
      <c r="C239" s="26" t="s">
        <v>1448</v>
      </c>
      <c r="D239" s="26" t="s">
        <v>1181</v>
      </c>
      <c r="E239" s="26" t="s">
        <v>1857</v>
      </c>
      <c r="F239" s="26" t="s">
        <v>1349</v>
      </c>
      <c r="G239" s="26" t="s">
        <v>1182</v>
      </c>
      <c r="H239" s="26" t="s">
        <v>1720</v>
      </c>
      <c r="I239" s="26" t="s">
        <v>1350</v>
      </c>
      <c r="J239" s="26" t="s">
        <v>1861</v>
      </c>
      <c r="K239" s="26" t="s">
        <v>30</v>
      </c>
      <c r="L239" s="26" t="s">
        <v>1874</v>
      </c>
      <c r="M239" s="26">
        <v>10</v>
      </c>
      <c r="N239" s="26" t="s">
        <v>1179</v>
      </c>
      <c r="O239" s="26" t="s">
        <v>1180</v>
      </c>
      <c r="P239" s="26" t="s">
        <v>1802</v>
      </c>
      <c r="Q239" s="28">
        <v>45481</v>
      </c>
      <c r="R239" s="26">
        <f t="shared" si="50"/>
        <v>3</v>
      </c>
      <c r="S239" s="26">
        <v>4</v>
      </c>
      <c r="T239" s="29" t="s">
        <v>1482</v>
      </c>
      <c r="U239" s="26" t="s">
        <v>1803</v>
      </c>
      <c r="V239" s="28">
        <v>45481</v>
      </c>
      <c r="W239" s="26" t="s">
        <v>1355</v>
      </c>
      <c r="X239" s="26" t="s">
        <v>1356</v>
      </c>
      <c r="Y239" s="26" t="s">
        <v>1357</v>
      </c>
      <c r="Z239" s="26" t="s">
        <v>1584</v>
      </c>
      <c r="AA239" s="26"/>
    </row>
    <row r="240" spans="1:27" s="6" customFormat="1" ht="195" hidden="1">
      <c r="A240" s="26" t="s">
        <v>1347</v>
      </c>
      <c r="B240" s="26" t="s">
        <v>1686</v>
      </c>
      <c r="C240" s="26" t="s">
        <v>1434</v>
      </c>
      <c r="D240" s="26" t="s">
        <v>895</v>
      </c>
      <c r="E240" s="26" t="s">
        <v>1856</v>
      </c>
      <c r="F240" s="26" t="s">
        <v>1429</v>
      </c>
      <c r="G240" s="26" t="s">
        <v>1185</v>
      </c>
      <c r="H240" s="26" t="s">
        <v>1386</v>
      </c>
      <c r="I240" s="26" t="s">
        <v>1350</v>
      </c>
      <c r="J240" s="26" t="s">
        <v>1526</v>
      </c>
      <c r="K240" s="26" t="s">
        <v>30</v>
      </c>
      <c r="L240" s="26" t="s">
        <v>1874</v>
      </c>
      <c r="M240" s="26">
        <v>10</v>
      </c>
      <c r="N240" s="26" t="s">
        <v>1183</v>
      </c>
      <c r="O240" s="26" t="s">
        <v>1184</v>
      </c>
      <c r="P240" s="26" t="s">
        <v>1357</v>
      </c>
      <c r="Q240" s="28">
        <v>45533</v>
      </c>
      <c r="R240" s="26">
        <f t="shared" si="50"/>
        <v>39</v>
      </c>
      <c r="S240" s="26">
        <f t="shared" ref="S240:S245" si="52">R240+1</f>
        <v>40</v>
      </c>
      <c r="T240" s="27" t="s">
        <v>1368</v>
      </c>
      <c r="U240" s="26" t="s">
        <v>1804</v>
      </c>
      <c r="V240" s="26" t="s">
        <v>1357</v>
      </c>
      <c r="W240" s="26" t="s">
        <v>1357</v>
      </c>
      <c r="X240" s="26" t="s">
        <v>1357</v>
      </c>
      <c r="Y240" s="26" t="s">
        <v>1357</v>
      </c>
      <c r="Z240" s="26" t="s">
        <v>1849</v>
      </c>
      <c r="AA240" s="26"/>
    </row>
    <row r="241" spans="1:27" s="6" customFormat="1" ht="195" hidden="1">
      <c r="A241" s="26" t="s">
        <v>1347</v>
      </c>
      <c r="B241" s="26" t="s">
        <v>1686</v>
      </c>
      <c r="C241" s="26" t="s">
        <v>1501</v>
      </c>
      <c r="D241" s="26" t="s">
        <v>1188</v>
      </c>
      <c r="E241" s="26" t="s">
        <v>1856</v>
      </c>
      <c r="F241" s="26" t="s">
        <v>1429</v>
      </c>
      <c r="G241" s="26" t="s">
        <v>1189</v>
      </c>
      <c r="H241" s="26" t="s">
        <v>1449</v>
      </c>
      <c r="I241" s="26" t="s">
        <v>1350</v>
      </c>
      <c r="J241" s="26" t="s">
        <v>1861</v>
      </c>
      <c r="K241" s="26" t="s">
        <v>17</v>
      </c>
      <c r="L241" s="26" t="s">
        <v>1871</v>
      </c>
      <c r="M241" s="26">
        <v>15</v>
      </c>
      <c r="N241" s="26" t="s">
        <v>1186</v>
      </c>
      <c r="O241" s="26" t="s">
        <v>1187</v>
      </c>
      <c r="P241" s="26" t="s">
        <v>1357</v>
      </c>
      <c r="Q241" s="28">
        <v>45533</v>
      </c>
      <c r="R241" s="26">
        <f t="shared" si="50"/>
        <v>39</v>
      </c>
      <c r="S241" s="26">
        <f t="shared" si="52"/>
        <v>40</v>
      </c>
      <c r="T241" s="27" t="s">
        <v>1368</v>
      </c>
      <c r="U241" s="26" t="s">
        <v>1804</v>
      </c>
      <c r="V241" s="26" t="s">
        <v>1357</v>
      </c>
      <c r="W241" s="26" t="s">
        <v>1357</v>
      </c>
      <c r="X241" s="26" t="s">
        <v>1357</v>
      </c>
      <c r="Y241" s="26" t="s">
        <v>1357</v>
      </c>
      <c r="Z241" s="26" t="s">
        <v>1849</v>
      </c>
      <c r="AA241" s="26"/>
    </row>
    <row r="242" spans="1:27" s="6" customFormat="1" ht="135" hidden="1">
      <c r="A242" s="26" t="s">
        <v>1347</v>
      </c>
      <c r="B242" s="26" t="s">
        <v>1686</v>
      </c>
      <c r="C242" s="26" t="s">
        <v>1448</v>
      </c>
      <c r="D242" s="26" t="s">
        <v>1192</v>
      </c>
      <c r="E242" s="26" t="s">
        <v>1855</v>
      </c>
      <c r="F242" s="26" t="s">
        <v>1435</v>
      </c>
      <c r="G242" s="26" t="s">
        <v>1193</v>
      </c>
      <c r="H242" s="26" t="s">
        <v>1436</v>
      </c>
      <c r="I242" s="26" t="s">
        <v>1350</v>
      </c>
      <c r="J242" s="26" t="s">
        <v>1861</v>
      </c>
      <c r="K242" s="26" t="s">
        <v>1864</v>
      </c>
      <c r="L242" s="26" t="s">
        <v>1872</v>
      </c>
      <c r="M242" s="26">
        <v>15</v>
      </c>
      <c r="N242" s="26" t="s">
        <v>1190</v>
      </c>
      <c r="O242" s="26" t="s">
        <v>1191</v>
      </c>
      <c r="P242" s="26" t="s">
        <v>1357</v>
      </c>
      <c r="Q242" s="28">
        <v>45533</v>
      </c>
      <c r="R242" s="26">
        <f t="shared" si="50"/>
        <v>39</v>
      </c>
      <c r="S242" s="26">
        <f t="shared" si="52"/>
        <v>40</v>
      </c>
      <c r="T242" s="27" t="s">
        <v>1368</v>
      </c>
      <c r="U242" s="26" t="s">
        <v>1805</v>
      </c>
      <c r="V242" s="26" t="s">
        <v>1357</v>
      </c>
      <c r="W242" s="26" t="s">
        <v>1357</v>
      </c>
      <c r="X242" s="26" t="s">
        <v>1357</v>
      </c>
      <c r="Y242" s="26" t="s">
        <v>1357</v>
      </c>
      <c r="Z242" s="26" t="s">
        <v>1849</v>
      </c>
      <c r="AA242" s="26"/>
    </row>
    <row r="243" spans="1:27" s="6" customFormat="1" ht="120" hidden="1">
      <c r="A243" s="26" t="s">
        <v>1347</v>
      </c>
      <c r="B243" s="26" t="s">
        <v>1686</v>
      </c>
      <c r="C243" s="26" t="s">
        <v>1469</v>
      </c>
      <c r="D243" s="26" t="s">
        <v>1196</v>
      </c>
      <c r="E243" s="26" t="s">
        <v>1854</v>
      </c>
      <c r="F243" s="26" t="s">
        <v>1420</v>
      </c>
      <c r="G243" s="26" t="s">
        <v>1197</v>
      </c>
      <c r="H243" s="26" t="s">
        <v>1503</v>
      </c>
      <c r="I243" s="26" t="s">
        <v>1350</v>
      </c>
      <c r="J243" s="26" t="s">
        <v>1521</v>
      </c>
      <c r="K243" s="26" t="s">
        <v>169</v>
      </c>
      <c r="L243" s="26" t="s">
        <v>1871</v>
      </c>
      <c r="M243" s="26">
        <v>15</v>
      </c>
      <c r="N243" s="26" t="s">
        <v>1194</v>
      </c>
      <c r="O243" s="26" t="s">
        <v>1195</v>
      </c>
      <c r="P243" s="26" t="s">
        <v>1357</v>
      </c>
      <c r="Q243" s="28">
        <v>45533</v>
      </c>
      <c r="R243" s="26">
        <f t="shared" si="50"/>
        <v>39</v>
      </c>
      <c r="S243" s="26">
        <f t="shared" si="52"/>
        <v>40</v>
      </c>
      <c r="T243" s="27" t="s">
        <v>1368</v>
      </c>
      <c r="U243" s="26" t="s">
        <v>1806</v>
      </c>
      <c r="V243" s="26" t="s">
        <v>1357</v>
      </c>
      <c r="W243" s="26" t="s">
        <v>1357</v>
      </c>
      <c r="X243" s="26" t="s">
        <v>1357</v>
      </c>
      <c r="Y243" s="26" t="s">
        <v>1357</v>
      </c>
      <c r="Z243" s="26" t="s">
        <v>1849</v>
      </c>
      <c r="AA243" s="26"/>
    </row>
    <row r="244" spans="1:27" s="6" customFormat="1" ht="135" hidden="1">
      <c r="A244" s="26" t="s">
        <v>1347</v>
      </c>
      <c r="B244" s="26" t="s">
        <v>1807</v>
      </c>
      <c r="C244" s="26" t="s">
        <v>1453</v>
      </c>
      <c r="D244" s="26" t="s">
        <v>1200</v>
      </c>
      <c r="E244" s="26" t="s">
        <v>1855</v>
      </c>
      <c r="F244" s="26" t="s">
        <v>1349</v>
      </c>
      <c r="G244" s="26" t="s">
        <v>1201</v>
      </c>
      <c r="H244" s="26" t="s">
        <v>1443</v>
      </c>
      <c r="I244" s="26" t="s">
        <v>1365</v>
      </c>
      <c r="J244" s="26" t="s">
        <v>1862</v>
      </c>
      <c r="K244" s="26" t="s">
        <v>146</v>
      </c>
      <c r="L244" s="26" t="s">
        <v>1873</v>
      </c>
      <c r="M244" s="26">
        <v>15</v>
      </c>
      <c r="N244" s="26" t="s">
        <v>1198</v>
      </c>
      <c r="O244" s="26" t="s">
        <v>1199</v>
      </c>
      <c r="P244" s="26" t="s">
        <v>1357</v>
      </c>
      <c r="Q244" s="28">
        <v>45533</v>
      </c>
      <c r="R244" s="26">
        <f t="shared" si="50"/>
        <v>40</v>
      </c>
      <c r="S244" s="26">
        <f t="shared" si="52"/>
        <v>41</v>
      </c>
      <c r="T244" s="27" t="s">
        <v>1368</v>
      </c>
      <c r="U244" s="26" t="s">
        <v>1808</v>
      </c>
      <c r="V244" s="26" t="s">
        <v>1357</v>
      </c>
      <c r="W244" s="26" t="s">
        <v>1357</v>
      </c>
      <c r="X244" s="26" t="s">
        <v>1357</v>
      </c>
      <c r="Y244" s="26" t="s">
        <v>1357</v>
      </c>
      <c r="Z244" s="26" t="s">
        <v>1849</v>
      </c>
      <c r="AA244" s="26"/>
    </row>
    <row r="245" spans="1:27" s="6" customFormat="1" ht="150" hidden="1">
      <c r="A245" s="26" t="s">
        <v>1347</v>
      </c>
      <c r="B245" s="26" t="s">
        <v>1686</v>
      </c>
      <c r="C245" s="26" t="s">
        <v>1494</v>
      </c>
      <c r="D245" s="26" t="s">
        <v>1208</v>
      </c>
      <c r="E245" s="26" t="s">
        <v>1856</v>
      </c>
      <c r="F245" s="26" t="s">
        <v>1420</v>
      </c>
      <c r="G245" s="26" t="s">
        <v>1209</v>
      </c>
      <c r="H245" s="26" t="s">
        <v>607</v>
      </c>
      <c r="I245" s="26" t="s">
        <v>1350</v>
      </c>
      <c r="J245" s="26" t="s">
        <v>1521</v>
      </c>
      <c r="K245" s="26" t="s">
        <v>169</v>
      </c>
      <c r="L245" s="26" t="s">
        <v>1871</v>
      </c>
      <c r="M245" s="26">
        <v>15</v>
      </c>
      <c r="N245" s="26" t="s">
        <v>1206</v>
      </c>
      <c r="O245" s="26" t="s">
        <v>1207</v>
      </c>
      <c r="P245" s="28">
        <v>45533</v>
      </c>
      <c r="Q245" s="28">
        <v>45533</v>
      </c>
      <c r="R245" s="26">
        <f t="shared" si="50"/>
        <v>40</v>
      </c>
      <c r="S245" s="26">
        <f t="shared" si="52"/>
        <v>41</v>
      </c>
      <c r="T245" s="27" t="s">
        <v>1368</v>
      </c>
      <c r="U245" s="26" t="s">
        <v>1809</v>
      </c>
      <c r="V245" s="26" t="s">
        <v>1357</v>
      </c>
      <c r="W245" s="26" t="s">
        <v>1357</v>
      </c>
      <c r="X245" s="26" t="s">
        <v>1357</v>
      </c>
      <c r="Y245" s="26" t="s">
        <v>1357</v>
      </c>
      <c r="Z245" s="26" t="s">
        <v>1605</v>
      </c>
      <c r="AA245" s="26"/>
    </row>
    <row r="246" spans="1:27" s="6" customFormat="1" ht="120" hidden="1">
      <c r="A246" s="26" t="s">
        <v>1347</v>
      </c>
      <c r="B246" s="26" t="s">
        <v>1686</v>
      </c>
      <c r="C246" s="26" t="s">
        <v>1363</v>
      </c>
      <c r="D246" s="26" t="s">
        <v>1212</v>
      </c>
      <c r="E246" s="26" t="s">
        <v>1855</v>
      </c>
      <c r="F246" s="26" t="s">
        <v>1435</v>
      </c>
      <c r="G246" s="26" t="s">
        <v>1213</v>
      </c>
      <c r="H246" s="26" t="s">
        <v>1436</v>
      </c>
      <c r="I246" s="26" t="s">
        <v>1350</v>
      </c>
      <c r="J246" s="26" t="s">
        <v>1861</v>
      </c>
      <c r="K246" s="26" t="s">
        <v>1214</v>
      </c>
      <c r="L246" s="26" t="s">
        <v>1871</v>
      </c>
      <c r="M246" s="26">
        <v>15</v>
      </c>
      <c r="N246" s="26" t="s">
        <v>1210</v>
      </c>
      <c r="O246" s="26" t="s">
        <v>1211</v>
      </c>
      <c r="P246" s="26" t="s">
        <v>1357</v>
      </c>
      <c r="Q246" s="28">
        <v>45477</v>
      </c>
      <c r="R246" s="26">
        <v>0</v>
      </c>
      <c r="S246" s="26">
        <v>0</v>
      </c>
      <c r="T246" s="35" t="s">
        <v>1514</v>
      </c>
      <c r="U246" s="26" t="s">
        <v>1810</v>
      </c>
      <c r="V246" s="26" t="s">
        <v>1357</v>
      </c>
      <c r="W246" s="26" t="s">
        <v>1357</v>
      </c>
      <c r="X246" s="26" t="s">
        <v>1357</v>
      </c>
      <c r="Y246" s="26" t="s">
        <v>1357</v>
      </c>
      <c r="Z246" s="26" t="s">
        <v>1610</v>
      </c>
      <c r="AA246" s="26"/>
    </row>
    <row r="247" spans="1:27" s="6" customFormat="1" ht="120" hidden="1">
      <c r="A247" s="26" t="s">
        <v>1347</v>
      </c>
      <c r="B247" s="26" t="s">
        <v>1686</v>
      </c>
      <c r="C247" s="26" t="s">
        <v>1348</v>
      </c>
      <c r="D247" s="26" t="s">
        <v>891</v>
      </c>
      <c r="E247" s="26" t="s">
        <v>1858</v>
      </c>
      <c r="F247" s="26" t="s">
        <v>1349</v>
      </c>
      <c r="G247" s="26" t="s">
        <v>1217</v>
      </c>
      <c r="H247" s="26" t="s">
        <v>1373</v>
      </c>
      <c r="I247" s="26" t="s">
        <v>1350</v>
      </c>
      <c r="J247" s="26" t="s">
        <v>1859</v>
      </c>
      <c r="K247" s="26" t="s">
        <v>600</v>
      </c>
      <c r="L247" s="26" t="s">
        <v>1873</v>
      </c>
      <c r="M247" s="26">
        <v>15</v>
      </c>
      <c r="N247" s="26" t="s">
        <v>1215</v>
      </c>
      <c r="O247" s="26" t="s">
        <v>1216</v>
      </c>
      <c r="P247" s="26" t="s">
        <v>1357</v>
      </c>
      <c r="Q247" s="28">
        <v>45533</v>
      </c>
      <c r="R247" s="26">
        <f t="shared" ref="R247:R266" si="53">NETWORKDAYS.INTL(O247,Q247,1,$AW$1:$BM$1)</f>
        <v>40</v>
      </c>
      <c r="S247" s="26">
        <f t="shared" ref="S247:S251" si="54">R247+1</f>
        <v>41</v>
      </c>
      <c r="T247" s="27" t="s">
        <v>1368</v>
      </c>
      <c r="U247" s="26" t="s">
        <v>1811</v>
      </c>
      <c r="V247" s="26" t="s">
        <v>1357</v>
      </c>
      <c r="W247" s="26" t="s">
        <v>1357</v>
      </c>
      <c r="X247" s="26" t="s">
        <v>1357</v>
      </c>
      <c r="Y247" s="26" t="s">
        <v>1357</v>
      </c>
      <c r="Z247" s="26" t="s">
        <v>1849</v>
      </c>
      <c r="AA247" s="26"/>
    </row>
    <row r="248" spans="1:27" s="6" customFormat="1" ht="165" hidden="1">
      <c r="A248" s="26" t="s">
        <v>1347</v>
      </c>
      <c r="B248" s="26" t="s">
        <v>1686</v>
      </c>
      <c r="C248" s="26" t="s">
        <v>1363</v>
      </c>
      <c r="D248" s="26" t="s">
        <v>1220</v>
      </c>
      <c r="E248" s="26" t="s">
        <v>1855</v>
      </c>
      <c r="F248" s="26" t="s">
        <v>1546</v>
      </c>
      <c r="G248" s="26" t="s">
        <v>1221</v>
      </c>
      <c r="H248" s="26" t="s">
        <v>1423</v>
      </c>
      <c r="I248" s="26" t="s">
        <v>1350</v>
      </c>
      <c r="J248" s="26" t="s">
        <v>1526</v>
      </c>
      <c r="K248" s="26" t="s">
        <v>17</v>
      </c>
      <c r="L248" s="26" t="s">
        <v>1871</v>
      </c>
      <c r="M248" s="26">
        <v>15</v>
      </c>
      <c r="N248" s="26" t="s">
        <v>1218</v>
      </c>
      <c r="O248" s="26" t="s">
        <v>1219</v>
      </c>
      <c r="P248" s="26" t="s">
        <v>1812</v>
      </c>
      <c r="Q248" s="28">
        <v>45533</v>
      </c>
      <c r="R248" s="26">
        <f t="shared" si="53"/>
        <v>40</v>
      </c>
      <c r="S248" s="26">
        <f t="shared" si="54"/>
        <v>41</v>
      </c>
      <c r="T248" s="27" t="s">
        <v>1368</v>
      </c>
      <c r="U248" s="26" t="s">
        <v>1813</v>
      </c>
      <c r="V248" s="26" t="s">
        <v>1357</v>
      </c>
      <c r="W248" s="26" t="s">
        <v>1357</v>
      </c>
      <c r="X248" s="26" t="s">
        <v>1357</v>
      </c>
      <c r="Y248" s="26" t="s">
        <v>1357</v>
      </c>
      <c r="Z248" s="26" t="s">
        <v>1605</v>
      </c>
      <c r="AA248" s="26"/>
    </row>
    <row r="249" spans="1:27" s="6" customFormat="1" ht="195" hidden="1">
      <c r="A249" s="26" t="s">
        <v>1347</v>
      </c>
      <c r="B249" s="26" t="s">
        <v>1686</v>
      </c>
      <c r="C249" s="26" t="s">
        <v>1348</v>
      </c>
      <c r="D249" s="26" t="s">
        <v>1224</v>
      </c>
      <c r="E249" s="26" t="s">
        <v>1858</v>
      </c>
      <c r="F249" s="26" t="s">
        <v>1546</v>
      </c>
      <c r="G249" s="26" t="s">
        <v>1225</v>
      </c>
      <c r="H249" s="26" t="s">
        <v>1386</v>
      </c>
      <c r="I249" s="26" t="s">
        <v>1350</v>
      </c>
      <c r="J249" s="26" t="s">
        <v>1526</v>
      </c>
      <c r="K249" s="26" t="s">
        <v>17</v>
      </c>
      <c r="L249" s="26" t="s">
        <v>1871</v>
      </c>
      <c r="M249" s="26">
        <v>15</v>
      </c>
      <c r="N249" s="26" t="s">
        <v>1222</v>
      </c>
      <c r="O249" s="26" t="s">
        <v>1223</v>
      </c>
      <c r="P249" s="26" t="s">
        <v>1357</v>
      </c>
      <c r="Q249" s="28">
        <v>45533</v>
      </c>
      <c r="R249" s="26">
        <f t="shared" si="53"/>
        <v>40</v>
      </c>
      <c r="S249" s="26">
        <f t="shared" si="54"/>
        <v>41</v>
      </c>
      <c r="T249" s="27" t="s">
        <v>1368</v>
      </c>
      <c r="U249" s="26" t="s">
        <v>1814</v>
      </c>
      <c r="V249" s="26" t="s">
        <v>1357</v>
      </c>
      <c r="W249" s="26" t="s">
        <v>1357</v>
      </c>
      <c r="X249" s="26" t="s">
        <v>1357</v>
      </c>
      <c r="Y249" s="26" t="s">
        <v>1357</v>
      </c>
      <c r="Z249" s="26" t="s">
        <v>1849</v>
      </c>
      <c r="AA249" s="26"/>
    </row>
    <row r="250" spans="1:27" s="6" customFormat="1" ht="135">
      <c r="A250" s="26" t="s">
        <v>1347</v>
      </c>
      <c r="B250" s="26" t="s">
        <v>1686</v>
      </c>
      <c r="C250" s="26" t="s">
        <v>1645</v>
      </c>
      <c r="D250" s="26" t="s">
        <v>1232</v>
      </c>
      <c r="E250" s="26" t="s">
        <v>1854</v>
      </c>
      <c r="F250" s="26" t="s">
        <v>1546</v>
      </c>
      <c r="G250" s="26" t="s">
        <v>1233</v>
      </c>
      <c r="H250" s="26" t="s">
        <v>1386</v>
      </c>
      <c r="I250" s="26" t="s">
        <v>1350</v>
      </c>
      <c r="J250" s="26" t="s">
        <v>1526</v>
      </c>
      <c r="K250" s="26" t="s">
        <v>17</v>
      </c>
      <c r="L250" s="26" t="s">
        <v>1871</v>
      </c>
      <c r="M250" s="26">
        <v>15</v>
      </c>
      <c r="N250" s="26" t="s">
        <v>1230</v>
      </c>
      <c r="O250" s="26" t="s">
        <v>1231</v>
      </c>
      <c r="P250" s="26" t="s">
        <v>1357</v>
      </c>
      <c r="Q250" s="28">
        <v>45533</v>
      </c>
      <c r="R250" s="26">
        <f t="shared" si="53"/>
        <v>40</v>
      </c>
      <c r="S250" s="26">
        <f t="shared" si="54"/>
        <v>41</v>
      </c>
      <c r="T250" s="27" t="s">
        <v>1368</v>
      </c>
      <c r="U250" s="26" t="s">
        <v>1815</v>
      </c>
      <c r="V250" s="26" t="s">
        <v>1357</v>
      </c>
      <c r="W250" s="26" t="s">
        <v>1357</v>
      </c>
      <c r="X250" s="26" t="s">
        <v>1357</v>
      </c>
      <c r="Y250" s="26" t="s">
        <v>1357</v>
      </c>
      <c r="Z250" s="26" t="s">
        <v>1849</v>
      </c>
      <c r="AA250" s="26"/>
    </row>
    <row r="251" spans="1:27" s="6" customFormat="1" ht="180" hidden="1">
      <c r="A251" s="26" t="s">
        <v>1347</v>
      </c>
      <c r="B251" s="26" t="s">
        <v>1686</v>
      </c>
      <c r="C251" s="26" t="s">
        <v>1469</v>
      </c>
      <c r="D251" s="26" t="s">
        <v>1236</v>
      </c>
      <c r="E251" s="26" t="s">
        <v>1855</v>
      </c>
      <c r="F251" s="26" t="s">
        <v>1349</v>
      </c>
      <c r="G251" s="26" t="s">
        <v>1237</v>
      </c>
      <c r="H251" s="26" t="s">
        <v>1443</v>
      </c>
      <c r="I251" s="26" t="s">
        <v>1365</v>
      </c>
      <c r="J251" s="26" t="s">
        <v>1862</v>
      </c>
      <c r="K251" s="26" t="s">
        <v>146</v>
      </c>
      <c r="L251" s="26" t="s">
        <v>1873</v>
      </c>
      <c r="M251" s="26">
        <v>15</v>
      </c>
      <c r="N251" s="26" t="s">
        <v>1234</v>
      </c>
      <c r="O251" s="26" t="s">
        <v>1235</v>
      </c>
      <c r="P251" s="26" t="s">
        <v>1357</v>
      </c>
      <c r="Q251" s="28">
        <v>45533</v>
      </c>
      <c r="R251" s="26">
        <f t="shared" si="53"/>
        <v>40</v>
      </c>
      <c r="S251" s="26">
        <f t="shared" si="54"/>
        <v>41</v>
      </c>
      <c r="T251" s="27" t="s">
        <v>1368</v>
      </c>
      <c r="U251" s="26" t="s">
        <v>1816</v>
      </c>
      <c r="V251" s="26" t="s">
        <v>1357</v>
      </c>
      <c r="W251" s="26" t="s">
        <v>1357</v>
      </c>
      <c r="X251" s="26" t="s">
        <v>1357</v>
      </c>
      <c r="Y251" s="26" t="s">
        <v>1357</v>
      </c>
      <c r="Z251" s="26" t="s">
        <v>1849</v>
      </c>
      <c r="AA251" s="26"/>
    </row>
    <row r="252" spans="1:27" s="6" customFormat="1" ht="120" hidden="1">
      <c r="A252" s="26" t="s">
        <v>1347</v>
      </c>
      <c r="B252" s="26" t="s">
        <v>1686</v>
      </c>
      <c r="C252" s="26" t="s">
        <v>1363</v>
      </c>
      <c r="D252" s="26" t="s">
        <v>1240</v>
      </c>
      <c r="E252" s="26" t="s">
        <v>1855</v>
      </c>
      <c r="F252" s="26" t="s">
        <v>1546</v>
      </c>
      <c r="G252" s="26" t="s">
        <v>1241</v>
      </c>
      <c r="H252" s="26" t="s">
        <v>1421</v>
      </c>
      <c r="I252" s="26" t="s">
        <v>1350</v>
      </c>
      <c r="J252" s="26" t="s">
        <v>1526</v>
      </c>
      <c r="K252" s="26" t="s">
        <v>1863</v>
      </c>
      <c r="L252" s="26" t="s">
        <v>1873</v>
      </c>
      <c r="M252" s="26">
        <v>0</v>
      </c>
      <c r="N252" s="26" t="s">
        <v>1238</v>
      </c>
      <c r="O252" s="26" t="s">
        <v>1239</v>
      </c>
      <c r="P252" s="26" t="s">
        <v>1357</v>
      </c>
      <c r="Q252" s="28">
        <v>0</v>
      </c>
      <c r="R252" s="26">
        <v>0</v>
      </c>
      <c r="S252" s="26">
        <v>0</v>
      </c>
      <c r="T252" s="35" t="s">
        <v>1514</v>
      </c>
      <c r="U252" s="26" t="s">
        <v>1817</v>
      </c>
      <c r="V252" s="26" t="s">
        <v>1357</v>
      </c>
      <c r="W252" s="26" t="s">
        <v>1357</v>
      </c>
      <c r="X252" s="26" t="s">
        <v>1357</v>
      </c>
      <c r="Y252" s="26" t="s">
        <v>1357</v>
      </c>
      <c r="Z252" s="26" t="s">
        <v>1610</v>
      </c>
      <c r="AA252" s="26"/>
    </row>
    <row r="253" spans="1:27" s="6" customFormat="1" ht="180" hidden="1">
      <c r="A253" s="26" t="s">
        <v>1347</v>
      </c>
      <c r="B253" s="26" t="s">
        <v>1686</v>
      </c>
      <c r="C253" s="26" t="s">
        <v>1494</v>
      </c>
      <c r="D253" s="26" t="s">
        <v>1244</v>
      </c>
      <c r="E253" s="26" t="s">
        <v>1854</v>
      </c>
      <c r="F253" s="26" t="s">
        <v>1420</v>
      </c>
      <c r="G253" s="26" t="s">
        <v>1245</v>
      </c>
      <c r="H253" s="26" t="s">
        <v>607</v>
      </c>
      <c r="I253" s="26" t="s">
        <v>1350</v>
      </c>
      <c r="J253" s="26" t="s">
        <v>1521</v>
      </c>
      <c r="K253" s="26" t="s">
        <v>169</v>
      </c>
      <c r="L253" s="26" t="s">
        <v>1871</v>
      </c>
      <c r="M253" s="26">
        <v>15</v>
      </c>
      <c r="N253" s="26" t="s">
        <v>1242</v>
      </c>
      <c r="O253" s="26" t="s">
        <v>1243</v>
      </c>
      <c r="P253" s="26" t="s">
        <v>1357</v>
      </c>
      <c r="Q253" s="28">
        <v>45533</v>
      </c>
      <c r="R253" s="26">
        <f t="shared" si="53"/>
        <v>40</v>
      </c>
      <c r="S253" s="26">
        <f t="shared" ref="S253:S257" si="55">R253+1</f>
        <v>41</v>
      </c>
      <c r="T253" s="27" t="s">
        <v>1368</v>
      </c>
      <c r="U253" s="26" t="s">
        <v>1818</v>
      </c>
      <c r="V253" s="26" t="s">
        <v>1357</v>
      </c>
      <c r="W253" s="26" t="s">
        <v>1357</v>
      </c>
      <c r="X253" s="26" t="s">
        <v>1357</v>
      </c>
      <c r="Y253" s="26" t="s">
        <v>1357</v>
      </c>
      <c r="Z253" s="26" t="s">
        <v>1849</v>
      </c>
      <c r="AA253" s="26"/>
    </row>
    <row r="254" spans="1:27" s="6" customFormat="1" ht="120" hidden="1">
      <c r="A254" s="26" t="s">
        <v>1347</v>
      </c>
      <c r="B254" s="26" t="s">
        <v>1686</v>
      </c>
      <c r="C254" s="26" t="s">
        <v>1469</v>
      </c>
      <c r="D254" s="26" t="s">
        <v>1248</v>
      </c>
      <c r="E254" s="26" t="s">
        <v>1855</v>
      </c>
      <c r="F254" s="26" t="s">
        <v>1435</v>
      </c>
      <c r="G254" s="26" t="s">
        <v>1249</v>
      </c>
      <c r="H254" s="26" t="s">
        <v>1436</v>
      </c>
      <c r="I254" s="26" t="s">
        <v>1350</v>
      </c>
      <c r="J254" s="26" t="s">
        <v>1861</v>
      </c>
      <c r="K254" s="26" t="s">
        <v>146</v>
      </c>
      <c r="L254" s="26" t="s">
        <v>1873</v>
      </c>
      <c r="M254" s="26">
        <v>15</v>
      </c>
      <c r="N254" s="26" t="s">
        <v>1246</v>
      </c>
      <c r="O254" s="26" t="s">
        <v>1247</v>
      </c>
      <c r="P254" s="26" t="s">
        <v>1357</v>
      </c>
      <c r="Q254" s="28">
        <v>45533</v>
      </c>
      <c r="R254" s="26">
        <v>0</v>
      </c>
      <c r="S254" s="26">
        <v>0</v>
      </c>
      <c r="T254" s="35" t="s">
        <v>1514</v>
      </c>
      <c r="U254" s="26" t="s">
        <v>1819</v>
      </c>
      <c r="V254" s="26" t="s">
        <v>1357</v>
      </c>
      <c r="W254" s="26" t="s">
        <v>1357</v>
      </c>
      <c r="X254" s="26" t="s">
        <v>1357</v>
      </c>
      <c r="Y254" s="26" t="s">
        <v>1357</v>
      </c>
      <c r="Z254" s="26" t="s">
        <v>1703</v>
      </c>
      <c r="AA254" s="26"/>
    </row>
    <row r="255" spans="1:27" s="6" customFormat="1" ht="135" hidden="1">
      <c r="A255" s="26" t="s">
        <v>1347</v>
      </c>
      <c r="B255" s="26" t="s">
        <v>1807</v>
      </c>
      <c r="C255" s="26" t="s">
        <v>1348</v>
      </c>
      <c r="D255" s="26" t="s">
        <v>1252</v>
      </c>
      <c r="E255" s="26" t="s">
        <v>1857</v>
      </c>
      <c r="F255" s="26" t="s">
        <v>1349</v>
      </c>
      <c r="G255" s="26" t="s">
        <v>1253</v>
      </c>
      <c r="H255" s="26" t="s">
        <v>1398</v>
      </c>
      <c r="I255" s="26" t="s">
        <v>1398</v>
      </c>
      <c r="J255" s="26" t="s">
        <v>1398</v>
      </c>
      <c r="K255" s="26" t="s">
        <v>1865</v>
      </c>
      <c r="L255" s="26" t="s">
        <v>1873</v>
      </c>
      <c r="M255" s="26">
        <v>15</v>
      </c>
      <c r="N255" s="26" t="s">
        <v>1250</v>
      </c>
      <c r="O255" s="26" t="s">
        <v>1251</v>
      </c>
      <c r="P255" s="26" t="s">
        <v>1357</v>
      </c>
      <c r="Q255" s="28">
        <v>45533</v>
      </c>
      <c r="R255" s="26">
        <f t="shared" si="53"/>
        <v>41</v>
      </c>
      <c r="S255" s="26">
        <f t="shared" si="55"/>
        <v>42</v>
      </c>
      <c r="T255" s="27" t="s">
        <v>1368</v>
      </c>
      <c r="U255" s="26" t="s">
        <v>1820</v>
      </c>
      <c r="V255" s="26" t="s">
        <v>1357</v>
      </c>
      <c r="W255" s="26" t="s">
        <v>1357</v>
      </c>
      <c r="X255" s="26" t="s">
        <v>1357</v>
      </c>
      <c r="Y255" s="26" t="s">
        <v>1357</v>
      </c>
      <c r="Z255" s="26" t="s">
        <v>1849</v>
      </c>
      <c r="AA255" s="26"/>
    </row>
    <row r="256" spans="1:27" s="6" customFormat="1" ht="135" hidden="1">
      <c r="A256" s="26" t="s">
        <v>1347</v>
      </c>
      <c r="B256" s="26" t="s">
        <v>1686</v>
      </c>
      <c r="C256" s="26" t="s">
        <v>1414</v>
      </c>
      <c r="D256" s="26" t="s">
        <v>335</v>
      </c>
      <c r="E256" s="26" t="s">
        <v>1855</v>
      </c>
      <c r="F256" s="26" t="s">
        <v>1435</v>
      </c>
      <c r="G256" s="26" t="s">
        <v>1256</v>
      </c>
      <c r="H256" s="26" t="s">
        <v>1790</v>
      </c>
      <c r="I256" s="26" t="s">
        <v>1350</v>
      </c>
      <c r="J256" s="26" t="s">
        <v>1861</v>
      </c>
      <c r="K256" s="26" t="s">
        <v>357</v>
      </c>
      <c r="L256" s="26" t="s">
        <v>1871</v>
      </c>
      <c r="M256" s="26">
        <v>15</v>
      </c>
      <c r="N256" s="26" t="s">
        <v>1254</v>
      </c>
      <c r="O256" s="26" t="s">
        <v>1255</v>
      </c>
      <c r="P256" s="26" t="s">
        <v>1357</v>
      </c>
      <c r="Q256" s="28">
        <v>45533</v>
      </c>
      <c r="R256" s="26">
        <f t="shared" si="53"/>
        <v>41</v>
      </c>
      <c r="S256" s="26">
        <f t="shared" si="55"/>
        <v>42</v>
      </c>
      <c r="T256" s="27" t="s">
        <v>1368</v>
      </c>
      <c r="U256" s="26" t="s">
        <v>1821</v>
      </c>
      <c r="V256" s="26" t="s">
        <v>1357</v>
      </c>
      <c r="W256" s="26" t="s">
        <v>1357</v>
      </c>
      <c r="X256" s="26" t="s">
        <v>1357</v>
      </c>
      <c r="Y256" s="26" t="s">
        <v>1357</v>
      </c>
      <c r="Z256" s="26" t="s">
        <v>1849</v>
      </c>
      <c r="AA256" s="26"/>
    </row>
    <row r="257" spans="1:27" s="6" customFormat="1" ht="180" hidden="1">
      <c r="A257" s="26" t="s">
        <v>1347</v>
      </c>
      <c r="B257" s="26" t="s">
        <v>1686</v>
      </c>
      <c r="C257" s="26" t="s">
        <v>1469</v>
      </c>
      <c r="D257" s="26" t="s">
        <v>1090</v>
      </c>
      <c r="E257" s="26" t="s">
        <v>1855</v>
      </c>
      <c r="F257" s="26" t="s">
        <v>1349</v>
      </c>
      <c r="G257" s="26" t="s">
        <v>1259</v>
      </c>
      <c r="H257" s="26" t="s">
        <v>1443</v>
      </c>
      <c r="I257" s="26" t="s">
        <v>1365</v>
      </c>
      <c r="J257" s="26" t="s">
        <v>1862</v>
      </c>
      <c r="K257" s="26" t="s">
        <v>25</v>
      </c>
      <c r="L257" s="26" t="s">
        <v>1872</v>
      </c>
      <c r="M257" s="26">
        <v>15</v>
      </c>
      <c r="N257" s="26" t="s">
        <v>1257</v>
      </c>
      <c r="O257" s="26" t="s">
        <v>1258</v>
      </c>
      <c r="P257" s="26" t="s">
        <v>1357</v>
      </c>
      <c r="Q257" s="28">
        <v>45533</v>
      </c>
      <c r="R257" s="26">
        <f t="shared" si="53"/>
        <v>41</v>
      </c>
      <c r="S257" s="26">
        <f t="shared" si="55"/>
        <v>42</v>
      </c>
      <c r="T257" s="27" t="s">
        <v>1368</v>
      </c>
      <c r="U257" s="26" t="s">
        <v>1822</v>
      </c>
      <c r="V257" s="26" t="s">
        <v>1357</v>
      </c>
      <c r="W257" s="26" t="s">
        <v>1357</v>
      </c>
      <c r="X257" s="26" t="s">
        <v>1357</v>
      </c>
      <c r="Y257" s="26" t="s">
        <v>1357</v>
      </c>
      <c r="Z257" s="26" t="s">
        <v>1849</v>
      </c>
      <c r="AA257" s="26"/>
    </row>
    <row r="258" spans="1:27" s="6" customFormat="1" ht="150" hidden="1">
      <c r="A258" s="26" t="s">
        <v>1347</v>
      </c>
      <c r="B258" s="26" t="s">
        <v>1686</v>
      </c>
      <c r="C258" s="26" t="s">
        <v>1348</v>
      </c>
      <c r="D258" s="26" t="s">
        <v>1262</v>
      </c>
      <c r="E258" s="26" t="s">
        <v>1855</v>
      </c>
      <c r="F258" s="26" t="s">
        <v>1420</v>
      </c>
      <c r="G258" s="26" t="s">
        <v>1263</v>
      </c>
      <c r="H258" s="26" t="s">
        <v>1418</v>
      </c>
      <c r="I258" s="26" t="s">
        <v>1350</v>
      </c>
      <c r="J258" s="26" t="s">
        <v>1521</v>
      </c>
      <c r="K258" s="26" t="s">
        <v>405</v>
      </c>
      <c r="L258" s="26" t="s">
        <v>1873</v>
      </c>
      <c r="M258" s="26">
        <v>0</v>
      </c>
      <c r="N258" s="26" t="s">
        <v>1260</v>
      </c>
      <c r="O258" s="26" t="s">
        <v>1261</v>
      </c>
      <c r="P258" s="26" t="s">
        <v>1357</v>
      </c>
      <c r="Q258" s="28">
        <v>45482</v>
      </c>
      <c r="R258" s="26">
        <v>0</v>
      </c>
      <c r="S258" s="26">
        <v>0</v>
      </c>
      <c r="T258" s="35" t="s">
        <v>1514</v>
      </c>
      <c r="U258" s="26" t="s">
        <v>1823</v>
      </c>
      <c r="V258" s="26" t="s">
        <v>1357</v>
      </c>
      <c r="W258" s="26" t="s">
        <v>1357</v>
      </c>
      <c r="X258" s="26" t="s">
        <v>1357</v>
      </c>
      <c r="Y258" s="26" t="s">
        <v>1357</v>
      </c>
      <c r="Z258" s="26" t="s">
        <v>1610</v>
      </c>
      <c r="AA258" s="26"/>
    </row>
    <row r="259" spans="1:27" s="6" customFormat="1" ht="150" hidden="1">
      <c r="A259" s="26" t="s">
        <v>1347</v>
      </c>
      <c r="B259" s="26" t="s">
        <v>1686</v>
      </c>
      <c r="C259" s="26" t="s">
        <v>1348</v>
      </c>
      <c r="D259" s="26" t="s">
        <v>1097</v>
      </c>
      <c r="E259" s="26" t="s">
        <v>1855</v>
      </c>
      <c r="F259" s="26" t="s">
        <v>1420</v>
      </c>
      <c r="G259" s="26" t="s">
        <v>1266</v>
      </c>
      <c r="H259" s="26" t="s">
        <v>1418</v>
      </c>
      <c r="I259" s="26" t="s">
        <v>1350</v>
      </c>
      <c r="J259" s="26" t="s">
        <v>1521</v>
      </c>
      <c r="K259" s="26" t="s">
        <v>405</v>
      </c>
      <c r="L259" s="26" t="s">
        <v>1873</v>
      </c>
      <c r="M259" s="26">
        <v>0</v>
      </c>
      <c r="N259" s="26" t="s">
        <v>1264</v>
      </c>
      <c r="O259" s="26" t="s">
        <v>1265</v>
      </c>
      <c r="P259" s="26" t="s">
        <v>1357</v>
      </c>
      <c r="Q259" s="26">
        <v>0</v>
      </c>
      <c r="R259" s="26">
        <v>0</v>
      </c>
      <c r="S259" s="26">
        <v>0</v>
      </c>
      <c r="T259" s="35" t="s">
        <v>1514</v>
      </c>
      <c r="U259" s="26" t="s">
        <v>1824</v>
      </c>
      <c r="V259" s="26" t="s">
        <v>1357</v>
      </c>
      <c r="W259" s="26" t="s">
        <v>1357</v>
      </c>
      <c r="X259" s="26" t="s">
        <v>1357</v>
      </c>
      <c r="Y259" s="26" t="s">
        <v>1357</v>
      </c>
      <c r="Z259" s="26" t="s">
        <v>1610</v>
      </c>
      <c r="AA259" s="26"/>
    </row>
    <row r="260" spans="1:27" s="6" customFormat="1" ht="195" hidden="1">
      <c r="A260" s="26" t="s">
        <v>1347</v>
      </c>
      <c r="B260" s="26" t="s">
        <v>1686</v>
      </c>
      <c r="C260" s="26" t="s">
        <v>1442</v>
      </c>
      <c r="D260" s="26" t="s">
        <v>797</v>
      </c>
      <c r="E260" s="26" t="s">
        <v>1854</v>
      </c>
      <c r="F260" s="26" t="s">
        <v>1546</v>
      </c>
      <c r="G260" s="26" t="s">
        <v>1269</v>
      </c>
      <c r="H260" s="26" t="s">
        <v>1421</v>
      </c>
      <c r="I260" s="26" t="s">
        <v>1350</v>
      </c>
      <c r="J260" s="26" t="s">
        <v>1526</v>
      </c>
      <c r="K260" s="26" t="s">
        <v>17</v>
      </c>
      <c r="L260" s="26" t="s">
        <v>1871</v>
      </c>
      <c r="M260" s="26">
        <v>15</v>
      </c>
      <c r="N260" s="26" t="s">
        <v>1267</v>
      </c>
      <c r="O260" s="26" t="s">
        <v>1268</v>
      </c>
      <c r="P260" s="26" t="s">
        <v>1357</v>
      </c>
      <c r="Q260" s="28">
        <v>45533</v>
      </c>
      <c r="R260" s="26">
        <f t="shared" si="53"/>
        <v>41</v>
      </c>
      <c r="S260" s="26">
        <f t="shared" ref="S260:S261" si="56">R260+1</f>
        <v>42</v>
      </c>
      <c r="T260" s="27" t="s">
        <v>1368</v>
      </c>
      <c r="U260" s="26" t="s">
        <v>1825</v>
      </c>
      <c r="V260" s="26" t="s">
        <v>1357</v>
      </c>
      <c r="W260" s="26" t="s">
        <v>1357</v>
      </c>
      <c r="X260" s="26" t="s">
        <v>1357</v>
      </c>
      <c r="Y260" s="26" t="s">
        <v>1357</v>
      </c>
      <c r="Z260" s="26" t="s">
        <v>1849</v>
      </c>
      <c r="AA260" s="26"/>
    </row>
    <row r="261" spans="1:27" s="6" customFormat="1" ht="135" hidden="1">
      <c r="A261" s="26" t="s">
        <v>1347</v>
      </c>
      <c r="B261" s="26" t="s">
        <v>1686</v>
      </c>
      <c r="C261" s="26" t="s">
        <v>1455</v>
      </c>
      <c r="D261" s="26" t="s">
        <v>1272</v>
      </c>
      <c r="E261" s="26" t="s">
        <v>1855</v>
      </c>
      <c r="F261" s="26" t="s">
        <v>1435</v>
      </c>
      <c r="G261" s="26" t="s">
        <v>1273</v>
      </c>
      <c r="H261" s="26" t="s">
        <v>1443</v>
      </c>
      <c r="I261" s="26" t="s">
        <v>1365</v>
      </c>
      <c r="J261" s="26" t="s">
        <v>1862</v>
      </c>
      <c r="K261" s="26" t="s">
        <v>1864</v>
      </c>
      <c r="L261" s="26" t="s">
        <v>1872</v>
      </c>
      <c r="M261" s="26">
        <v>15</v>
      </c>
      <c r="N261" s="26" t="s">
        <v>1270</v>
      </c>
      <c r="O261" s="26" t="s">
        <v>1271</v>
      </c>
      <c r="P261" s="26" t="s">
        <v>1357</v>
      </c>
      <c r="Q261" s="28">
        <v>45533</v>
      </c>
      <c r="R261" s="26">
        <f t="shared" si="53"/>
        <v>41</v>
      </c>
      <c r="S261" s="26">
        <f t="shared" si="56"/>
        <v>42</v>
      </c>
      <c r="T261" s="27" t="s">
        <v>1368</v>
      </c>
      <c r="U261" s="26" t="s">
        <v>1826</v>
      </c>
      <c r="V261" s="26" t="s">
        <v>1357</v>
      </c>
      <c r="W261" s="26" t="s">
        <v>1357</v>
      </c>
      <c r="X261" s="26" t="s">
        <v>1357</v>
      </c>
      <c r="Y261" s="26" t="s">
        <v>1357</v>
      </c>
      <c r="Z261" s="26" t="s">
        <v>1849</v>
      </c>
      <c r="AA261" s="26"/>
    </row>
    <row r="262" spans="1:27" s="6" customFormat="1" ht="120" hidden="1">
      <c r="A262" s="26" t="s">
        <v>1347</v>
      </c>
      <c r="B262" s="26" t="s">
        <v>1686</v>
      </c>
      <c r="C262" s="26" t="s">
        <v>1348</v>
      </c>
      <c r="D262" s="26" t="s">
        <v>1276</v>
      </c>
      <c r="E262" s="26" t="s">
        <v>1857</v>
      </c>
      <c r="F262" s="26" t="s">
        <v>1349</v>
      </c>
      <c r="G262" s="26" t="s">
        <v>1277</v>
      </c>
      <c r="H262" s="26" t="s">
        <v>1370</v>
      </c>
      <c r="I262" s="26" t="s">
        <v>1365</v>
      </c>
      <c r="J262" s="26" t="s">
        <v>1365</v>
      </c>
      <c r="K262" s="26" t="s">
        <v>30</v>
      </c>
      <c r="L262" s="26" t="s">
        <v>1874</v>
      </c>
      <c r="M262" s="26">
        <v>10</v>
      </c>
      <c r="N262" s="26" t="s">
        <v>1274</v>
      </c>
      <c r="O262" s="26" t="s">
        <v>1275</v>
      </c>
      <c r="P262" s="26" t="s">
        <v>1357</v>
      </c>
      <c r="Q262" s="28">
        <v>45499</v>
      </c>
      <c r="R262" s="26">
        <f t="shared" si="53"/>
        <v>19</v>
      </c>
      <c r="S262" s="26">
        <f t="shared" ref="S262" si="57">R262+1</f>
        <v>20</v>
      </c>
      <c r="T262" s="30" t="s">
        <v>1392</v>
      </c>
      <c r="U262" s="26" t="s">
        <v>1827</v>
      </c>
      <c r="V262" s="26" t="s">
        <v>1357</v>
      </c>
      <c r="W262" s="26" t="s">
        <v>1559</v>
      </c>
      <c r="X262" s="26" t="s">
        <v>1356</v>
      </c>
      <c r="Y262" s="26" t="s">
        <v>1357</v>
      </c>
      <c r="Z262" s="26" t="s">
        <v>1828</v>
      </c>
      <c r="AA262" s="26"/>
    </row>
    <row r="263" spans="1:27" s="6" customFormat="1" ht="120" hidden="1">
      <c r="A263" s="26" t="s">
        <v>1347</v>
      </c>
      <c r="B263" s="26" t="s">
        <v>1686</v>
      </c>
      <c r="C263" s="26" t="s">
        <v>1457</v>
      </c>
      <c r="D263" s="26" t="s">
        <v>535</v>
      </c>
      <c r="E263" s="26" t="s">
        <v>1856</v>
      </c>
      <c r="F263" s="26" t="s">
        <v>1546</v>
      </c>
      <c r="G263" s="26" t="s">
        <v>1280</v>
      </c>
      <c r="H263" s="26" t="s">
        <v>1423</v>
      </c>
      <c r="I263" s="26" t="s">
        <v>1350</v>
      </c>
      <c r="J263" s="26" t="s">
        <v>1526</v>
      </c>
      <c r="K263" s="26" t="s">
        <v>1863</v>
      </c>
      <c r="L263" s="26" t="s">
        <v>1873</v>
      </c>
      <c r="M263" s="26">
        <v>0</v>
      </c>
      <c r="N263" s="26" t="s">
        <v>1278</v>
      </c>
      <c r="O263" s="26" t="s">
        <v>1279</v>
      </c>
      <c r="P263" s="26" t="s">
        <v>1357</v>
      </c>
      <c r="Q263" s="26">
        <v>0</v>
      </c>
      <c r="R263" s="26">
        <v>0</v>
      </c>
      <c r="S263" s="26">
        <v>0</v>
      </c>
      <c r="T263" s="35" t="s">
        <v>1514</v>
      </c>
      <c r="U263" s="26" t="s">
        <v>1829</v>
      </c>
      <c r="V263" s="26" t="s">
        <v>1357</v>
      </c>
      <c r="W263" s="26" t="s">
        <v>1357</v>
      </c>
      <c r="X263" s="26" t="s">
        <v>1357</v>
      </c>
      <c r="Y263" s="26" t="s">
        <v>1357</v>
      </c>
      <c r="Z263" s="26" t="s">
        <v>1610</v>
      </c>
      <c r="AA263" s="26"/>
    </row>
    <row r="264" spans="1:27" s="14" customFormat="1" ht="150" hidden="1">
      <c r="A264" s="26" t="s">
        <v>1347</v>
      </c>
      <c r="B264" s="26" t="s">
        <v>1686</v>
      </c>
      <c r="C264" s="26" t="s">
        <v>1524</v>
      </c>
      <c r="D264" s="26" t="s">
        <v>1283</v>
      </c>
      <c r="E264" s="26" t="s">
        <v>1854</v>
      </c>
      <c r="F264" s="26" t="s">
        <v>1420</v>
      </c>
      <c r="G264" s="26" t="s">
        <v>1284</v>
      </c>
      <c r="H264" s="26" t="s">
        <v>607</v>
      </c>
      <c r="I264" s="26" t="s">
        <v>1350</v>
      </c>
      <c r="J264" s="26" t="s">
        <v>1521</v>
      </c>
      <c r="K264" s="26" t="s">
        <v>17</v>
      </c>
      <c r="L264" s="26" t="s">
        <v>1871</v>
      </c>
      <c r="M264" s="26">
        <v>15</v>
      </c>
      <c r="N264" s="26" t="s">
        <v>1281</v>
      </c>
      <c r="O264" s="26" t="s">
        <v>1282</v>
      </c>
      <c r="P264" s="26" t="s">
        <v>1830</v>
      </c>
      <c r="Q264" s="28">
        <v>45533</v>
      </c>
      <c r="R264" s="26">
        <f t="shared" si="53"/>
        <v>41</v>
      </c>
      <c r="S264" s="26">
        <f t="shared" ref="S264:S265" si="58">R264+1</f>
        <v>42</v>
      </c>
      <c r="T264" s="27" t="s">
        <v>1368</v>
      </c>
      <c r="U264" s="26" t="s">
        <v>1831</v>
      </c>
      <c r="V264" s="26" t="s">
        <v>1357</v>
      </c>
      <c r="W264" s="26" t="s">
        <v>1357</v>
      </c>
      <c r="X264" s="26" t="s">
        <v>1357</v>
      </c>
      <c r="Y264" s="26" t="s">
        <v>1357</v>
      </c>
      <c r="Z264" s="26" t="s">
        <v>1605</v>
      </c>
      <c r="AA264" s="26"/>
    </row>
    <row r="265" spans="1:27" s="6" customFormat="1" ht="135" hidden="1">
      <c r="A265" s="26" t="s">
        <v>1347</v>
      </c>
      <c r="B265" s="26" t="s">
        <v>1686</v>
      </c>
      <c r="C265" s="26" t="s">
        <v>1348</v>
      </c>
      <c r="D265" s="26" t="s">
        <v>1287</v>
      </c>
      <c r="E265" s="26" t="s">
        <v>1855</v>
      </c>
      <c r="F265" s="26" t="s">
        <v>1435</v>
      </c>
      <c r="G265" s="26" t="s">
        <v>1288</v>
      </c>
      <c r="H265" s="26" t="s">
        <v>1443</v>
      </c>
      <c r="I265" s="26" t="s">
        <v>1365</v>
      </c>
      <c r="J265" s="26" t="s">
        <v>1862</v>
      </c>
      <c r="K265" s="26" t="s">
        <v>1289</v>
      </c>
      <c r="L265" s="26" t="s">
        <v>1871</v>
      </c>
      <c r="M265" s="26">
        <v>15</v>
      </c>
      <c r="N265" s="26" t="s">
        <v>1285</v>
      </c>
      <c r="O265" s="26" t="s">
        <v>1286</v>
      </c>
      <c r="P265" s="26" t="s">
        <v>1357</v>
      </c>
      <c r="Q265" s="28">
        <v>45533</v>
      </c>
      <c r="R265" s="26">
        <f t="shared" si="53"/>
        <v>41</v>
      </c>
      <c r="S265" s="26">
        <f t="shared" si="58"/>
        <v>42</v>
      </c>
      <c r="T265" s="27" t="s">
        <v>1368</v>
      </c>
      <c r="U265" s="26" t="s">
        <v>1832</v>
      </c>
      <c r="V265" s="26" t="s">
        <v>1357</v>
      </c>
      <c r="W265" s="26" t="s">
        <v>1357</v>
      </c>
      <c r="X265" s="26" t="s">
        <v>1357</v>
      </c>
      <c r="Y265" s="26" t="s">
        <v>1357</v>
      </c>
      <c r="Z265" s="26" t="s">
        <v>1849</v>
      </c>
      <c r="AA265" s="26"/>
    </row>
    <row r="266" spans="1:27" s="6" customFormat="1" ht="105" hidden="1">
      <c r="A266" s="26" t="s">
        <v>1347</v>
      </c>
      <c r="B266" s="26" t="s">
        <v>1686</v>
      </c>
      <c r="C266" s="26" t="s">
        <v>1414</v>
      </c>
      <c r="D266" s="26" t="s">
        <v>1292</v>
      </c>
      <c r="E266" s="26" t="s">
        <v>1855</v>
      </c>
      <c r="F266" s="26" t="s">
        <v>1546</v>
      </c>
      <c r="G266" s="26" t="s">
        <v>1293</v>
      </c>
      <c r="H266" s="26" t="s">
        <v>1423</v>
      </c>
      <c r="I266" s="26" t="s">
        <v>1350</v>
      </c>
      <c r="J266" s="26" t="s">
        <v>1526</v>
      </c>
      <c r="K266" s="26" t="s">
        <v>1863</v>
      </c>
      <c r="L266" s="26" t="s">
        <v>1873</v>
      </c>
      <c r="M266" s="26">
        <v>0</v>
      </c>
      <c r="N266" s="26" t="s">
        <v>1290</v>
      </c>
      <c r="O266" s="26" t="s">
        <v>1291</v>
      </c>
      <c r="P266" s="26" t="s">
        <v>1357</v>
      </c>
      <c r="Q266" s="28">
        <v>45481</v>
      </c>
      <c r="R266" s="26">
        <v>0</v>
      </c>
      <c r="S266" s="26">
        <v>0</v>
      </c>
      <c r="T266" s="35" t="s">
        <v>1514</v>
      </c>
      <c r="U266" s="26" t="s">
        <v>1833</v>
      </c>
      <c r="V266" s="26" t="s">
        <v>1357</v>
      </c>
      <c r="W266" s="26" t="s">
        <v>1357</v>
      </c>
      <c r="X266" s="26" t="s">
        <v>1357</v>
      </c>
      <c r="Y266" s="26" t="s">
        <v>1357</v>
      </c>
      <c r="Z266" s="26" t="s">
        <v>1357</v>
      </c>
      <c r="AA266" s="26"/>
    </row>
    <row r="267" spans="1:27" s="6" customFormat="1" ht="120" hidden="1">
      <c r="A267" s="26" t="s">
        <v>1347</v>
      </c>
      <c r="B267" s="26" t="s">
        <v>1686</v>
      </c>
      <c r="C267" s="26" t="s">
        <v>1414</v>
      </c>
      <c r="D267" s="26" t="s">
        <v>1292</v>
      </c>
      <c r="E267" s="26" t="s">
        <v>1855</v>
      </c>
      <c r="F267" s="26" t="s">
        <v>1546</v>
      </c>
      <c r="G267" s="26" t="s">
        <v>1296</v>
      </c>
      <c r="H267" s="26" t="s">
        <v>1423</v>
      </c>
      <c r="I267" s="26" t="s">
        <v>1350</v>
      </c>
      <c r="J267" s="26" t="s">
        <v>1526</v>
      </c>
      <c r="K267" s="26" t="s">
        <v>1863</v>
      </c>
      <c r="L267" s="26" t="s">
        <v>1873</v>
      </c>
      <c r="M267" s="26">
        <v>0</v>
      </c>
      <c r="N267" s="26" t="s">
        <v>1294</v>
      </c>
      <c r="O267" s="26" t="s">
        <v>1295</v>
      </c>
      <c r="P267" s="26" t="s">
        <v>1357</v>
      </c>
      <c r="Q267" s="28">
        <v>0</v>
      </c>
      <c r="R267" s="26">
        <v>0</v>
      </c>
      <c r="S267" s="26">
        <v>0</v>
      </c>
      <c r="T267" s="35" t="s">
        <v>1514</v>
      </c>
      <c r="U267" s="26" t="s">
        <v>1834</v>
      </c>
      <c r="V267" s="26" t="s">
        <v>1357</v>
      </c>
      <c r="W267" s="26" t="s">
        <v>1357</v>
      </c>
      <c r="X267" s="26" t="s">
        <v>1357</v>
      </c>
      <c r="Y267" s="26" t="s">
        <v>1357</v>
      </c>
      <c r="Z267" s="26" t="s">
        <v>1610</v>
      </c>
      <c r="AA267" s="26"/>
    </row>
    <row r="268" spans="1:27" s="6" customFormat="1" ht="180" hidden="1">
      <c r="A268" s="26" t="s">
        <v>1347</v>
      </c>
      <c r="B268" s="26" t="s">
        <v>1686</v>
      </c>
      <c r="C268" s="26" t="s">
        <v>1467</v>
      </c>
      <c r="D268" s="26" t="s">
        <v>351</v>
      </c>
      <c r="E268" s="26" t="s">
        <v>1855</v>
      </c>
      <c r="F268" s="26" t="s">
        <v>1546</v>
      </c>
      <c r="G268" s="26" t="s">
        <v>1299</v>
      </c>
      <c r="H268" s="26" t="s">
        <v>1421</v>
      </c>
      <c r="I268" s="26" t="s">
        <v>1350</v>
      </c>
      <c r="J268" s="26" t="s">
        <v>1526</v>
      </c>
      <c r="K268" s="26" t="s">
        <v>1863</v>
      </c>
      <c r="L268" s="26" t="s">
        <v>1871</v>
      </c>
      <c r="M268" s="26">
        <v>15</v>
      </c>
      <c r="N268" s="26" t="s">
        <v>1297</v>
      </c>
      <c r="O268" s="26" t="s">
        <v>1298</v>
      </c>
      <c r="P268" s="26" t="s">
        <v>1357</v>
      </c>
      <c r="Q268" s="28">
        <v>45533</v>
      </c>
      <c r="R268" s="26">
        <f>NETWORKDAYS.INTL(O268,Q268,1,$AW$1:$BM$1)</f>
        <v>41</v>
      </c>
      <c r="S268" s="26">
        <f t="shared" ref="S268" si="59">R268+1</f>
        <v>42</v>
      </c>
      <c r="T268" s="27" t="s">
        <v>1368</v>
      </c>
      <c r="U268" s="26" t="s">
        <v>1835</v>
      </c>
      <c r="V268" s="26" t="s">
        <v>1357</v>
      </c>
      <c r="W268" s="26" t="s">
        <v>1357</v>
      </c>
      <c r="X268" s="26" t="s">
        <v>1357</v>
      </c>
      <c r="Y268" s="26" t="s">
        <v>1357</v>
      </c>
      <c r="Z268" s="26" t="s">
        <v>1849</v>
      </c>
      <c r="AA268" s="26"/>
    </row>
    <row r="269" spans="1:27" s="6" customFormat="1" ht="135" hidden="1">
      <c r="A269" s="26" t="s">
        <v>1347</v>
      </c>
      <c r="B269" s="26" t="s">
        <v>1686</v>
      </c>
      <c r="C269" s="26" t="s">
        <v>1348</v>
      </c>
      <c r="D269" s="26" t="s">
        <v>315</v>
      </c>
      <c r="E269" s="26" t="s">
        <v>1854</v>
      </c>
      <c r="F269" s="26" t="s">
        <v>1420</v>
      </c>
      <c r="G269" s="26" t="s">
        <v>1302</v>
      </c>
      <c r="H269" s="26" t="s">
        <v>607</v>
      </c>
      <c r="I269" s="26" t="s">
        <v>1350</v>
      </c>
      <c r="J269" s="26" t="s">
        <v>1521</v>
      </c>
      <c r="K269" s="26" t="s">
        <v>164</v>
      </c>
      <c r="L269" s="26" t="s">
        <v>1871</v>
      </c>
      <c r="M269" s="26">
        <v>15</v>
      </c>
      <c r="N269" s="26" t="s">
        <v>1300</v>
      </c>
      <c r="O269" s="26" t="s">
        <v>1301</v>
      </c>
      <c r="P269" s="26" t="s">
        <v>1836</v>
      </c>
      <c r="Q269" s="28">
        <v>45505</v>
      </c>
      <c r="R269" s="26">
        <f>NETWORKDAYS.INTL(O269,Q269,1,$AW$1:$BM$1)</f>
        <v>23</v>
      </c>
      <c r="S269" s="26">
        <f t="shared" ref="S269:S271" si="60">R269+1</f>
        <v>24</v>
      </c>
      <c r="T269" s="30" t="s">
        <v>1392</v>
      </c>
      <c r="U269" s="26" t="s">
        <v>1837</v>
      </c>
      <c r="V269" s="28">
        <v>45505</v>
      </c>
      <c r="W269" s="26" t="s">
        <v>1355</v>
      </c>
      <c r="X269" s="26" t="s">
        <v>1357</v>
      </c>
      <c r="Y269" s="26" t="s">
        <v>1357</v>
      </c>
      <c r="Z269" s="26" t="s">
        <v>1838</v>
      </c>
      <c r="AA269" s="26"/>
    </row>
    <row r="270" spans="1:27" s="6" customFormat="1" ht="180" hidden="1">
      <c r="A270" s="26" t="s">
        <v>1347</v>
      </c>
      <c r="B270" s="26" t="s">
        <v>1686</v>
      </c>
      <c r="C270" s="26" t="s">
        <v>1453</v>
      </c>
      <c r="D270" s="26" t="s">
        <v>1305</v>
      </c>
      <c r="E270" s="26" t="s">
        <v>1854</v>
      </c>
      <c r="F270" s="26" t="s">
        <v>1420</v>
      </c>
      <c r="G270" s="26" t="s">
        <v>1306</v>
      </c>
      <c r="H270" s="26" t="s">
        <v>1418</v>
      </c>
      <c r="I270" s="26" t="s">
        <v>1350</v>
      </c>
      <c r="J270" s="26" t="s">
        <v>1521</v>
      </c>
      <c r="K270" s="26" t="s">
        <v>405</v>
      </c>
      <c r="L270" s="26" t="s">
        <v>1871</v>
      </c>
      <c r="M270" s="26">
        <v>15</v>
      </c>
      <c r="N270" s="26" t="s">
        <v>1303</v>
      </c>
      <c r="O270" s="26" t="s">
        <v>1304</v>
      </c>
      <c r="P270" s="26" t="s">
        <v>1357</v>
      </c>
      <c r="Q270" s="28">
        <v>45533</v>
      </c>
      <c r="R270" s="26">
        <f>NETWORKDAYS.INTL(O270,Q270,1,$AW$1:$BM$1)</f>
        <v>41</v>
      </c>
      <c r="S270" s="26">
        <f t="shared" si="60"/>
        <v>42</v>
      </c>
      <c r="T270" s="27" t="s">
        <v>1368</v>
      </c>
      <c r="U270" s="26" t="s">
        <v>1839</v>
      </c>
      <c r="V270" s="26" t="s">
        <v>1357</v>
      </c>
      <c r="W270" s="26" t="s">
        <v>1357</v>
      </c>
      <c r="X270" s="26" t="s">
        <v>1357</v>
      </c>
      <c r="Y270" s="26" t="s">
        <v>1357</v>
      </c>
      <c r="Z270" s="26" t="s">
        <v>1849</v>
      </c>
      <c r="AA270" s="26"/>
    </row>
    <row r="271" spans="1:27" s="6" customFormat="1" ht="120" hidden="1">
      <c r="A271" s="26" t="s">
        <v>1347</v>
      </c>
      <c r="B271" s="26" t="s">
        <v>1686</v>
      </c>
      <c r="C271" s="26" t="s">
        <v>1401</v>
      </c>
      <c r="D271" s="26" t="s">
        <v>1309</v>
      </c>
      <c r="E271" s="26" t="s">
        <v>1855</v>
      </c>
      <c r="F271" s="26" t="s">
        <v>1349</v>
      </c>
      <c r="G271" s="26" t="s">
        <v>1310</v>
      </c>
      <c r="H271" s="26" t="s">
        <v>1373</v>
      </c>
      <c r="I271" s="26" t="s">
        <v>1350</v>
      </c>
      <c r="J271" s="26" t="s">
        <v>1859</v>
      </c>
      <c r="K271" s="26" t="s">
        <v>25</v>
      </c>
      <c r="L271" s="26" t="s">
        <v>1872</v>
      </c>
      <c r="M271" s="26">
        <v>15</v>
      </c>
      <c r="N271" s="26" t="s">
        <v>1307</v>
      </c>
      <c r="O271" s="26" t="s">
        <v>1308</v>
      </c>
      <c r="P271" s="26" t="s">
        <v>1357</v>
      </c>
      <c r="Q271" s="28">
        <v>45533</v>
      </c>
      <c r="R271" s="26">
        <f>NETWORKDAYS.INTL(O271,Q271,1,$AW$1:$BM$1)</f>
        <v>41</v>
      </c>
      <c r="S271" s="26">
        <f t="shared" si="60"/>
        <v>42</v>
      </c>
      <c r="T271" s="27" t="s">
        <v>1368</v>
      </c>
      <c r="U271" s="26" t="s">
        <v>1840</v>
      </c>
      <c r="V271" s="26" t="s">
        <v>1357</v>
      </c>
      <c r="W271" s="26" t="s">
        <v>1357</v>
      </c>
      <c r="X271" s="26" t="s">
        <v>1357</v>
      </c>
      <c r="Y271" s="26" t="s">
        <v>1357</v>
      </c>
      <c r="Z271" s="26" t="s">
        <v>1841</v>
      </c>
      <c r="AA271" s="26"/>
    </row>
    <row r="272" spans="1:27" s="6" customFormat="1" ht="150" hidden="1">
      <c r="A272" s="26" t="s">
        <v>1347</v>
      </c>
      <c r="B272" s="26" t="s">
        <v>1686</v>
      </c>
      <c r="C272" s="26" t="s">
        <v>1363</v>
      </c>
      <c r="D272" s="26" t="s">
        <v>1316</v>
      </c>
      <c r="E272" s="26" t="s">
        <v>1855</v>
      </c>
      <c r="F272" s="26" t="s">
        <v>1420</v>
      </c>
      <c r="G272" s="26" t="s">
        <v>1317</v>
      </c>
      <c r="H272" s="26" t="s">
        <v>1418</v>
      </c>
      <c r="I272" s="26" t="s">
        <v>1350</v>
      </c>
      <c r="J272" s="26" t="s">
        <v>1521</v>
      </c>
      <c r="K272" s="26" t="s">
        <v>405</v>
      </c>
      <c r="L272" s="26" t="s">
        <v>1873</v>
      </c>
      <c r="M272" s="26">
        <v>0</v>
      </c>
      <c r="N272" s="26" t="s">
        <v>1314</v>
      </c>
      <c r="O272" s="26" t="s">
        <v>1315</v>
      </c>
      <c r="P272" s="26" t="s">
        <v>1357</v>
      </c>
      <c r="Q272" s="26">
        <v>0</v>
      </c>
      <c r="R272" s="26">
        <v>0</v>
      </c>
      <c r="S272" s="26">
        <v>0</v>
      </c>
      <c r="T272" s="35" t="s">
        <v>1514</v>
      </c>
      <c r="U272" s="26" t="s">
        <v>1842</v>
      </c>
      <c r="V272" s="26" t="s">
        <v>1357</v>
      </c>
      <c r="W272" s="26" t="s">
        <v>1357</v>
      </c>
      <c r="X272" s="26" t="s">
        <v>1357</v>
      </c>
      <c r="Y272" s="26" t="s">
        <v>1357</v>
      </c>
      <c r="Z272" s="26" t="s">
        <v>1610</v>
      </c>
      <c r="AA272" s="26"/>
    </row>
    <row r="273" spans="1:27" s="6" customFormat="1" ht="120" hidden="1">
      <c r="A273" s="26" t="s">
        <v>1347</v>
      </c>
      <c r="B273" s="26" t="s">
        <v>1686</v>
      </c>
      <c r="C273" s="26" t="s">
        <v>1453</v>
      </c>
      <c r="D273" s="26" t="s">
        <v>368</v>
      </c>
      <c r="E273" s="26" t="s">
        <v>1854</v>
      </c>
      <c r="F273" s="26" t="s">
        <v>1429</v>
      </c>
      <c r="G273" s="26" t="s">
        <v>1320</v>
      </c>
      <c r="H273" s="26" t="s">
        <v>1423</v>
      </c>
      <c r="I273" s="26" t="s">
        <v>1350</v>
      </c>
      <c r="J273" s="26" t="s">
        <v>1526</v>
      </c>
      <c r="K273" s="26" t="s">
        <v>17</v>
      </c>
      <c r="L273" s="26" t="s">
        <v>1871</v>
      </c>
      <c r="M273" s="26">
        <v>15</v>
      </c>
      <c r="N273" s="26" t="s">
        <v>1318</v>
      </c>
      <c r="O273" s="26" t="s">
        <v>1319</v>
      </c>
      <c r="P273" s="26" t="s">
        <v>1843</v>
      </c>
      <c r="Q273" s="28">
        <v>45526</v>
      </c>
      <c r="R273" s="26">
        <f>NETWORKDAYS.INTL(O273,Q273,1,$AW$1:$BM$1)</f>
        <v>36</v>
      </c>
      <c r="S273" s="26">
        <f t="shared" ref="S273:S274" si="61">R273+1</f>
        <v>37</v>
      </c>
      <c r="T273" s="30" t="s">
        <v>1392</v>
      </c>
      <c r="U273" s="26" t="s">
        <v>1844</v>
      </c>
      <c r="V273" s="28">
        <v>45526</v>
      </c>
      <c r="W273" s="26" t="s">
        <v>1355</v>
      </c>
      <c r="X273" s="26" t="s">
        <v>1357</v>
      </c>
      <c r="Y273" s="26" t="s">
        <v>1357</v>
      </c>
      <c r="Z273" s="26" t="s">
        <v>1845</v>
      </c>
      <c r="AA273" s="26"/>
    </row>
    <row r="274" spans="1:27" s="6" customFormat="1" ht="195" hidden="1">
      <c r="A274" s="26" t="s">
        <v>1347</v>
      </c>
      <c r="B274" s="26" t="s">
        <v>1686</v>
      </c>
      <c r="C274" s="26" t="s">
        <v>1467</v>
      </c>
      <c r="D274" s="26" t="s">
        <v>1323</v>
      </c>
      <c r="E274" s="26" t="s">
        <v>1855</v>
      </c>
      <c r="F274" s="26" t="s">
        <v>1546</v>
      </c>
      <c r="G274" s="26" t="s">
        <v>1324</v>
      </c>
      <c r="H274" s="26" t="s">
        <v>1386</v>
      </c>
      <c r="I274" s="26" t="s">
        <v>1350</v>
      </c>
      <c r="J274" s="26" t="s">
        <v>1526</v>
      </c>
      <c r="K274" s="26" t="s">
        <v>17</v>
      </c>
      <c r="L274" s="26" t="s">
        <v>1871</v>
      </c>
      <c r="M274" s="26">
        <v>15</v>
      </c>
      <c r="N274" s="26" t="s">
        <v>1321</v>
      </c>
      <c r="O274" s="26" t="s">
        <v>1322</v>
      </c>
      <c r="P274" s="26" t="s">
        <v>1357</v>
      </c>
      <c r="Q274" s="28">
        <v>45533</v>
      </c>
      <c r="R274" s="26">
        <f>NETWORKDAYS.INTL(O274,Q274,1,$AW$1:$BM$1)</f>
        <v>41</v>
      </c>
      <c r="S274" s="26">
        <f t="shared" si="61"/>
        <v>42</v>
      </c>
      <c r="T274" s="27" t="s">
        <v>1368</v>
      </c>
      <c r="U274" s="26" t="s">
        <v>1846</v>
      </c>
      <c r="V274" s="26" t="s">
        <v>1357</v>
      </c>
      <c r="W274" s="26" t="s">
        <v>1357</v>
      </c>
      <c r="X274" s="26" t="s">
        <v>1357</v>
      </c>
      <c r="Y274" s="26" t="s">
        <v>1357</v>
      </c>
      <c r="Z274" s="26" t="s">
        <v>1847</v>
      </c>
      <c r="AA274" s="26"/>
    </row>
  </sheetData>
  <autoFilter ref="A1:Z274">
    <filterColumn colId="2">
      <filters>
        <filter val="Quindío"/>
      </filters>
    </filterColumn>
  </autoFilter>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tabSelected="1" workbookViewId="0">
      <selection activeCell="J1" sqref="J1"/>
    </sheetView>
  </sheetViews>
  <sheetFormatPr baseColWidth="10" defaultColWidth="9.140625" defaultRowHeight="15"/>
  <cols>
    <col min="1" max="1" width="19.85546875" style="52" customWidth="1"/>
    <col min="2" max="2" width="10" style="52" customWidth="1"/>
    <col min="3" max="3" width="26.140625" style="50" customWidth="1"/>
    <col min="4" max="4" width="26.140625" customWidth="1"/>
  </cols>
  <sheetData>
    <row r="1" spans="1:3" ht="60">
      <c r="A1" s="51" t="s">
        <v>1889</v>
      </c>
      <c r="B1" s="52" t="s">
        <v>1891</v>
      </c>
      <c r="C1" s="54" t="s">
        <v>1899</v>
      </c>
    </row>
    <row r="2" spans="1:3">
      <c r="A2" s="52" t="s">
        <v>1347</v>
      </c>
      <c r="B2" s="53">
        <v>273</v>
      </c>
      <c r="C2" s="50">
        <f>273/273</f>
        <v>1</v>
      </c>
    </row>
    <row r="3" spans="1:3">
      <c r="A3" s="52" t="s">
        <v>1890</v>
      </c>
      <c r="B3" s="53">
        <v>273</v>
      </c>
    </row>
    <row r="6" spans="1:3" ht="60">
      <c r="A6" s="51" t="s">
        <v>1889</v>
      </c>
      <c r="B6" s="52" t="s">
        <v>1892</v>
      </c>
    </row>
    <row r="7" spans="1:3">
      <c r="A7" s="52" t="s">
        <v>1686</v>
      </c>
      <c r="B7" s="53">
        <v>265</v>
      </c>
      <c r="C7" s="55">
        <f>265/273</f>
        <v>0.97069597069597069</v>
      </c>
    </row>
    <row r="8" spans="1:3">
      <c r="A8" s="52" t="s">
        <v>1807</v>
      </c>
      <c r="B8" s="53">
        <v>2</v>
      </c>
      <c r="C8" s="55">
        <f>2/273</f>
        <v>7.326007326007326E-3</v>
      </c>
    </row>
    <row r="9" spans="1:3">
      <c r="A9" s="52" t="s">
        <v>1853</v>
      </c>
      <c r="B9" s="53">
        <v>6</v>
      </c>
      <c r="C9" s="55">
        <f>6/273</f>
        <v>2.197802197802198E-2</v>
      </c>
    </row>
    <row r="10" spans="1:3">
      <c r="A10" s="52" t="s">
        <v>1890</v>
      </c>
      <c r="B10" s="53">
        <v>273</v>
      </c>
      <c r="C10" s="56">
        <f>SUM(C7:C9)</f>
        <v>1</v>
      </c>
    </row>
    <row r="14" spans="1:3" ht="30">
      <c r="A14" s="51" t="s">
        <v>1889</v>
      </c>
      <c r="B14" s="52" t="s">
        <v>1898</v>
      </c>
    </row>
    <row r="15" spans="1:3">
      <c r="A15" s="52" t="s">
        <v>1482</v>
      </c>
      <c r="B15" s="53">
        <v>29</v>
      </c>
      <c r="C15" s="55">
        <f>29/273</f>
        <v>0.10622710622710622</v>
      </c>
    </row>
    <row r="16" spans="1:3" ht="30">
      <c r="A16" s="52" t="s">
        <v>1514</v>
      </c>
      <c r="B16" s="53">
        <v>45</v>
      </c>
      <c r="C16" s="55">
        <f>45/273</f>
        <v>0.16483516483516483</v>
      </c>
    </row>
    <row r="17" spans="1:3">
      <c r="A17" s="52" t="s">
        <v>1392</v>
      </c>
      <c r="B17" s="53">
        <v>23</v>
      </c>
      <c r="C17" s="55">
        <f>23/273</f>
        <v>8.4249084249084255E-2</v>
      </c>
    </row>
    <row r="18" spans="1:3">
      <c r="A18" s="52" t="s">
        <v>1368</v>
      </c>
      <c r="B18" s="53">
        <v>176</v>
      </c>
      <c r="C18" s="55">
        <f>176/273</f>
        <v>0.64468864468864473</v>
      </c>
    </row>
    <row r="19" spans="1:3">
      <c r="A19" s="52" t="s">
        <v>1890</v>
      </c>
      <c r="B19" s="53">
        <v>273</v>
      </c>
      <c r="C19" s="56">
        <f>SUM(C15:C18)</f>
        <v>1</v>
      </c>
    </row>
    <row r="25" spans="1:3" ht="45">
      <c r="A25" s="51" t="s">
        <v>1889</v>
      </c>
      <c r="B25" s="52" t="s">
        <v>1897</v>
      </c>
    </row>
    <row r="26" spans="1:3">
      <c r="A26" s="52" t="s">
        <v>1873</v>
      </c>
      <c r="B26" s="53">
        <v>55</v>
      </c>
      <c r="C26" s="55">
        <f>55/273</f>
        <v>0.20146520146520147</v>
      </c>
    </row>
    <row r="27" spans="1:3" ht="30">
      <c r="A27" s="52" t="s">
        <v>1871</v>
      </c>
      <c r="B27" s="53">
        <v>103</v>
      </c>
      <c r="C27" s="55">
        <f>103/273</f>
        <v>0.37728937728937728</v>
      </c>
    </row>
    <row r="28" spans="1:3" ht="30">
      <c r="A28" s="52" t="s">
        <v>1872</v>
      </c>
      <c r="B28" s="53">
        <v>76</v>
      </c>
      <c r="C28" s="55">
        <f>76/273</f>
        <v>0.2783882783882784</v>
      </c>
    </row>
    <row r="29" spans="1:3">
      <c r="A29" s="52" t="s">
        <v>1867</v>
      </c>
      <c r="B29" s="53">
        <v>1</v>
      </c>
      <c r="C29" s="55">
        <f>1/273</f>
        <v>3.663003663003663E-3</v>
      </c>
    </row>
    <row r="30" spans="1:3" ht="30">
      <c r="A30" s="52" t="s">
        <v>1874</v>
      </c>
      <c r="B30" s="53">
        <v>38</v>
      </c>
      <c r="C30" s="55">
        <f>38/273</f>
        <v>0.1391941391941392</v>
      </c>
    </row>
    <row r="31" spans="1:3">
      <c r="A31" s="52" t="s">
        <v>1890</v>
      </c>
      <c r="B31" s="53">
        <v>273</v>
      </c>
      <c r="C31" s="56">
        <f>SUM(C26:C30)</f>
        <v>1</v>
      </c>
    </row>
    <row r="38" spans="1:3" ht="30">
      <c r="A38" s="51" t="s">
        <v>1889</v>
      </c>
      <c r="B38" s="52" t="s">
        <v>1896</v>
      </c>
    </row>
    <row r="39" spans="1:3">
      <c r="A39" s="52" t="s">
        <v>1398</v>
      </c>
      <c r="B39" s="53">
        <v>13</v>
      </c>
      <c r="C39" s="55">
        <f>13/273</f>
        <v>4.7619047619047616E-2</v>
      </c>
    </row>
    <row r="40" spans="1:3" ht="45">
      <c r="A40" s="52" t="s">
        <v>1365</v>
      </c>
      <c r="B40" s="53">
        <v>66</v>
      </c>
      <c r="C40" s="55">
        <f>66/273</f>
        <v>0.24175824175824176</v>
      </c>
    </row>
    <row r="41" spans="1:3" ht="60">
      <c r="A41" s="52" t="s">
        <v>1350</v>
      </c>
      <c r="B41" s="53">
        <v>194</v>
      </c>
      <c r="C41" s="55">
        <f>194/273</f>
        <v>0.71062271062271065</v>
      </c>
    </row>
    <row r="42" spans="1:3">
      <c r="A42" s="52" t="s">
        <v>1890</v>
      </c>
      <c r="B42" s="53">
        <v>273</v>
      </c>
      <c r="C42" s="56">
        <f>SUM(C39:C41)</f>
        <v>1</v>
      </c>
    </row>
    <row r="43" spans="1:3">
      <c r="A43"/>
      <c r="B43"/>
    </row>
    <row r="52" spans="1:3" ht="45">
      <c r="A52" s="51" t="s">
        <v>1889</v>
      </c>
      <c r="B52" s="52" t="s">
        <v>1895</v>
      </c>
    </row>
    <row r="53" spans="1:3" ht="30">
      <c r="A53" s="52" t="s">
        <v>1546</v>
      </c>
      <c r="B53" s="53">
        <v>29</v>
      </c>
      <c r="C53" s="55">
        <f>29/273</f>
        <v>0.10622710622710622</v>
      </c>
    </row>
    <row r="54" spans="1:3">
      <c r="A54" s="52" t="s">
        <v>1349</v>
      </c>
      <c r="B54" s="53">
        <v>81</v>
      </c>
      <c r="C54" s="55">
        <f>81/273</f>
        <v>0.2967032967032967</v>
      </c>
    </row>
    <row r="55" spans="1:3">
      <c r="A55" s="52" t="s">
        <v>1435</v>
      </c>
      <c r="B55" s="53">
        <v>27</v>
      </c>
      <c r="C55" s="55">
        <f>27/273</f>
        <v>9.8901098901098897E-2</v>
      </c>
    </row>
    <row r="56" spans="1:3">
      <c r="A56" s="52" t="s">
        <v>1429</v>
      </c>
      <c r="B56" s="53">
        <v>23</v>
      </c>
      <c r="C56" s="55">
        <f>23/273</f>
        <v>8.4249084249084255E-2</v>
      </c>
    </row>
    <row r="57" spans="1:3">
      <c r="A57" s="52" t="s">
        <v>1397</v>
      </c>
      <c r="B57" s="53">
        <v>14</v>
      </c>
      <c r="C57" s="55">
        <f>14/273</f>
        <v>5.128205128205128E-2</v>
      </c>
    </row>
    <row r="58" spans="1:3" ht="30">
      <c r="A58" s="52" t="s">
        <v>1420</v>
      </c>
      <c r="B58" s="53">
        <v>73</v>
      </c>
      <c r="C58" s="55">
        <f>73/273</f>
        <v>0.26739926739926739</v>
      </c>
    </row>
    <row r="59" spans="1:3" ht="45">
      <c r="A59" s="52" t="s">
        <v>1359</v>
      </c>
      <c r="B59" s="53">
        <v>26</v>
      </c>
      <c r="C59" s="55">
        <f>26/273</f>
        <v>9.5238095238095233E-2</v>
      </c>
    </row>
    <row r="60" spans="1:3">
      <c r="A60" s="52" t="s">
        <v>1890</v>
      </c>
      <c r="B60" s="53">
        <v>273</v>
      </c>
      <c r="C60" s="56">
        <f>SUM(C53:C59)</f>
        <v>1</v>
      </c>
    </row>
    <row r="61" spans="1:3">
      <c r="A61"/>
      <c r="B61"/>
    </row>
    <row r="70" spans="1:3" ht="90">
      <c r="A70" s="51" t="s">
        <v>1889</v>
      </c>
      <c r="B70" s="52" t="s">
        <v>1894</v>
      </c>
    </row>
    <row r="71" spans="1:3">
      <c r="A71" s="52" t="s">
        <v>1855</v>
      </c>
      <c r="B71" s="53">
        <v>90</v>
      </c>
      <c r="C71" s="55">
        <f>90/273</f>
        <v>0.32967032967032966</v>
      </c>
    </row>
    <row r="72" spans="1:3">
      <c r="A72" s="52" t="s">
        <v>1858</v>
      </c>
      <c r="B72" s="53">
        <v>56</v>
      </c>
      <c r="C72" s="55">
        <f>56/273</f>
        <v>0.20512820512820512</v>
      </c>
    </row>
    <row r="73" spans="1:3">
      <c r="A73" s="52" t="s">
        <v>1854</v>
      </c>
      <c r="B73" s="53">
        <v>63</v>
      </c>
      <c r="C73" s="55">
        <f>63/273</f>
        <v>0.23076923076923078</v>
      </c>
    </row>
    <row r="74" spans="1:3">
      <c r="A74" s="52" t="s">
        <v>1857</v>
      </c>
      <c r="B74" s="53">
        <v>13</v>
      </c>
      <c r="C74" s="55">
        <f>13/273</f>
        <v>4.7619047619047616E-2</v>
      </c>
    </row>
    <row r="75" spans="1:3">
      <c r="A75" s="52" t="s">
        <v>1856</v>
      </c>
      <c r="B75" s="53">
        <v>51</v>
      </c>
      <c r="C75" s="55">
        <f>51/273</f>
        <v>0.18681318681318682</v>
      </c>
    </row>
    <row r="76" spans="1:3">
      <c r="A76" s="52" t="s">
        <v>1890</v>
      </c>
      <c r="B76" s="53">
        <v>273</v>
      </c>
      <c r="C76" s="56">
        <f>SUM(C71:C75)</f>
        <v>1</v>
      </c>
    </row>
    <row r="90" spans="1:2" ht="45">
      <c r="A90" s="51" t="s">
        <v>1889</v>
      </c>
      <c r="B90" s="52" t="s">
        <v>1893</v>
      </c>
    </row>
    <row r="91" spans="1:2">
      <c r="A91" s="57" t="s">
        <v>1363</v>
      </c>
      <c r="B91" s="58">
        <v>22</v>
      </c>
    </row>
    <row r="92" spans="1:2">
      <c r="A92" s="52" t="s">
        <v>1562</v>
      </c>
      <c r="B92" s="53">
        <v>1</v>
      </c>
    </row>
    <row r="93" spans="1:2">
      <c r="A93" s="52" t="s">
        <v>1414</v>
      </c>
      <c r="B93" s="53">
        <v>6</v>
      </c>
    </row>
    <row r="94" spans="1:2">
      <c r="A94" s="52" t="s">
        <v>1425</v>
      </c>
      <c r="B94" s="53">
        <v>6</v>
      </c>
    </row>
    <row r="95" spans="1:2">
      <c r="A95" s="52" t="s">
        <v>1457</v>
      </c>
      <c r="B95" s="53">
        <v>13</v>
      </c>
    </row>
    <row r="96" spans="1:2">
      <c r="A96" s="52" t="s">
        <v>1455</v>
      </c>
      <c r="B96" s="53">
        <v>11</v>
      </c>
    </row>
    <row r="97" spans="1:2">
      <c r="A97" s="52" t="s">
        <v>1619</v>
      </c>
      <c r="B97" s="53">
        <v>3</v>
      </c>
    </row>
    <row r="98" spans="1:2">
      <c r="A98" s="52" t="s">
        <v>1465</v>
      </c>
      <c r="B98" s="53">
        <v>3</v>
      </c>
    </row>
    <row r="99" spans="1:2">
      <c r="A99" s="52" t="s">
        <v>1472</v>
      </c>
      <c r="B99" s="53">
        <v>3</v>
      </c>
    </row>
    <row r="100" spans="1:2">
      <c r="A100" s="52" t="s">
        <v>1428</v>
      </c>
      <c r="B100" s="53">
        <v>10</v>
      </c>
    </row>
    <row r="101" spans="1:2">
      <c r="A101" s="52" t="s">
        <v>1494</v>
      </c>
      <c r="B101" s="53">
        <v>6</v>
      </c>
    </row>
    <row r="102" spans="1:2">
      <c r="A102" s="57" t="s">
        <v>1348</v>
      </c>
      <c r="B102" s="58">
        <v>92</v>
      </c>
    </row>
    <row r="103" spans="1:2">
      <c r="A103" s="52" t="s">
        <v>1718</v>
      </c>
      <c r="B103" s="53">
        <v>1</v>
      </c>
    </row>
    <row r="104" spans="1:2">
      <c r="A104" s="52" t="s">
        <v>1446</v>
      </c>
      <c r="B104" s="53">
        <v>1</v>
      </c>
    </row>
    <row r="105" spans="1:2">
      <c r="A105" s="52" t="s">
        <v>1501</v>
      </c>
      <c r="B105" s="53">
        <v>8</v>
      </c>
    </row>
    <row r="106" spans="1:2">
      <c r="A106" s="52" t="s">
        <v>1647</v>
      </c>
      <c r="B106" s="53">
        <v>1</v>
      </c>
    </row>
    <row r="107" spans="1:2">
      <c r="A107" s="52" t="s">
        <v>1401</v>
      </c>
      <c r="B107" s="53">
        <v>7</v>
      </c>
    </row>
    <row r="108" spans="1:2">
      <c r="A108" s="52" t="s">
        <v>1442</v>
      </c>
      <c r="B108" s="53">
        <v>10</v>
      </c>
    </row>
    <row r="109" spans="1:2">
      <c r="A109" s="52" t="s">
        <v>1469</v>
      </c>
      <c r="B109" s="53">
        <v>6</v>
      </c>
    </row>
    <row r="110" spans="1:2">
      <c r="A110" s="52" t="s">
        <v>1467</v>
      </c>
      <c r="B110" s="53">
        <v>5</v>
      </c>
    </row>
    <row r="111" spans="1:2">
      <c r="A111" s="52" t="s">
        <v>1524</v>
      </c>
      <c r="B111" s="53">
        <v>8</v>
      </c>
    </row>
    <row r="112" spans="1:2">
      <c r="A112" s="52" t="s">
        <v>1645</v>
      </c>
      <c r="B112" s="53">
        <v>6</v>
      </c>
    </row>
    <row r="113" spans="1:2">
      <c r="A113" s="52" t="s">
        <v>1417</v>
      </c>
      <c r="B113" s="53">
        <v>4</v>
      </c>
    </row>
    <row r="114" spans="1:2">
      <c r="A114" s="57" t="s">
        <v>1453</v>
      </c>
      <c r="B114" s="58">
        <v>16</v>
      </c>
    </row>
    <row r="115" spans="1:2">
      <c r="A115" s="52" t="s">
        <v>1434</v>
      </c>
      <c r="B115" s="53">
        <v>3</v>
      </c>
    </row>
    <row r="116" spans="1:2">
      <c r="A116" s="52" t="s">
        <v>1786</v>
      </c>
      <c r="B116" s="53">
        <v>1</v>
      </c>
    </row>
    <row r="117" spans="1:2">
      <c r="A117" s="52" t="s">
        <v>1582</v>
      </c>
      <c r="B117" s="53">
        <v>6</v>
      </c>
    </row>
    <row r="118" spans="1:2">
      <c r="A118" s="52" t="s">
        <v>1448</v>
      </c>
      <c r="B118" s="53">
        <v>13</v>
      </c>
    </row>
    <row r="119" spans="1:2">
      <c r="A119" s="52" t="s">
        <v>1550</v>
      </c>
      <c r="B119" s="53">
        <v>1</v>
      </c>
    </row>
    <row r="120" spans="1:2">
      <c r="A120" s="52" t="s">
        <v>1890</v>
      </c>
      <c r="B120" s="53">
        <v>273</v>
      </c>
    </row>
    <row r="121" spans="1:2">
      <c r="A121"/>
      <c r="B121"/>
    </row>
    <row r="122" spans="1:2">
      <c r="A122"/>
      <c r="B122"/>
    </row>
    <row r="123" spans="1:2">
      <c r="A123"/>
      <c r="B123"/>
    </row>
    <row r="124" spans="1:2">
      <c r="A124"/>
      <c r="B124"/>
    </row>
  </sheetData>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MACRO JULIO</vt:lpstr>
      <vt:lpstr>Registro publico Julio</vt:lpstr>
      <vt:lpstr>Dinámicas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Gonzalez Sarmiento</dc:creator>
  <cp:keywords/>
  <dc:description/>
  <cp:lastModifiedBy>Vanessa Alvarez</cp:lastModifiedBy>
  <cp:revision/>
  <dcterms:created xsi:type="dcterms:W3CDTF">2024-08-02T13:59:15Z</dcterms:created>
  <dcterms:modified xsi:type="dcterms:W3CDTF">2024-09-02T17:51:58Z</dcterms:modified>
  <cp:category/>
  <cp:contentStatus/>
</cp:coreProperties>
</file>