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2024\Carpeta 2024 actualizada\2024\DNBC\Informes\2024\III Trimestre\Septiembre\Observaciones I 05.10\"/>
    </mc:Choice>
  </mc:AlternateContent>
  <bookViews>
    <workbookView xWindow="0" yWindow="0" windowWidth="20490" windowHeight="7530" tabRatio="500" firstSheet="2" activeTab="5"/>
  </bookViews>
  <sheets>
    <sheet name="Macro ORFEO SEPT" sheetId="1" r:id="rId1"/>
    <sheet name="Hoja10" sheetId="15" r:id="rId2"/>
    <sheet name="Hoja11" sheetId="16" r:id="rId3"/>
    <sheet name="Registro Público Septiembre" sheetId="2" r:id="rId4"/>
    <sheet name="Informativas" sheetId="5" r:id="rId5"/>
    <sheet name="Dinámicas" sheetId="6" r:id="rId6"/>
  </sheets>
  <definedNames>
    <definedName name="_xlnm._FilterDatabase" localSheetId="4" hidden="1">Informativas!$A$2:$Y$243</definedName>
    <definedName name="_xlnm._FilterDatabase" localSheetId="3" hidden="1">'Registro Público Septiembre'!$A$2:$AA$198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3" i="6" l="1"/>
  <c r="C182" i="6"/>
  <c r="C181" i="6"/>
  <c r="C180" i="6"/>
  <c r="C179" i="6"/>
  <c r="C150" i="6"/>
  <c r="C155" i="6"/>
  <c r="C154" i="6"/>
  <c r="C153" i="6"/>
  <c r="C152" i="6"/>
  <c r="C151" i="6"/>
  <c r="C149" i="6"/>
  <c r="C106" i="6"/>
  <c r="C105" i="6"/>
  <c r="C104" i="6"/>
  <c r="C103" i="6"/>
  <c r="C102" i="6"/>
  <c r="C92" i="6"/>
  <c r="C91" i="6"/>
  <c r="C90" i="6"/>
  <c r="C89" i="6"/>
  <c r="C88" i="6"/>
  <c r="C87" i="6"/>
  <c r="C86" i="6"/>
  <c r="C85" i="6"/>
  <c r="C73" i="6"/>
  <c r="C72" i="6"/>
  <c r="C71" i="6"/>
  <c r="C70" i="6"/>
  <c r="C69" i="6"/>
  <c r="C74" i="6"/>
  <c r="C19" i="6"/>
  <c r="C18" i="6"/>
  <c r="C17" i="6"/>
  <c r="C16" i="6"/>
  <c r="C4" i="6"/>
  <c r="Q244" i="5" l="1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R191" i="2"/>
  <c r="R192" i="2"/>
  <c r="R193" i="2"/>
  <c r="R194" i="2"/>
  <c r="R195" i="2"/>
  <c r="R196" i="2"/>
  <c r="R197" i="2"/>
  <c r="R198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Q243" i="5"/>
  <c r="R243" i="5" s="1"/>
  <c r="Q242" i="5"/>
  <c r="R242" i="5" s="1"/>
  <c r="Q241" i="5"/>
  <c r="R241" i="5" s="1"/>
  <c r="R240" i="5"/>
  <c r="Q240" i="5"/>
  <c r="R239" i="5"/>
  <c r="Q239" i="5"/>
  <c r="Q238" i="5"/>
  <c r="R238" i="5" s="1"/>
  <c r="Q237" i="5"/>
  <c r="R237" i="5" s="1"/>
  <c r="R236" i="5"/>
  <c r="Q236" i="5"/>
  <c r="R235" i="5"/>
  <c r="Q235" i="5"/>
  <c r="R234" i="5"/>
  <c r="Q234" i="5"/>
  <c r="R233" i="5"/>
  <c r="Q233" i="5"/>
  <c r="Q232" i="5"/>
  <c r="R232" i="5" s="1"/>
  <c r="Q231" i="5"/>
  <c r="R231" i="5" s="1"/>
  <c r="Q230" i="5"/>
  <c r="R230" i="5" s="1"/>
  <c r="Q229" i="5"/>
  <c r="R229" i="5" s="1"/>
  <c r="Q228" i="5"/>
  <c r="R228" i="5" s="1"/>
  <c r="R227" i="5"/>
  <c r="Q227" i="5"/>
  <c r="Q226" i="5"/>
  <c r="R226" i="5" s="1"/>
  <c r="Q225" i="5"/>
  <c r="R225" i="5" s="1"/>
  <c r="R224" i="5"/>
  <c r="Q224" i="5"/>
  <c r="R223" i="5"/>
  <c r="Q223" i="5"/>
  <c r="Q222" i="5"/>
  <c r="R222" i="5" s="1"/>
  <c r="R221" i="5"/>
  <c r="Q221" i="5"/>
  <c r="Q220" i="5"/>
  <c r="R220" i="5" s="1"/>
  <c r="R219" i="5"/>
  <c r="Q219" i="5"/>
  <c r="Q218" i="5"/>
  <c r="R218" i="5" s="1"/>
  <c r="Q217" i="5"/>
  <c r="R217" i="5" s="1"/>
  <c r="Q216" i="5"/>
  <c r="R216" i="5" s="1"/>
  <c r="Q215" i="5"/>
  <c r="R215" i="5" s="1"/>
  <c r="Q214" i="5"/>
  <c r="R214" i="5" s="1"/>
  <c r="R213" i="5"/>
  <c r="Q213" i="5"/>
  <c r="Q212" i="5"/>
  <c r="R212" i="5" s="1"/>
  <c r="R211" i="5"/>
  <c r="Q211" i="5"/>
  <c r="R210" i="5"/>
  <c r="Q210" i="5"/>
  <c r="Q209" i="5"/>
  <c r="R209" i="5" s="1"/>
  <c r="Q208" i="5"/>
  <c r="R208" i="5" s="1"/>
  <c r="R207" i="5"/>
  <c r="Q207" i="5"/>
  <c r="R206" i="5"/>
  <c r="Q206" i="5"/>
  <c r="Q205" i="5"/>
  <c r="R205" i="5" s="1"/>
  <c r="Q204" i="5"/>
  <c r="R204" i="5" s="1"/>
  <c r="R203" i="5"/>
  <c r="Q203" i="5"/>
  <c r="Q202" i="5"/>
  <c r="R202" i="5" s="1"/>
  <c r="Q201" i="5"/>
  <c r="R201" i="5" s="1"/>
  <c r="R200" i="5"/>
  <c r="Q200" i="5"/>
  <c r="Q199" i="5"/>
  <c r="R199" i="5" s="1"/>
  <c r="Q198" i="5"/>
  <c r="R198" i="5" s="1"/>
  <c r="Q197" i="5"/>
  <c r="R197" i="5" s="1"/>
  <c r="Q196" i="5"/>
  <c r="R196" i="5" s="1"/>
  <c r="R195" i="5"/>
  <c r="Q195" i="5"/>
  <c r="Q194" i="5"/>
  <c r="R194" i="5" s="1"/>
  <c r="R193" i="5"/>
  <c r="Q193" i="5"/>
  <c r="Q192" i="5"/>
  <c r="R192" i="5" s="1"/>
  <c r="Q191" i="5"/>
  <c r="R191" i="5" s="1"/>
  <c r="Q190" i="5"/>
  <c r="R190" i="5" s="1"/>
  <c r="Q189" i="5"/>
  <c r="R189" i="5" s="1"/>
  <c r="Q188" i="5"/>
  <c r="R188" i="5" s="1"/>
  <c r="Q187" i="5"/>
  <c r="R187" i="5" s="1"/>
  <c r="Q186" i="5"/>
  <c r="R186" i="5" s="1"/>
  <c r="Q185" i="5"/>
  <c r="R185" i="5" s="1"/>
  <c r="Q184" i="5"/>
  <c r="R184" i="5" s="1"/>
  <c r="R183" i="5"/>
  <c r="Q183" i="5"/>
  <c r="Q182" i="5"/>
  <c r="R182" i="5" s="1"/>
  <c r="R181" i="5"/>
  <c r="Q181" i="5"/>
  <c r="Q180" i="5"/>
  <c r="R180" i="5" s="1"/>
  <c r="Q179" i="5"/>
  <c r="R179" i="5" s="1"/>
  <c r="Q178" i="5"/>
  <c r="R178" i="5" s="1"/>
  <c r="Q177" i="5"/>
  <c r="R177" i="5" s="1"/>
  <c r="R176" i="5"/>
  <c r="Q176" i="5"/>
  <c r="Q175" i="5"/>
  <c r="R175" i="5" s="1"/>
  <c r="Q174" i="5"/>
  <c r="R174" i="5" s="1"/>
  <c r="Q173" i="5"/>
  <c r="R173" i="5" s="1"/>
  <c r="Q172" i="5"/>
  <c r="R172" i="5" s="1"/>
  <c r="R171" i="5"/>
  <c r="Q171" i="5"/>
  <c r="Q170" i="5"/>
  <c r="R170" i="5" s="1"/>
  <c r="R169" i="5"/>
  <c r="Q169" i="5"/>
  <c r="Q168" i="5"/>
  <c r="R168" i="5" s="1"/>
  <c r="Q167" i="5"/>
  <c r="R167" i="5" s="1"/>
  <c r="Q166" i="5"/>
  <c r="R166" i="5" s="1"/>
  <c r="Q165" i="5"/>
  <c r="R165" i="5" s="1"/>
  <c r="Q164" i="5"/>
  <c r="R164" i="5" s="1"/>
  <c r="Q163" i="5"/>
  <c r="R163" i="5" s="1"/>
  <c r="Q162" i="5"/>
  <c r="R162" i="5" s="1"/>
  <c r="Q161" i="5"/>
  <c r="R161" i="5" s="1"/>
  <c r="Q160" i="5"/>
  <c r="R160" i="5" s="1"/>
  <c r="R159" i="5"/>
  <c r="Q159" i="5"/>
  <c r="Q158" i="5"/>
  <c r="R158" i="5" s="1"/>
  <c r="R157" i="5"/>
  <c r="Q157" i="5"/>
  <c r="Q156" i="5"/>
  <c r="R156" i="5" s="1"/>
  <c r="Q155" i="5"/>
  <c r="R155" i="5" s="1"/>
  <c r="Q154" i="5"/>
  <c r="R154" i="5" s="1"/>
  <c r="Q153" i="5"/>
  <c r="R153" i="5" s="1"/>
  <c r="R152" i="5"/>
  <c r="Q152" i="5"/>
  <c r="R151" i="5"/>
  <c r="Q151" i="5"/>
  <c r="Q150" i="5"/>
  <c r="R150" i="5" s="1"/>
  <c r="Q149" i="5"/>
  <c r="R149" i="5" s="1"/>
  <c r="Q148" i="5"/>
  <c r="R148" i="5" s="1"/>
  <c r="R147" i="5"/>
  <c r="Q147" i="5"/>
  <c r="Q146" i="5"/>
  <c r="R146" i="5" s="1"/>
  <c r="R145" i="5"/>
  <c r="Q145" i="5"/>
  <c r="Q144" i="5"/>
  <c r="R144" i="5" s="1"/>
  <c r="Q143" i="5"/>
  <c r="R143" i="5" s="1"/>
  <c r="Q142" i="5"/>
  <c r="R142" i="5" s="1"/>
  <c r="Q141" i="5"/>
  <c r="R141" i="5" s="1"/>
  <c r="Q140" i="5"/>
  <c r="R140" i="5" s="1"/>
  <c r="Q139" i="5"/>
  <c r="R139" i="5" s="1"/>
  <c r="Q138" i="5"/>
  <c r="R138" i="5" s="1"/>
  <c r="Q137" i="5"/>
  <c r="R137" i="5" s="1"/>
  <c r="Q136" i="5"/>
  <c r="R136" i="5" s="1"/>
  <c r="R135" i="5"/>
  <c r="Q135" i="5"/>
  <c r="R134" i="5"/>
  <c r="Q134" i="5"/>
  <c r="R133" i="5"/>
  <c r="Q133" i="5"/>
  <c r="Q132" i="5"/>
  <c r="R132" i="5" s="1"/>
  <c r="Q131" i="5"/>
  <c r="R131" i="5" s="1"/>
  <c r="Q130" i="5"/>
  <c r="R130" i="5" s="1"/>
  <c r="Q129" i="5"/>
  <c r="R129" i="5" s="1"/>
  <c r="Q128" i="5"/>
  <c r="R128" i="5" s="1"/>
  <c r="Q127" i="5"/>
  <c r="R127" i="5" s="1"/>
  <c r="Q126" i="5"/>
  <c r="R126" i="5" s="1"/>
  <c r="Q125" i="5"/>
  <c r="R125" i="5" s="1"/>
  <c r="Q124" i="5"/>
  <c r="R124" i="5" s="1"/>
  <c r="R123" i="5"/>
  <c r="Q123" i="5"/>
  <c r="Q122" i="5"/>
  <c r="R122" i="5" s="1"/>
  <c r="R121" i="5"/>
  <c r="Q121" i="5"/>
  <c r="Q120" i="5"/>
  <c r="R120" i="5" s="1"/>
  <c r="Q119" i="5"/>
  <c r="R119" i="5" s="1"/>
  <c r="Q118" i="5"/>
  <c r="R118" i="5" s="1"/>
  <c r="Q117" i="5"/>
  <c r="R117" i="5" s="1"/>
  <c r="Q116" i="5"/>
  <c r="R116" i="5" s="1"/>
  <c r="Q115" i="5"/>
  <c r="R115" i="5" s="1"/>
  <c r="Q114" i="5"/>
  <c r="R114" i="5" s="1"/>
  <c r="Q113" i="5"/>
  <c r="R113" i="5" s="1"/>
  <c r="Q112" i="5"/>
  <c r="R112" i="5" s="1"/>
  <c r="R111" i="5"/>
  <c r="Q111" i="5"/>
  <c r="Q110" i="5"/>
  <c r="R110" i="5" s="1"/>
  <c r="R109" i="5"/>
  <c r="Q109" i="5"/>
  <c r="Q108" i="5"/>
  <c r="R108" i="5" s="1"/>
  <c r="Q107" i="5"/>
  <c r="R107" i="5" s="1"/>
  <c r="Q106" i="5"/>
  <c r="R106" i="5" s="1"/>
  <c r="Q105" i="5"/>
  <c r="R105" i="5" s="1"/>
  <c r="R104" i="5"/>
  <c r="Q104" i="5"/>
  <c r="Q103" i="5"/>
  <c r="R103" i="5" s="1"/>
  <c r="Q102" i="5"/>
  <c r="R102" i="5" s="1"/>
  <c r="Q101" i="5"/>
  <c r="R101" i="5" s="1"/>
  <c r="Q100" i="5"/>
  <c r="R100" i="5" s="1"/>
  <c r="R99" i="5"/>
  <c r="Q99" i="5"/>
  <c r="Q98" i="5"/>
  <c r="R98" i="5" s="1"/>
  <c r="R97" i="5"/>
  <c r="Q97" i="5"/>
  <c r="Q96" i="5"/>
  <c r="R96" i="5" s="1"/>
  <c r="Q95" i="5"/>
  <c r="R95" i="5" s="1"/>
  <c r="Q94" i="5"/>
  <c r="R94" i="5" s="1"/>
  <c r="Q93" i="5"/>
  <c r="R93" i="5" s="1"/>
  <c r="Q92" i="5"/>
  <c r="R92" i="5" s="1"/>
  <c r="Q91" i="5"/>
  <c r="R91" i="5" s="1"/>
  <c r="Q90" i="5"/>
  <c r="R90" i="5" s="1"/>
  <c r="Q89" i="5"/>
  <c r="R89" i="5" s="1"/>
  <c r="Q88" i="5"/>
  <c r="R88" i="5" s="1"/>
  <c r="R87" i="5"/>
  <c r="Q87" i="5"/>
  <c r="Q86" i="5"/>
  <c r="R86" i="5" s="1"/>
  <c r="Q85" i="5"/>
  <c r="R85" i="5" s="1"/>
  <c r="Q84" i="5"/>
  <c r="R84" i="5" s="1"/>
  <c r="Q83" i="5"/>
  <c r="R83" i="5" s="1"/>
  <c r="Q82" i="5"/>
  <c r="R82" i="5" s="1"/>
  <c r="Q81" i="5"/>
  <c r="R81" i="5" s="1"/>
  <c r="Q80" i="5"/>
  <c r="R80" i="5" s="1"/>
  <c r="R79" i="5"/>
  <c r="Q79" i="5"/>
  <c r="Q78" i="5"/>
  <c r="R78" i="5" s="1"/>
  <c r="Q77" i="5"/>
  <c r="R77" i="5" s="1"/>
  <c r="Q76" i="5"/>
  <c r="R76" i="5" s="1"/>
  <c r="R75" i="5"/>
  <c r="Q75" i="5"/>
  <c r="Q74" i="5"/>
  <c r="R74" i="5" s="1"/>
  <c r="R73" i="5"/>
  <c r="Q73" i="5"/>
  <c r="Q72" i="5"/>
  <c r="R72" i="5" s="1"/>
  <c r="Q71" i="5"/>
  <c r="R71" i="5" s="1"/>
  <c r="Q70" i="5"/>
  <c r="R70" i="5" s="1"/>
  <c r="R69" i="5"/>
  <c r="Q69" i="5"/>
  <c r="Q68" i="5"/>
  <c r="R68" i="5" s="1"/>
  <c r="Q67" i="5"/>
  <c r="R67" i="5" s="1"/>
  <c r="Q66" i="5"/>
  <c r="R66" i="5" s="1"/>
  <c r="Q65" i="5"/>
  <c r="R65" i="5" s="1"/>
  <c r="Q64" i="5"/>
  <c r="R64" i="5" s="1"/>
  <c r="Q63" i="5"/>
  <c r="R63" i="5" s="1"/>
  <c r="Q62" i="5"/>
  <c r="R62" i="5" s="1"/>
  <c r="R61" i="5"/>
  <c r="Q61" i="5"/>
  <c r="Q60" i="5"/>
  <c r="R60" i="5" s="1"/>
  <c r="Q59" i="5"/>
  <c r="R59" i="5" s="1"/>
  <c r="Q58" i="5"/>
  <c r="R58" i="5" s="1"/>
  <c r="R57" i="5"/>
  <c r="Q57" i="5"/>
  <c r="Q56" i="5"/>
  <c r="R56" i="5" s="1"/>
  <c r="R55" i="5"/>
  <c r="Q55" i="5"/>
  <c r="Q54" i="5"/>
  <c r="R54" i="5" s="1"/>
  <c r="Q53" i="5"/>
  <c r="R53" i="5" s="1"/>
  <c r="Q52" i="5"/>
  <c r="R52" i="5" s="1"/>
  <c r="Q51" i="5"/>
  <c r="R51" i="5" s="1"/>
  <c r="Q50" i="5"/>
  <c r="R50" i="5" s="1"/>
  <c r="Q49" i="5"/>
  <c r="R49" i="5" s="1"/>
  <c r="Q48" i="5"/>
  <c r="R48" i="5" s="1"/>
  <c r="Q47" i="5"/>
  <c r="R47" i="5" s="1"/>
  <c r="Q46" i="5"/>
  <c r="R46" i="5" s="1"/>
  <c r="R45" i="5"/>
  <c r="Q45" i="5"/>
  <c r="Q44" i="5"/>
  <c r="R44" i="5" s="1"/>
  <c r="Q43" i="5"/>
  <c r="R43" i="5" s="1"/>
  <c r="Q42" i="5"/>
  <c r="R42" i="5" s="1"/>
  <c r="Q41" i="5"/>
  <c r="R41" i="5" s="1"/>
  <c r="Q40" i="5"/>
  <c r="R40" i="5" s="1"/>
  <c r="R39" i="5"/>
  <c r="Q39" i="5"/>
  <c r="Q38" i="5"/>
  <c r="R38" i="5" s="1"/>
  <c r="Q37" i="5"/>
  <c r="R37" i="5" s="1"/>
  <c r="Q36" i="5"/>
  <c r="R36" i="5" s="1"/>
  <c r="Q35" i="5"/>
  <c r="R35" i="5" s="1"/>
  <c r="Q34" i="5"/>
  <c r="R34" i="5" s="1"/>
  <c r="Q33" i="5"/>
  <c r="R33" i="5" s="1"/>
  <c r="Q32" i="5"/>
  <c r="R32" i="5" s="1"/>
  <c r="Q31" i="5"/>
  <c r="R31" i="5" s="1"/>
  <c r="Q30" i="5"/>
  <c r="R30" i="5" s="1"/>
  <c r="Q29" i="5"/>
  <c r="R29" i="5" s="1"/>
  <c r="Q28" i="5"/>
  <c r="R28" i="5" s="1"/>
  <c r="R27" i="5"/>
  <c r="Q27" i="5"/>
  <c r="Q26" i="5"/>
  <c r="R26" i="5" s="1"/>
  <c r="Q25" i="5"/>
  <c r="R25" i="5" s="1"/>
  <c r="Q24" i="5"/>
  <c r="R24" i="5" s="1"/>
  <c r="Q23" i="5"/>
  <c r="R23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R15" i="5"/>
  <c r="Q15" i="5"/>
  <c r="Q14" i="5"/>
  <c r="R14" i="5" s="1"/>
  <c r="Q13" i="5"/>
  <c r="R13" i="5" s="1"/>
  <c r="Q12" i="5"/>
  <c r="R12" i="5" s="1"/>
  <c r="Q11" i="5"/>
  <c r="R11" i="5" s="1"/>
  <c r="Q10" i="5"/>
  <c r="R10" i="5" s="1"/>
  <c r="Q9" i="5"/>
  <c r="R9" i="5" s="1"/>
  <c r="Q8" i="5"/>
  <c r="R8" i="5" s="1"/>
  <c r="Q7" i="5"/>
  <c r="R7" i="5" s="1"/>
  <c r="Q6" i="5"/>
  <c r="R6" i="5" s="1"/>
  <c r="Q5" i="5"/>
  <c r="R5" i="5" s="1"/>
  <c r="Q4" i="5"/>
  <c r="R4" i="5" s="1"/>
  <c r="Q3" i="5"/>
  <c r="R3" i="5" s="1"/>
  <c r="R3" i="2" l="1"/>
  <c r="S3" i="2" s="1"/>
  <c r="R8" i="2"/>
  <c r="S8" i="2" s="1"/>
  <c r="R9" i="2"/>
  <c r="S9" i="2" s="1"/>
  <c r="R10" i="2"/>
  <c r="S10" i="2" s="1"/>
  <c r="R11" i="2"/>
  <c r="S11" i="2" s="1"/>
  <c r="R12" i="2"/>
  <c r="S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96" i="2"/>
  <c r="S96" i="2" s="1"/>
  <c r="R97" i="2"/>
  <c r="S97" i="2" s="1"/>
  <c r="R98" i="2"/>
  <c r="S98" i="2" s="1"/>
  <c r="R99" i="2"/>
  <c r="S99" i="2" s="1"/>
  <c r="R100" i="2"/>
  <c r="S100" i="2" s="1"/>
  <c r="R101" i="2"/>
  <c r="S101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4" i="2"/>
  <c r="S114" i="2" s="1"/>
  <c r="R115" i="2"/>
  <c r="S115" i="2" s="1"/>
  <c r="R116" i="2"/>
  <c r="S116" i="2" s="1"/>
  <c r="R117" i="2"/>
  <c r="S117" i="2" s="1"/>
  <c r="R118" i="2"/>
  <c r="S118" i="2" s="1"/>
  <c r="R119" i="2"/>
  <c r="S119" i="2" s="1"/>
  <c r="R120" i="2"/>
  <c r="S120" i="2" s="1"/>
  <c r="R121" i="2"/>
  <c r="S121" i="2" s="1"/>
  <c r="R122" i="2"/>
  <c r="S122" i="2" s="1"/>
  <c r="R123" i="2"/>
  <c r="S123" i="2" s="1"/>
  <c r="R124" i="2"/>
  <c r="S124" i="2" s="1"/>
  <c r="R125" i="2"/>
  <c r="S125" i="2" s="1"/>
  <c r="R126" i="2"/>
  <c r="S126" i="2" s="1"/>
  <c r="R127" i="2"/>
  <c r="S127" i="2" s="1"/>
  <c r="R128" i="2"/>
  <c r="S128" i="2" s="1"/>
  <c r="R129" i="2"/>
  <c r="S129" i="2" s="1"/>
  <c r="R130" i="2"/>
  <c r="S130" i="2" s="1"/>
  <c r="R131" i="2"/>
  <c r="S131" i="2" s="1"/>
  <c r="R132" i="2"/>
  <c r="S132" i="2" s="1"/>
  <c r="R133" i="2"/>
  <c r="S133" i="2" s="1"/>
  <c r="R134" i="2"/>
  <c r="S134" i="2" s="1"/>
  <c r="R135" i="2"/>
  <c r="S135" i="2" s="1"/>
  <c r="R136" i="2"/>
  <c r="S136" i="2" s="1"/>
  <c r="R137" i="2"/>
  <c r="S137" i="2" s="1"/>
  <c r="R138" i="2"/>
  <c r="S138" i="2" s="1"/>
  <c r="R139" i="2"/>
  <c r="S139" i="2" s="1"/>
  <c r="R140" i="2"/>
  <c r="S140" i="2" s="1"/>
  <c r="R141" i="2"/>
  <c r="S141" i="2" s="1"/>
  <c r="R142" i="2"/>
  <c r="S142" i="2" s="1"/>
  <c r="R143" i="2"/>
  <c r="S143" i="2" s="1"/>
  <c r="R144" i="2"/>
  <c r="S144" i="2" s="1"/>
  <c r="R145" i="2"/>
  <c r="S145" i="2" s="1"/>
  <c r="R146" i="2"/>
  <c r="S146" i="2" s="1"/>
  <c r="R147" i="2"/>
  <c r="S147" i="2" s="1"/>
  <c r="R148" i="2"/>
  <c r="S148" i="2" s="1"/>
  <c r="R149" i="2"/>
  <c r="S149" i="2" s="1"/>
  <c r="R150" i="2"/>
  <c r="S150" i="2" s="1"/>
  <c r="R151" i="2"/>
  <c r="S151" i="2" s="1"/>
  <c r="R152" i="2"/>
  <c r="S152" i="2" s="1"/>
  <c r="R153" i="2"/>
  <c r="S153" i="2" s="1"/>
  <c r="R154" i="2"/>
  <c r="S154" i="2" s="1"/>
  <c r="R155" i="2"/>
  <c r="S155" i="2" s="1"/>
  <c r="R156" i="2"/>
  <c r="S156" i="2" s="1"/>
  <c r="R157" i="2"/>
  <c r="S157" i="2" s="1"/>
  <c r="R158" i="2"/>
  <c r="S158" i="2" s="1"/>
  <c r="R159" i="2"/>
  <c r="S159" i="2" s="1"/>
  <c r="R160" i="2"/>
  <c r="S160" i="2" s="1"/>
  <c r="R161" i="2"/>
  <c r="S161" i="2" s="1"/>
  <c r="R162" i="2"/>
  <c r="S162" i="2" s="1"/>
  <c r="R163" i="2"/>
  <c r="S163" i="2" s="1"/>
  <c r="R164" i="2"/>
  <c r="S164" i="2" s="1"/>
  <c r="R165" i="2"/>
  <c r="S165" i="2" s="1"/>
  <c r="R166" i="2"/>
  <c r="S166" i="2" s="1"/>
  <c r="R167" i="2"/>
  <c r="S167" i="2" s="1"/>
  <c r="R168" i="2"/>
  <c r="S168" i="2" s="1"/>
  <c r="R169" i="2"/>
  <c r="S169" i="2" s="1"/>
  <c r="R170" i="2"/>
  <c r="S170" i="2" s="1"/>
  <c r="R171" i="2"/>
  <c r="S171" i="2" s="1"/>
  <c r="R172" i="2"/>
  <c r="S172" i="2" s="1"/>
  <c r="R173" i="2"/>
  <c r="S173" i="2" s="1"/>
  <c r="R174" i="2"/>
  <c r="S174" i="2" s="1"/>
  <c r="R175" i="2"/>
  <c r="S175" i="2" s="1"/>
  <c r="R176" i="2"/>
  <c r="S176" i="2" s="1"/>
  <c r="R177" i="2"/>
  <c r="S177" i="2" s="1"/>
  <c r="S178" i="2"/>
  <c r="R179" i="2"/>
  <c r="S179" i="2" s="1"/>
  <c r="R180" i="2"/>
  <c r="S180" i="2" s="1"/>
  <c r="R181" i="2"/>
  <c r="S181" i="2" s="1"/>
  <c r="R182" i="2"/>
  <c r="S182" i="2" s="1"/>
  <c r="R183" i="2"/>
  <c r="S183" i="2" s="1"/>
  <c r="R184" i="2"/>
  <c r="S184" i="2" s="1"/>
  <c r="R185" i="2"/>
  <c r="S185" i="2" s="1"/>
  <c r="R186" i="2"/>
  <c r="S186" i="2" s="1"/>
  <c r="R187" i="2"/>
  <c r="S187" i="2" s="1"/>
  <c r="R188" i="2"/>
  <c r="S188" i="2" s="1"/>
  <c r="R189" i="2"/>
  <c r="S189" i="2" s="1"/>
  <c r="R190" i="2"/>
  <c r="S190" i="2" s="1"/>
  <c r="R5" i="2"/>
  <c r="S5" i="2" s="1"/>
  <c r="R6" i="2"/>
  <c r="S6" i="2" s="1"/>
  <c r="R7" i="2"/>
  <c r="S7" i="2" s="1"/>
  <c r="R4" i="2"/>
  <c r="S4" i="2" s="1"/>
</calcChain>
</file>

<file path=xl/sharedStrings.xml><?xml version="1.0" encoding="utf-8"?>
<sst xmlns="http://schemas.openxmlformats.org/spreadsheetml/2006/main" count="18668" uniqueCount="4223">
  <si>
    <t>Listado de radicados</t>
  </si>
  <si>
    <t>#</t>
  </si>
  <si>
    <t>Tipo radicado</t>
  </si>
  <si>
    <t>Número de radicado</t>
  </si>
  <si>
    <t>Fecha creación</t>
  </si>
  <si>
    <t>Cliente</t>
  </si>
  <si>
    <t>Asunto</t>
  </si>
  <si>
    <t>Tipo documental</t>
  </si>
  <si>
    <t>Fecha vencimiento</t>
  </si>
  <si>
    <t>Prioridad</t>
  </si>
  <si>
    <t>Documento</t>
  </si>
  <si>
    <t>Estado</t>
  </si>
  <si>
    <t>PQRS</t>
  </si>
  <si>
    <t>2024-114-002402-5</t>
  </si>
  <si>
    <t>2024-09-23 10:55:00</t>
  </si>
  <si>
    <t>NOTIFICACIONES JUDICIALES  sin información</t>
  </si>
  <si>
    <t>RV: COMUNICA AUTO AVOCA TUTELA PRIMERA INSTANCIA</t>
  </si>
  <si>
    <t>petición interés general</t>
  </si>
  <si>
    <t>Alta</t>
  </si>
  <si>
    <t>star_rate</t>
  </si>
  <si>
    <t>Reasignado - Activo</t>
  </si>
  <si>
    <t>2024-114-002401-5</t>
  </si>
  <si>
    <t>2024-09-23 09:47:43</t>
  </si>
  <si>
    <t>Defensoría Delegada Para la Prevención y Atención de Desastres  --</t>
  </si>
  <si>
    <t>Solicitud de Capacitación en Emergencia por Incendios</t>
  </si>
  <si>
    <t>Creado - Activo</t>
  </si>
  <si>
    <t>SALIDA</t>
  </si>
  <si>
    <t>2024-212-002108-1</t>
  </si>
  <si>
    <t>2024-09-23 09:34:44</t>
  </si>
  <si>
    <t>ALCALDIA MUNICIPAL DE AIPE  --</t>
  </si>
  <si>
    <t>APOYO AIPE PARA DISPOSICIÓN DEL CUERPO BÉNEMERITO DE BOMBEROS DEL CAQUETA</t>
  </si>
  <si>
    <t>2024-113-002107-1</t>
  </si>
  <si>
    <t>2024-09-20 17:39:02</t>
  </si>
  <si>
    <t>CUERPO DE BOMBEROS VOLUNTARIOS AGUACHICA  -- --</t>
  </si>
  <si>
    <t>Invitación a participar en el Diplomado Virtual “Contratación Estatal”</t>
  </si>
  <si>
    <t>informe</t>
  </si>
  <si>
    <t>Editado - Activo</t>
  </si>
  <si>
    <t>2024-113-002106-1</t>
  </si>
  <si>
    <t>2024-09-20 16:41:59</t>
  </si>
  <si>
    <t>PRESIDENCIAL PARA LA EQUIDAD DE LA MUJER   --</t>
  </si>
  <si>
    <t>SOLICITUD DE APOYO E INVITACION A PARTICIPAR DEL PRIMER CURSO DE “CONDUCCIÓN Y OPERACIÓN PARA VEHÍCULOS DE BOMBEROS” DIRIGIDO A LAS MUJERES BOMBERAS A...</t>
  </si>
  <si>
    <t>Proceso firma física - Activo</t>
  </si>
  <si>
    <t>2024-315-002105-1</t>
  </si>
  <si>
    <t>2024-09-20 16:32:04</t>
  </si>
  <si>
    <t>JUZGADO SEGUNDO PROMISCUO DE FAMILIA DE ORALIDAD  --</t>
  </si>
  <si>
    <t>RV: NOTIFICACION AUTO ADMTE TUTELA RADICADO 2024 00503</t>
  </si>
  <si>
    <t>petición interés particular</t>
  </si>
  <si>
    <t>2024-113-002104-1</t>
  </si>
  <si>
    <t>2024-09-20 16:30:49</t>
  </si>
  <si>
    <t>ONU MUJERES COLOMBIA  --</t>
  </si>
  <si>
    <t>2024-315-002103-1</t>
  </si>
  <si>
    <t>2024-09-20 16:20:15</t>
  </si>
  <si>
    <t>JUZGADO PRIMERO PROMISCUO MUNICIPAL NUEVA GRANADA – MAGDALENA  --</t>
  </si>
  <si>
    <t>RV: NOTIFICACIÓN ACIÓN DE TUTELA DE PABLO JOSÉ VILLA CALVANO Y OTRO CONTRA ALCALDÍA MUNICIPAL DE NUEVA GRANADA</t>
  </si>
  <si>
    <t>2024-315-002102-1</t>
  </si>
  <si>
    <t>2024-09-20 16:17:18</t>
  </si>
  <si>
    <t>Juzgado Segundo de Familia del Circuito de Dosquebradas   --</t>
  </si>
  <si>
    <t>RV: NOTIFICACION AUTO ADMITE 2024-00118</t>
  </si>
  <si>
    <t>2024-113-002101-1</t>
  </si>
  <si>
    <t>2024-09-20 16:17:03</t>
  </si>
  <si>
    <t>UNGRD  -- --</t>
  </si>
  <si>
    <t>2024-113-002100-1</t>
  </si>
  <si>
    <t>2024-09-20 16:11:48</t>
  </si>
  <si>
    <t>Ministerio de Igualdad y Equidad  ---</t>
  </si>
  <si>
    <t>2024-113-002099-1</t>
  </si>
  <si>
    <t>2024-09-20 16:00:29</t>
  </si>
  <si>
    <t>MINISTERIO DEL INTERIOR  -- correspondencia@mininterior.gov.co</t>
  </si>
  <si>
    <t>2024-312-002079-1</t>
  </si>
  <si>
    <t>2024-09-20 10:50:21</t>
  </si>
  <si>
    <t>ACUEDUCTO Y ALCANTARILLADO DE BOGOTÁ  PEDROP</t>
  </si>
  <si>
    <t>NOTIFICACION S-2024-302300</t>
  </si>
  <si>
    <t>facturas</t>
  </si>
  <si>
    <t>COMUNICACIONES INTERNAS</t>
  </si>
  <si>
    <t>2024-115-000143-3</t>
  </si>
  <si>
    <t>2024-09-20 10:02:00</t>
  </si>
  <si>
    <t>Maria del Consuelo Arias Prieto</t>
  </si>
  <si>
    <t>Informe Ejecutivo del seguimiento al Estado de las PQRSD correspondiente al primer semestre de 2024.</t>
  </si>
  <si>
    <t>comunicación oficial</t>
  </si>
  <si>
    <t>2024-100-002078-1</t>
  </si>
  <si>
    <t>2024-09-19 17:09:22</t>
  </si>
  <si>
    <t>CONTRALORIA GENERAL DE LA REPUBLICA  mercy.martinez@contraloria.gov.co ina.gomez@contraloria.gov.co</t>
  </si>
  <si>
    <t>Respuesta al Requerimiento de Solicitud de Información bajo el radicado AF-DNBC-07.</t>
  </si>
  <si>
    <t>circular interna</t>
  </si>
  <si>
    <t>ENTRADA</t>
  </si>
  <si>
    <t>2024-114-002463-2</t>
  </si>
  <si>
    <t>2024-09-19 16:38:35</t>
  </si>
  <si>
    <t>2024-114-002381-5</t>
  </si>
  <si>
    <t>2024-09-19 16:31:46</t>
  </si>
  <si>
    <t>2024-114-002380-5</t>
  </si>
  <si>
    <t>2024-09-19 16:28:50</t>
  </si>
  <si>
    <t>2024-315-002075-1</t>
  </si>
  <si>
    <t>2024-09-19 15:16:55</t>
  </si>
  <si>
    <t>JUZGADO SEXTO PENAL MUNICIPAL DE POPAYÁN    CON FUNCIONES DE CONOCIMIENTO   --</t>
  </si>
  <si>
    <t>: Oficio 1883 Notificacion de Auto Vinculacion T 2024 00243 Marco Aurelio Mosquera</t>
  </si>
  <si>
    <t>2024-315-002074-1</t>
  </si>
  <si>
    <t>2024-09-19 15:01:48</t>
  </si>
  <si>
    <t>Juzgado Segundo Civil del Circuito de Chiquinquirá  --</t>
  </si>
  <si>
    <t>RV: NOTIFICACIÓN SENTENCIA DE PRIMERA INSTANCIA TUTELA RAD 2024-0111-00</t>
  </si>
  <si>
    <t>2024-315-002073-1</t>
  </si>
  <si>
    <t>2024-09-19 14:56:00</t>
  </si>
  <si>
    <t>Juzgado 25 Civil del Circuito de Bogotá  --</t>
  </si>
  <si>
    <t>NOTIFICACIONES AUTO ADMISORIO ACCION DE TUTELA No 2024-458</t>
  </si>
  <si>
    <t>2024-114-002379-5</t>
  </si>
  <si>
    <t>2024-09-19 11:08:51</t>
  </si>
  <si>
    <t>2024-213-002070-1</t>
  </si>
  <si>
    <t>2024-09-19 10:26:15</t>
  </si>
  <si>
    <t>ALCALDÍA BARRANCA DE UPÍA  -- --</t>
  </si>
  <si>
    <t>Requerimiento convenio No. 184-2021, Municipio de Barranca de Upía – Meta</t>
  </si>
  <si>
    <t>proyectos</t>
  </si>
  <si>
    <t>2024-114-002376-5</t>
  </si>
  <si>
    <t>2024-09-19 10:02:55</t>
  </si>
  <si>
    <t>2024-114-002370-5</t>
  </si>
  <si>
    <t>2024-09-19 08:23:21</t>
  </si>
  <si>
    <t>JUZGADO OCTAVO (8) CIVIL DEL CIRCUTO DE BOGOTÁ  --</t>
  </si>
  <si>
    <t>TUTELA 2024-00462 AUTO ADMITE TUTELA - URGENTE - TERMINO 1 DIA - CORRER TRASLADO A LA bacterióloga ANGELICA MARIA BOTIA AVILA - URGENTE</t>
  </si>
  <si>
    <t>2024-114-002369-5</t>
  </si>
  <si>
    <t>2024-09-19 08:19:17</t>
  </si>
  <si>
    <t>JUZGADO CINCUENTA Y NUEVE (59) ADMINISTRATIVO DEL CIRCUITO JUDICIAL DE BOGOTA D.  --</t>
  </si>
  <si>
    <t>NOTIFICA ACTUACION PROCESAL RAD 2024-00098-00</t>
  </si>
  <si>
    <t>2024-114-002368-5</t>
  </si>
  <si>
    <t>2024-09-18 16:45:26</t>
  </si>
  <si>
    <t>2024-114-002367-5</t>
  </si>
  <si>
    <t>2024-09-18 16:42:18</t>
  </si>
  <si>
    <t>2024-214-002062-1</t>
  </si>
  <si>
    <t>2024-09-18 15:04:28</t>
  </si>
  <si>
    <t>Maira  Alejandra  Amaya  Méndez</t>
  </si>
  <si>
    <t>Petición presuntas irregularidades por certificación de cursos de capacitación</t>
  </si>
  <si>
    <t>solicitud de información pública</t>
  </si>
  <si>
    <t>2024-114-002054-1</t>
  </si>
  <si>
    <t>2024-09-18 12:13:35</t>
  </si>
  <si>
    <t>CONSEJO DE BOGOTA  --</t>
  </si>
  <si>
    <t>Envío Proposición 1135 -24</t>
  </si>
  <si>
    <t>petición documentos o información</t>
  </si>
  <si>
    <t>Finalizado - Finalizado</t>
  </si>
  <si>
    <t>2024-114-002366-5</t>
  </si>
  <si>
    <t>2024-09-18 12:04:29</t>
  </si>
  <si>
    <t>2024-114-002361-5</t>
  </si>
  <si>
    <t>2024-09-17 16:39:01</t>
  </si>
  <si>
    <t>2024-314-002039-1</t>
  </si>
  <si>
    <t>2024-09-17 16:16:52</t>
  </si>
  <si>
    <t>PROCURADURIA GENERAL DE LA NACION  sin información</t>
  </si>
  <si>
    <t>EXPEDIENTE IUS E-2021-721033  IUC D 2022-2212491 PRESUNTAS IRREGULARIDADES</t>
  </si>
  <si>
    <t>2024-314-002038-1</t>
  </si>
  <si>
    <t>2024-09-17 16:08:19</t>
  </si>
  <si>
    <t>Maikol Alfredo Grandett Gastelbondo</t>
  </si>
  <si>
    <t>SOLICITUD DE INFORMACIÓN 023</t>
  </si>
  <si>
    <t>oficios</t>
  </si>
  <si>
    <t>Respondido - Activo</t>
  </si>
  <si>
    <t>2024-314-002037-1</t>
  </si>
  <si>
    <t>2024-09-17 16:06:13</t>
  </si>
  <si>
    <t>Rainer Narval Naranjo Charrasquiel</t>
  </si>
  <si>
    <t>2024-211-002025-1</t>
  </si>
  <si>
    <t>2024-09-17 14:28:01</t>
  </si>
  <si>
    <t>CGR ATENCIóN CIUDADANA (CGR  -- --</t>
  </si>
  <si>
    <t>RAD 2024EE0091992 Traslado Derecho de Petición Código 2024-304447</t>
  </si>
  <si>
    <t>denuncia</t>
  </si>
  <si>
    <t>2024-114-002358-5</t>
  </si>
  <si>
    <t>2024-09-17 12:59:04</t>
  </si>
  <si>
    <t>JUZGADO TREINTA Y UNO PENAL DEL CIRCUITO CON FUNCIÓN DE CONOCIMIENTO DE BOGOTÁ D  --</t>
  </si>
  <si>
    <t>NOTIFICACIÓN ACEPTA RETIRO A.T. 2024-00228</t>
  </si>
  <si>
    <t>2024-213-002023-1</t>
  </si>
  <si>
    <t>2024-09-17 12:07:20</t>
  </si>
  <si>
    <t>ALCALDIA MUNICIPAL DE MITU Marco Alirio  Porras  Perez</t>
  </si>
  <si>
    <t>Requerimiento convenio No. 175-2021, Información financiera y devolución de rendimientos financieros.</t>
  </si>
  <si>
    <t>2024-114-002355-5</t>
  </si>
  <si>
    <t>2024-09-17 09:38:21</t>
  </si>
  <si>
    <t>TRASLADO AVOCO A.T. 2024-00228</t>
  </si>
  <si>
    <t>2024-114-002415-2</t>
  </si>
  <si>
    <t>2024-09-17 09:31:49</t>
  </si>
  <si>
    <t>ANDREA  CALDERON</t>
  </si>
  <si>
    <t>Incendios Forestales en el Departamento del Huila en especial el Municipio de Palermo</t>
  </si>
  <si>
    <t>cartas</t>
  </si>
  <si>
    <t>2024-315-002010-1</t>
  </si>
  <si>
    <t>2024-09-16 16:11:36</t>
  </si>
  <si>
    <t>Juzgado Segundo de Familia del Circuito Oral  --</t>
  </si>
  <si>
    <t>NOTIFICA ADMISION TUTELA RAD. 2024-371 CON MEDIDA PROVISIONAL</t>
  </si>
  <si>
    <t>2024-115-000142-3</t>
  </si>
  <si>
    <t>2024-09-16 16:01:55</t>
  </si>
  <si>
    <t>SOLICITUD MODIFICACION PLAN DE ACCION (Plan de Auditorias) PROCESO EVALUACION Y SEGUIMIENTO</t>
  </si>
  <si>
    <t>2024-114-002406-2</t>
  </si>
  <si>
    <t>2024-09-16 15:35:20</t>
  </si>
  <si>
    <t>CUERPO DE BOMBEROS VOLUNTARIOS DE FUSAGASUGA  TE CARLOS JUAN DE DIOS</t>
  </si>
  <si>
    <t>AUTORIZACIÓN DEL AVAL INSTRUCTORES DE ESTA INSTITUCIÓN</t>
  </si>
  <si>
    <t>solicitud formal para aval de instructor</t>
  </si>
  <si>
    <t>2024-114-002349-5</t>
  </si>
  <si>
    <t>2024-09-16 09:40:57</t>
  </si>
  <si>
    <t>JUZGADO TERCERO CIVIL MUNICIPAL  --</t>
  </si>
  <si>
    <t>Notifico Auto Admisorio, Tutela y Traslado de Acción de Tutela 2024-00857-00</t>
  </si>
  <si>
    <t>2024-114-002346-5</t>
  </si>
  <si>
    <t>2024-09-16 08:36:33</t>
  </si>
  <si>
    <t>UAE CUERPO OFICIAL DE BOMBEROS  -- --</t>
  </si>
  <si>
    <t>Traslado por competencia Notificación Actuación Procesal RAD 2024-00193-00.</t>
  </si>
  <si>
    <t>2024-314-000141-3</t>
  </si>
  <si>
    <t>2024-09-13 14:50:32</t>
  </si>
  <si>
    <t>solicitud de información</t>
  </si>
  <si>
    <t>2024-114-002336-5</t>
  </si>
  <si>
    <t>2024-09-13 12:24:37</t>
  </si>
  <si>
    <t>2024-114-002335-5</t>
  </si>
  <si>
    <t>2024-09-13 12:15:57</t>
  </si>
  <si>
    <t>JUZGADO SESENTA (60) ADMINISTRATIVO DEL CIRCUITO -SECCIÓN TERCERABOGOTÁ D.C  --</t>
  </si>
  <si>
    <t>RV: COMUNICA ACTUACION PROCESAL RAD 2024-00004-00</t>
  </si>
  <si>
    <t>2024-114-002345-2</t>
  </si>
  <si>
    <t>2024-09-13 09:05:46</t>
  </si>
  <si>
    <t>Tribunal Superior Distrito Judicial de San Gil  --</t>
  </si>
  <si>
    <t>OFICIO 2069  NOTIFICANDO FALLO DE TUTELA DE SEGUNDA INSTANCIA DE JUAN DAVID TIRADO BALLEN</t>
  </si>
  <si>
    <t>respuesta</t>
  </si>
  <si>
    <t>TMP-2024-000002330</t>
  </si>
  <si>
    <t>2024-09-12 13:14:40</t>
  </si>
  <si>
    <t>JUZGADO PRIMERO DE EJECUCIÓN DE PENAS Y MEDIDAS DE SEGURIDAD DE PALMIRA  --</t>
  </si>
  <si>
    <t>Fwd: NOTIFICACION ADMISION DE TUTELA 2024 00043 - JOHN ALEX CHARRY RAMIREZ</t>
  </si>
  <si>
    <t>peticion de interes particular</t>
  </si>
  <si>
    <t>TMP-2024-000002329</t>
  </si>
  <si>
    <t>2024-09-12 13:12:02</t>
  </si>
  <si>
    <t>2024-114-002332-5</t>
  </si>
  <si>
    <t>2024-09-12 12:35:31</t>
  </si>
  <si>
    <t>2024-314-000139-3</t>
  </si>
  <si>
    <t>2024-09-12 11:34:04</t>
  </si>
  <si>
    <t>Andrés Fernando Muñoz Cabrera</t>
  </si>
  <si>
    <t>SOLICITUD DE INFORMACIÓN FB</t>
  </si>
  <si>
    <t>2024-315-001982-1</t>
  </si>
  <si>
    <t>2024-09-12 11:13:25</t>
  </si>
  <si>
    <t>JUZGADO QUINTO DE FAMILIA BUCARAMANGA   --</t>
  </si>
  <si>
    <t>URGENTE NOTIFICACION AUTO AVOCA TUTELA RADICADO 2024-418 HA</t>
  </si>
  <si>
    <t>2024-314-001981-1</t>
  </si>
  <si>
    <t>2024-09-12 11:01:05</t>
  </si>
  <si>
    <t>PROSPERO ANTONIO -- --</t>
  </si>
  <si>
    <t>CITACIÓN DECLARACIÓN</t>
  </si>
  <si>
    <t>2024-314-001980-1</t>
  </si>
  <si>
    <t>2024-09-12 10:51:48</t>
  </si>
  <si>
    <t>JOSE DEL CARMEN GUTIERREZ JIMENEZ  sin información</t>
  </si>
  <si>
    <t>RATIFICACIÓN QUEJA</t>
  </si>
  <si>
    <t>2024-314-000138-3</t>
  </si>
  <si>
    <t>2024-09-12 09:59:24</t>
  </si>
  <si>
    <t>Juan Carlos Fontalvo Vera</t>
  </si>
  <si>
    <t>SOLICITUD IVC</t>
  </si>
  <si>
    <t>2024-212-001978-1</t>
  </si>
  <si>
    <t>2024-09-12 08:28:09</t>
  </si>
  <si>
    <t>CONGRESISTA JOSE OCTAVIO CARDONA LEON  -- --</t>
  </si>
  <si>
    <t>Derecho de Petición HR José Octavio Cardona Presidente Comisión Quinta Constitucional Permanente</t>
  </si>
  <si>
    <t>2024-313-001977-1</t>
  </si>
  <si>
    <t>2024-09-11 18:14:22</t>
  </si>
  <si>
    <t>RV: Oficio 2024EE0162510 Solicitud de información Indagación preliminar IP 85112-2023-44791 DNBC</t>
  </si>
  <si>
    <t>2024-114-002324-5</t>
  </si>
  <si>
    <t>2024-09-11 16:47:00</t>
  </si>
  <si>
    <t>FISCALIA GENERAL DE LA NACION  --</t>
  </si>
  <si>
    <t>Solicitud diligencia de inspección dentro N.C 110016000101202310067</t>
  </si>
  <si>
    <t>peticion entre autoridades</t>
  </si>
  <si>
    <t>2024-314-001975-1</t>
  </si>
  <si>
    <t>2024-09-11 16:19:19</t>
  </si>
  <si>
    <t>CONTRALORIA GENERAL DE LA REPUBLICA  --</t>
  </si>
  <si>
    <t>SOLICITUD DE INFORMACIÓN</t>
  </si>
  <si>
    <t>2024-114-002323-5</t>
  </si>
  <si>
    <t>2024-09-11 15:55:01</t>
  </si>
  <si>
    <t>ALCALDIA MUNICIPAL DE GALAPA  --</t>
  </si>
  <si>
    <t>NOTIFICACIÓN DECRETO No. 163 de 2024 “POR MEDIO DEL CUAL SE ADOPTA LA COORDINACIÓN OPERATIVA PARA LA PRESTACIÓN DEL SERVICIO PÚBLICO ESENCIAL DE LA GE...</t>
  </si>
  <si>
    <t>2024-314-000137-3</t>
  </si>
  <si>
    <t>2024-09-11 15:49:59</t>
  </si>
  <si>
    <t>Edgardo Mandon Arenas</t>
  </si>
  <si>
    <t>DECLARACIÓN JURAMENTADA</t>
  </si>
  <si>
    <t>2024-314-000136-3</t>
  </si>
  <si>
    <t>2024-09-11 15:41:28</t>
  </si>
  <si>
    <t>2024-114-002320-5</t>
  </si>
  <si>
    <t>2024-09-11 15:38:11</t>
  </si>
  <si>
    <t>CNSC - COMISION NACIONAL DEL SERVICIO CIVIL  sin información</t>
  </si>
  <si>
    <t>**2024RS141288** Remisión de Comunicación: 2024RS141288</t>
  </si>
  <si>
    <t>2024-314-000135-3</t>
  </si>
  <si>
    <t>2024-09-11 15:35:53</t>
  </si>
  <si>
    <t>Daniel Ernesto Fonseca Ramirez</t>
  </si>
  <si>
    <t>2024-314-000134-3</t>
  </si>
  <si>
    <t>2024-09-11 15:29:13</t>
  </si>
  <si>
    <t>OFICIO PRUEBAS</t>
  </si>
  <si>
    <t>2024-213-001962-1</t>
  </si>
  <si>
    <t>2024-09-11 09:30:04</t>
  </si>
  <si>
    <t>ALCALDÍA CARTAGENA DEL CHAIRÁ  --</t>
  </si>
  <si>
    <t>Seguimiento del porcentaje de avance para solicitud de tercera cuenta de cobro</t>
  </si>
  <si>
    <t>especificaciones técnicas</t>
  </si>
  <si>
    <t>2024-115-000133-3</t>
  </si>
  <si>
    <t>2024-09-10 16:12:11</t>
  </si>
  <si>
    <t>INFORME SEGUIMIENTO PAAC II CUATRIMESTRE DE 2024</t>
  </si>
  <si>
    <t>2024-114-002312-5</t>
  </si>
  <si>
    <t>2024-09-10 15:36:49</t>
  </si>
  <si>
    <t>JUZGADO 005 ADMINISTRATIVO ORAL DE BARRANQUILLA   --</t>
  </si>
  <si>
    <t>2023-00261 ordena vincular cuerpo de bomberos de GALAPA</t>
  </si>
  <si>
    <t>2024-114-002306-5</t>
  </si>
  <si>
    <t>2024-09-10 14:53:50</t>
  </si>
  <si>
    <t>2024-213-001943-1</t>
  </si>
  <si>
    <t>2024-09-10 14:58:23</t>
  </si>
  <si>
    <t>Requerimiento convenio No. 175-2021, Dotación mobiliario para la Estación de Bomberos del municipio de Mitú – Vaupés.</t>
  </si>
  <si>
    <t>2024-211-001940-1</t>
  </si>
  <si>
    <t>2024-09-10 14:26:02</t>
  </si>
  <si>
    <t>JUZGADO QUINTO DE EJECUCION DE PENAS Y MEDIDAS DE SEGURIDAD DE BUCARAMANGA  --</t>
  </si>
  <si>
    <t>REF. AVOCA TUTELA    RADICADO: 005 - 2024 -00070 NI 10728 ACCIONANTE: JOSE MAURICIO CONTRERAS DIAZ</t>
  </si>
  <si>
    <t>2024-114-002302-5</t>
  </si>
  <si>
    <t>2024-09-09 18:50:18</t>
  </si>
  <si>
    <t>RV: REF.  AVOCA TUTELA    RADICADO:        005 - 2024 -00070 NI 10728 ACCIONANTE:   JOSE MAURICIO CONTRERAS DIAZ</t>
  </si>
  <si>
    <t>2024-114-002299-5</t>
  </si>
  <si>
    <t>2024-09-09 16:48:50</t>
  </si>
  <si>
    <t>2024-114-002297-5</t>
  </si>
  <si>
    <t>2024-09-09 16:37:25</t>
  </si>
  <si>
    <t>Juzgado 4° de Ejecución de Penas y Medidas de Seguridad    --</t>
  </si>
  <si>
    <t>RV: AUTO 3272 ADMISIÓN - LUZ AGUDELO VS CNSC BOMBEROS 2024-00101</t>
  </si>
  <si>
    <t>2024-114-002295-5</t>
  </si>
  <si>
    <t>2024-09-09 16:29:21</t>
  </si>
  <si>
    <t>NOTIFICACIÓN AUTO ADMISORIO ACCION DE TUTELA 2024-0111-00</t>
  </si>
  <si>
    <t>2024-314-000130-3</t>
  </si>
  <si>
    <t>2024-09-09 11:02:06</t>
  </si>
  <si>
    <t>SOLICITUD IP 007-2024</t>
  </si>
  <si>
    <t>2024-115-000129-3</t>
  </si>
  <si>
    <t>2024-09-09 10:56:41</t>
  </si>
  <si>
    <t>Informe seguimiento Índice de Transparencia ITA vigencia 2024</t>
  </si>
  <si>
    <t>2024-114-002290-5</t>
  </si>
  <si>
    <t>2024-09-09 10:40:27</t>
  </si>
  <si>
    <t>JUZGADO ONCE ADMINISTRATIVO ORAL DEL CIRCUITO DE BUCARAMANGA  --</t>
  </si>
  <si>
    <t>Rv: NOTIFICA ACTUACION PROCESAL RAD 2024-00182-00</t>
  </si>
  <si>
    <t>2024-314-001921-1</t>
  </si>
  <si>
    <t>2024-09-09 10:21:43</t>
  </si>
  <si>
    <t>COMUNICACIÓN AUTO DE ARCHIVO</t>
  </si>
  <si>
    <t>auto de archivo de indagación preliminar</t>
  </si>
  <si>
    <t>2024-314-000128-3</t>
  </si>
  <si>
    <t>2024-09-09 09:33:07</t>
  </si>
  <si>
    <t>COMUNICACIÓN ARCHIVO IP 007-2024</t>
  </si>
  <si>
    <t>comunicación auto de archivo quejoso</t>
  </si>
  <si>
    <t>2024-313-001866-1</t>
  </si>
  <si>
    <t>2024-09-05 15:26:54</t>
  </si>
  <si>
    <t>MIISTERIO DEL INTERIOR  --</t>
  </si>
  <si>
    <t>Asunto: Solicito información requerida de su despacho para dar respuesta al DP HR Alirio Uribe Muñoz sobre los sgtes temas:</t>
  </si>
  <si>
    <t>2024-313-001856-1</t>
  </si>
  <si>
    <t>2024-09-05 13:30:34</t>
  </si>
  <si>
    <t>JUAN DAVID  JARAMILLO</t>
  </si>
  <si>
    <t>Solicitud de certificación de contratos</t>
  </si>
  <si>
    <t>2024-317-000124-3</t>
  </si>
  <si>
    <t>2024-09-05 12:04:13</t>
  </si>
  <si>
    <t>INFORME ESTADO DE EJECUCIÓN DEL CONTRATO CPS 141 DE 2024</t>
  </si>
  <si>
    <t>2024-114-002268-5</t>
  </si>
  <si>
    <t>2024-09-05 10:31:04</t>
  </si>
  <si>
    <t>TRIBUNAL ADMINISTRATIVO DEL MAGDALENA  sin información</t>
  </si>
  <si>
    <t>COMUNICA ACTUACION PROCESAL RAD 2018-00381-00</t>
  </si>
  <si>
    <t>2024-114-002265-5</t>
  </si>
  <si>
    <t>2024-09-05 10:15:40</t>
  </si>
  <si>
    <t>CONTRALORIA GENERAL DE LA REPUBLICA  MARTHA CONDE</t>
  </si>
  <si>
    <t>Comunicación Resultados Proceso de atención de Denuncias 2024- 298024-82111/ Radicado 2024ER0042791 del 05/03/2024 y 2024-298886-82111/ Radicado 2024E...</t>
  </si>
  <si>
    <t>2024-114-002264-5</t>
  </si>
  <si>
    <t>2024-09-05 10:13:00</t>
  </si>
  <si>
    <t>2024-114-002257-5</t>
  </si>
  <si>
    <t>2024-09-03 14:02:27</t>
  </si>
  <si>
    <t>Asunto: Solicito información requerida de su despacho para dar respuesta al DP HS ALEX FLOREZ HERNANDEZ sobre los sgtes temas:</t>
  </si>
  <si>
    <t>2024-114-002252-5</t>
  </si>
  <si>
    <t>2024-09-03 11:59:41</t>
  </si>
  <si>
    <t>ALCALDIA MUNICIPAL  CARLOS MARIO ULLOA</t>
  </si>
  <si>
    <t>ACCIÓN PREVENTIVA No. 03 DE 2024 - NO RESPUESTA A REQUERIMIENTOS</t>
  </si>
  <si>
    <t>2024-317-000115-3</t>
  </si>
  <si>
    <t>2024-09-03 08:27:06</t>
  </si>
  <si>
    <t>PRUEBA</t>
  </si>
  <si>
    <t>2024-211-001815-1</t>
  </si>
  <si>
    <t>2024-09-02 19:47:15</t>
  </si>
  <si>
    <t>Alcaldia Municipal de Tausa   --</t>
  </si>
  <si>
    <t>Creación cuerpo de Bomberos Voluntarios del Municipio de Tausa</t>
  </si>
  <si>
    <t>listado de asistencia</t>
  </si>
  <si>
    <t>2024-211-001814-1</t>
  </si>
  <si>
    <t>2024-09-02 17:01:15</t>
  </si>
  <si>
    <t>Alcaldia Municipal de Villagomez  --</t>
  </si>
  <si>
    <t>Creación cuerpo de Bomberos del Municipio de Villagómez</t>
  </si>
  <si>
    <t>2024-211-001813-1</t>
  </si>
  <si>
    <t>2024-09-02 16:57:32</t>
  </si>
  <si>
    <t>Alcaldía Municipal de Vergara   --</t>
  </si>
  <si>
    <t>Creación cuerpo de Bomberos voluntarios del Municipio de Vergara</t>
  </si>
  <si>
    <t>2024-211-001812-1</t>
  </si>
  <si>
    <t>2024-09-02 16:54:27</t>
  </si>
  <si>
    <t>Alcaldía Municipal de Ubalá   --</t>
  </si>
  <si>
    <t>Creación cuerpo de Bomberos voluntarios del Municipio de Ubalá</t>
  </si>
  <si>
    <t>2024-211-001811-1</t>
  </si>
  <si>
    <t>2024-09-02 16:51:29</t>
  </si>
  <si>
    <t>Alcaldia Municipal de Topaipi   --</t>
  </si>
  <si>
    <t>Creación cuerpo de Bomberos voluntarios del Municipio de Topaipí</t>
  </si>
  <si>
    <t>2024-211-001810-1</t>
  </si>
  <si>
    <t>2024-09-02 16:48:23</t>
  </si>
  <si>
    <t>Alcaldia Municiapl de Tibirita   --</t>
  </si>
  <si>
    <t>Creación cuerpo de Bomberos voluntarios  del Municipio de Tibirita</t>
  </si>
  <si>
    <t>2024-211-001809-1</t>
  </si>
  <si>
    <t>2024-09-02 16:44:52</t>
  </si>
  <si>
    <t>Alcaldia Municipal de Tibacuy   --</t>
  </si>
  <si>
    <t>Creación cuerpo de bomberos voluntarios del Municipio de Tibacuy</t>
  </si>
  <si>
    <t>TMP-2024-000002104</t>
  </si>
  <si>
    <t>2024-09-02 16:37:15</t>
  </si>
  <si>
    <t>Alcaldia Municiapl de Tausa   --</t>
  </si>
  <si>
    <t>Creación cuerpo de Bomberos voluntarios de Tausa</t>
  </si>
  <si>
    <t>Plantilla asociada - Activo</t>
  </si>
  <si>
    <t>2024-211-001808-1</t>
  </si>
  <si>
    <t>2024-09-02 16:34:58</t>
  </si>
  <si>
    <t>Alcaldia Municipal de Sutatausa   --</t>
  </si>
  <si>
    <t>Creación cuerpo de Bomberos voluntarios del Municipio de Sutatausa</t>
  </si>
  <si>
    <t>2024-211-001807-1</t>
  </si>
  <si>
    <t>2024-09-02 16:32:08</t>
  </si>
  <si>
    <t>Alcaldia Municipal de Susa   --</t>
  </si>
  <si>
    <t>Creación cuerpo de Bomberos voluntarios  del Municipio de Susa</t>
  </si>
  <si>
    <t>2024-211-001806-1</t>
  </si>
  <si>
    <t>2024-09-02 16:29:11</t>
  </si>
  <si>
    <t>Alcaldia Municipal de Supata   --</t>
  </si>
  <si>
    <t>Creación cuerpo de bomberos voluntarios del Municipio de Supatá</t>
  </si>
  <si>
    <t>2024-211-001805-1</t>
  </si>
  <si>
    <t>2024-09-02 16:25:45</t>
  </si>
  <si>
    <t>Alcaldia Municipal de Quipile   --</t>
  </si>
  <si>
    <t>Creación Cuerpo de Bomberos voluntarios  del Municipio de Quipile</t>
  </si>
  <si>
    <t>2024-211-001804-1</t>
  </si>
  <si>
    <t>2024-09-02 16:22:24</t>
  </si>
  <si>
    <t>Alcaldía Municipal de Quetame   --</t>
  </si>
  <si>
    <t>Creación cuerpo de bomberos voluntarios del Municipio de Quetame</t>
  </si>
  <si>
    <t>2024-211-001803-1</t>
  </si>
  <si>
    <t>2024-09-02 16:19:40</t>
  </si>
  <si>
    <t>Alcaldia Municipal de Pasca   --</t>
  </si>
  <si>
    <t>Creacion cuerpo de Bomberos del Municipio de Pasca</t>
  </si>
  <si>
    <t>2024-211-001802-1</t>
  </si>
  <si>
    <t>2024-09-02 16:17:01</t>
  </si>
  <si>
    <t>Alcaldia Municipal de Paime   --</t>
  </si>
  <si>
    <t>Creación cuerpo de bomberos voluntarios de Paime</t>
  </si>
  <si>
    <t>2024-211-001800-1</t>
  </si>
  <si>
    <t>2024-09-02 16:13:30</t>
  </si>
  <si>
    <t>Alcaldia Municipal de Nemocon   --</t>
  </si>
  <si>
    <t>Creación Cuerpo de Bomberos voluntarios del Municipio de Nemocón</t>
  </si>
  <si>
    <t>2024-211-001799-1</t>
  </si>
  <si>
    <t>2024-09-02 16:08:43</t>
  </si>
  <si>
    <t>Alcaldia Municipal de Nariño   --</t>
  </si>
  <si>
    <t>Creación cuerpo de Bomberos voluntarios del Municipio de Nariño</t>
  </si>
  <si>
    <t>2024-211-001798-1</t>
  </si>
  <si>
    <t>2024-09-02 16:05:05</t>
  </si>
  <si>
    <t>Alcaldía Municipal de Macheta   --</t>
  </si>
  <si>
    <t>Creación cuerpo de bomberos voluntarios del Municipio de Macheta</t>
  </si>
  <si>
    <t>2024-211-001797-1</t>
  </si>
  <si>
    <t>2024-09-02 16:01:46</t>
  </si>
  <si>
    <t>Alcaldia Municipal de Lenguzaque   --</t>
  </si>
  <si>
    <t>Creación Cuerpos de Bomberos de Lenguazaque</t>
  </si>
  <si>
    <t>2024-211-001796-1</t>
  </si>
  <si>
    <t>2024-09-02 15:58:16</t>
  </si>
  <si>
    <t>Alcaldía Municipal de La Peña   --</t>
  </si>
  <si>
    <t>Creación Cuerpo de Bomberos del Municipio de La Peña</t>
  </si>
  <si>
    <t>2024-211-001795-1</t>
  </si>
  <si>
    <t>2024-09-02 15:51:57</t>
  </si>
  <si>
    <t>Alcaldia Municipal de Junín   --</t>
  </si>
  <si>
    <t>Creación cuerpo de bomberos voluntarios del Municipio de Junín</t>
  </si>
  <si>
    <t>2024-211-001794-1</t>
  </si>
  <si>
    <t>2024-09-02 15:49:09</t>
  </si>
  <si>
    <t>Alcaldia Municipal de Jerusalen   --</t>
  </si>
  <si>
    <t>Creación cuerpo de bomberos voluntarios del Municipio de Jerusalén</t>
  </si>
  <si>
    <t>2024-211-001792-1</t>
  </si>
  <si>
    <t>2024-09-02 15:46:14</t>
  </si>
  <si>
    <t>Alcaldia Municipal de Guatavita   --</t>
  </si>
  <si>
    <t>Creación Cuerpo de Bomberos del Municipio de Guatavita</t>
  </si>
  <si>
    <t>2024-211-001791-1</t>
  </si>
  <si>
    <t>2024-09-02 15:43:12</t>
  </si>
  <si>
    <t>Alcaldia Municipal de Guataquí  --</t>
  </si>
  <si>
    <t>Creación cuerpo de Bomberos voluntarios del Municipio de Guataquí</t>
  </si>
  <si>
    <t>2024-211-001790-1</t>
  </si>
  <si>
    <t>2024-09-02 15:38:52</t>
  </si>
  <si>
    <t>Alcaldia Municipal de Granda   --</t>
  </si>
  <si>
    <t>Creación cuerpo de Bomberos Voluntarios  del Municipio de Gama</t>
  </si>
  <si>
    <t>2024-211-001789-1</t>
  </si>
  <si>
    <t>2024-09-02 15:34:22</t>
  </si>
  <si>
    <t>Alcaldía Municipal de Gama   --</t>
  </si>
  <si>
    <t>Creación cuerpo de bomberos voluntarios del Municipio de Gama</t>
  </si>
  <si>
    <t>2024-211-001788-1</t>
  </si>
  <si>
    <t>2024-09-02 15:31:27</t>
  </si>
  <si>
    <t>Alcaldia Municipal de Gachetá   --</t>
  </si>
  <si>
    <t>Creación cuerpo de Bomberos Voluntarios del Municipio de Gachetá</t>
  </si>
  <si>
    <t>2024-211-001786-1</t>
  </si>
  <si>
    <t>2024-09-02 15:28:25</t>
  </si>
  <si>
    <t>Alcaldia Municipal de Fuquene   --</t>
  </si>
  <si>
    <t>Creación cuerpo de Bomberos Voluntarios del Municipio de Fúquene</t>
  </si>
  <si>
    <t>2024-211-001785-1</t>
  </si>
  <si>
    <t>2024-09-02 15:24:31</t>
  </si>
  <si>
    <t>Alcaldia Municipal de El Peñón   --</t>
  </si>
  <si>
    <t>Creación cuerpo de bomberos voluntarios del Municipio de El Peñón</t>
  </si>
  <si>
    <t>2024-211-001784-1</t>
  </si>
  <si>
    <t>2024-09-02 15:21:25</t>
  </si>
  <si>
    <t>Alcaldia Municipal de Cucunuba   --</t>
  </si>
  <si>
    <t>Creación cuerpo de Bomberos  Voluntarios del Municipio de Cucunuba</t>
  </si>
  <si>
    <t>2024-211-001783-1</t>
  </si>
  <si>
    <t>2024-09-02 15:16:43</t>
  </si>
  <si>
    <t>Alcaldia Municipal de Chaguani   --</t>
  </si>
  <si>
    <t>Creacion de Cuerpo de Bomberos Voluntarios  del Municipio de Chaguaní</t>
  </si>
  <si>
    <t>2024-211-001782-1</t>
  </si>
  <si>
    <t>2024-09-02 15:13:18</t>
  </si>
  <si>
    <t>Alcaldia Municipal de Carmen de Carupa  --</t>
  </si>
  <si>
    <t>Creación cuerpo de Bomberos del Municipio de Carmen de Carupa</t>
  </si>
  <si>
    <t>2024-211-001780-1</t>
  </si>
  <si>
    <t>2024-09-02 15:02:10</t>
  </si>
  <si>
    <t>Alcaldia Municipal de Bituima   --</t>
  </si>
  <si>
    <t>Creación cuerpo de Bomberos del Municipio de Bituima</t>
  </si>
  <si>
    <t>2024-211-001779-1</t>
  </si>
  <si>
    <t>2024-09-02 14:58:36</t>
  </si>
  <si>
    <t>Alcaldia Municipal de Beltran   --</t>
  </si>
  <si>
    <t>Creación Cuero de Bomberos del Municipio de Beltrán</t>
  </si>
  <si>
    <t>2024-314-000114-3</t>
  </si>
  <si>
    <t>2024-09-03 08:19:15</t>
  </si>
  <si>
    <t>SOLICITUD DE INFORMACIÓN IP 020-2024</t>
  </si>
  <si>
    <t>2024-113-001774-1</t>
  </si>
  <si>
    <t>2024-09-02 13:58:14</t>
  </si>
  <si>
    <t>CUERPO DE BOMBEROS VOLUNTARIOS DE VENTAQUEMADA  sin información</t>
  </si>
  <si>
    <t>RESPUESTA RADICADO 2024-114-001932-2</t>
  </si>
  <si>
    <t>circular externa</t>
  </si>
  <si>
    <t>2024-114-002244-5</t>
  </si>
  <si>
    <t>2024-09-02 11:59:21</t>
  </si>
  <si>
    <t>ALEJANDRO   GARCIA  RIOS</t>
  </si>
  <si>
    <t>ENVÍO DERECHO DE PETICIÓN HRAGR-2024-0088 DIRIGIDO A LA DIRECTORA DE LA DIRECCIÓN NACIONAL DE BOMBEROS DE COLOMBIA</t>
  </si>
  <si>
    <t>petición informes a congresistas</t>
  </si>
  <si>
    <t>2024-211-001776-1</t>
  </si>
  <si>
    <t>2024-09-02 14:23:20</t>
  </si>
  <si>
    <t>Alcaldia Municipal de Apulo  --</t>
  </si>
  <si>
    <t>Creacion cuerpo de Bomberos del Municipio de Apulo</t>
  </si>
  <si>
    <t>2024-114-002404-5</t>
  </si>
  <si>
    <t>2024-09-23 17:51:28</t>
  </si>
  <si>
    <t>Julian Julian Bedoya Bedoya Zuleta</t>
  </si>
  <si>
    <t>Solicitud de requisitos</t>
  </si>
  <si>
    <t>Baja</t>
  </si>
  <si>
    <t>2024-114-002497-2</t>
  </si>
  <si>
    <t>2024-09-23 16:38:37</t>
  </si>
  <si>
    <t>CUERPO DE BOMBEROS VOLUNTARIOS DE LA MESA  ----</t>
  </si>
  <si>
    <t>REGISTRO 211-2024</t>
  </si>
  <si>
    <t>certificados</t>
  </si>
  <si>
    <t>Cargar imagen principal - Activo</t>
  </si>
  <si>
    <t>2024-114-002496-2</t>
  </si>
  <si>
    <t>2024-09-23 15:54:02</t>
  </si>
  <si>
    <t>ALCALDIA SAN LUIS DE PALENQUE  --</t>
  </si>
  <si>
    <t>URGENTEEEEE, SOLICITUD DE INFORMACIÓN SITUACIÓN CON BOMBEROS SAN LUIS DE PALENQUE</t>
  </si>
  <si>
    <t>2024-200-002111-1</t>
  </si>
  <si>
    <t>2024-09-23 15:43:10</t>
  </si>
  <si>
    <t>CLAUDIA   CARDENAS</t>
  </si>
  <si>
    <t>RESPUESTA SOLICITUD DE CONSULTA – DESTOINACION SOBRETASA BOMBERIL MUNICIPIO DE ENVIGADO – ANTIOQUIA.</t>
  </si>
  <si>
    <t>2024-114-002495-2</t>
  </si>
  <si>
    <t>2024-09-23 15:36:43</t>
  </si>
  <si>
    <t>DEFENSORIA DEL PUEBLO  sin información prevencionyatenciondesastres@defensoria.gov.co.</t>
  </si>
  <si>
    <t>ControlDoc - Correspondencia: Se le ha asignado un nuevo documento: 410201 (2024-2-004044-048451)</t>
  </si>
  <si>
    <t>2024-114-002494-2</t>
  </si>
  <si>
    <t>2024-09-23 15:12:37</t>
  </si>
  <si>
    <t>CUERPO DE BOMBEROS VOLUNTARIOS DE ANDES - ANTIOQUIA  -- --</t>
  </si>
  <si>
    <t>Documentos para solicitud de curso</t>
  </si>
  <si>
    <t>autorización institucional del desarrollo del curso</t>
  </si>
  <si>
    <t>2024-114-002493-2</t>
  </si>
  <si>
    <t>2024-09-23 14:57:19</t>
  </si>
  <si>
    <t>CUERPO DE BOMBEROS VOLUNTARIOS DE SANTA MARTA  sin información</t>
  </si>
  <si>
    <t>SOLICITUD CAMBIO DE FECHA CURSO INVESTIGACIÓN DE INCENDIOS NIVEL BASICO</t>
  </si>
  <si>
    <t>2024-114-002492-2</t>
  </si>
  <si>
    <t>2024-09-23 14:52:23</t>
  </si>
  <si>
    <t>JAIME MAURICIO -- --</t>
  </si>
  <si>
    <t>RV: RESPUESTA A OFICIO- CREACION CUERPO DE BOMBEROS</t>
  </si>
  <si>
    <t>2024-114-002403-5</t>
  </si>
  <si>
    <t>2024-09-23 14:48:34</t>
  </si>
  <si>
    <t>JURIDICA -- -- --</t>
  </si>
  <si>
    <t>PODER GUMERCINDA MOSQUERA PALACIO Y OTROS</t>
  </si>
  <si>
    <t>2024-310-000147-3</t>
  </si>
  <si>
    <t>2024-09-23 14:43:53</t>
  </si>
  <si>
    <t>Paula Andrea Cortéz Mojica</t>
  </si>
  <si>
    <t>Notificación Terminación de Nombramiento Provisional</t>
  </si>
  <si>
    <t>actos administrativos que señalen las situaciones administrativas del funci</t>
  </si>
  <si>
    <t>2024-114-002491-2</t>
  </si>
  <si>
    <t>2024-09-23 14:38:01</t>
  </si>
  <si>
    <t>CUERPO DE BOMBEROS VOLUNTARIOS DE VILLAVICENCIO  Alvarez</t>
  </si>
  <si>
    <t>Solicitud Escuela Villavicencio - hojas de vida Instructor - bombero 1 y bombero 2</t>
  </si>
  <si>
    <t>2024-114-002490-2</t>
  </si>
  <si>
    <t>2024-09-23 14:36:43</t>
  </si>
  <si>
    <t>CUERPO DE BOMBEROS VOLUNTARIOS DE VENTAQUEDAMA  -- --</t>
  </si>
  <si>
    <t>Solicitud respetuosa registro curso de formación para bomberos - Bomberos Barbosa Santander</t>
  </si>
  <si>
    <t>2024-310-000146-3</t>
  </si>
  <si>
    <t>2024-09-23 14:34:23</t>
  </si>
  <si>
    <t>Anulación solicitado - Activo</t>
  </si>
  <si>
    <t>2024-114-002489-2</t>
  </si>
  <si>
    <t>2024-09-23 14:32:23</t>
  </si>
  <si>
    <t>solicitud respetuosa registro CPI 26 al 29 de Octubre de 2024</t>
  </si>
  <si>
    <t>2024-213-002110-1</t>
  </si>
  <si>
    <t>2024-09-23 14:21:46</t>
  </si>
  <si>
    <t>ALCALDIA MUNICIPAL DE BARBOSA  sin información</t>
  </si>
  <si>
    <t>Respuesta Derecho de Petición respecto a Bomberos Barbosa - Santander</t>
  </si>
  <si>
    <t>2024-310-000145-3</t>
  </si>
  <si>
    <t>2024-09-23 14:09:04</t>
  </si>
  <si>
    <t>COMUNICACIóN DE RESPONSABILIDAD DEL DESARROLLO</t>
  </si>
  <si>
    <t>resolución de adopción</t>
  </si>
  <si>
    <t>2024-310-000144-3</t>
  </si>
  <si>
    <t>2024-09-23 13:45:46</t>
  </si>
  <si>
    <t>Anjhydalid Viviana Ruales Escobar</t>
  </si>
  <si>
    <t>Respuesta Radicado DNBC N° 2024-314-000135-3 ASUNTO: Información IP-001-2024 de 11 de septiembre de 2024</t>
  </si>
  <si>
    <t>carta de solicitud</t>
  </si>
  <si>
    <t>2024-114-002488-2</t>
  </si>
  <si>
    <t>2024-09-23 12:04:03</t>
  </si>
  <si>
    <t>MIGUEL   RODRIGUEZ</t>
  </si>
  <si>
    <t>RH</t>
  </si>
  <si>
    <t>2024-114-002487-2</t>
  </si>
  <si>
    <t>2024-09-23 11:48:00</t>
  </si>
  <si>
    <t>nicolas  estiven -- rodriguez</t>
  </si>
  <si>
    <t>Para incorporación de bomberos</t>
  </si>
  <si>
    <t>2024-114-002486-2</t>
  </si>
  <si>
    <t>2024-09-23 11:41:18</t>
  </si>
  <si>
    <t>GOBERNACIÓN DE SUCRE  sin información</t>
  </si>
  <si>
    <t>Solicitud de ayuda para asignación de equipos para fortalecer cuerpos de bomberos en el departamento de Sucre</t>
  </si>
  <si>
    <t>ficha resumen para la presentación de proyectos firmada</t>
  </si>
  <si>
    <t>2024-114-002485-2</t>
  </si>
  <si>
    <t>2024-09-23 11:27:31</t>
  </si>
  <si>
    <t>CUERPO DE BOMBEROS VOLUNTARIOS DE ARAUCA  -- --</t>
  </si>
  <si>
    <t>Traslado por competencia - Solicitud capacitación Cuerpo de Bomberos de Arauca</t>
  </si>
  <si>
    <t>estudios previos</t>
  </si>
  <si>
    <t>2024-211-002109-1</t>
  </si>
  <si>
    <t>2024-09-23 10:38:00</t>
  </si>
  <si>
    <t>JOSE  LEONEL BALLESTEROS  RODRIGUEZ</t>
  </si>
  <si>
    <t>QUEJA DE JOSE BALLESTEROS</t>
  </si>
  <si>
    <t>2024-114-002484-2</t>
  </si>
  <si>
    <t>2024-09-23 10:10:48</t>
  </si>
  <si>
    <t>Santiago  Gutierrez Mendoza</t>
  </si>
  <si>
    <t>CUENTA DE COBRO No 05 SANTIAGO GUTIERREZ</t>
  </si>
  <si>
    <t>2024-114-002483-2</t>
  </si>
  <si>
    <t>2024-09-23 09:50:02</t>
  </si>
  <si>
    <t>CUERPO DE BOMBEROS VOLUNTARIOS DE SOPETRAN - ANTIOQUIA  -- --</t>
  </si>
  <si>
    <t>Solicitud de información</t>
  </si>
  <si>
    <t>2024-114-002482-2</t>
  </si>
  <si>
    <t>2024-09-23 09:43:56</t>
  </si>
  <si>
    <t>FONDO DE EMPLEADOS DEL MINISTERIO DEL INTERIOR Y DE JUSTICIA  sin información FONDEMINTJUS</t>
  </si>
  <si>
    <t>RECORDATORIO DE PAGO OBLIGACION VIGENTE</t>
  </si>
  <si>
    <t>2024-114-002481-2</t>
  </si>
  <si>
    <t>2024-09-23 09:42:40</t>
  </si>
  <si>
    <t>2024-114-002480-2</t>
  </si>
  <si>
    <t>2024-09-23 09:40:32</t>
  </si>
  <si>
    <t>2024-114-002479-2</t>
  </si>
  <si>
    <t>2024-09-23 09:39:25</t>
  </si>
  <si>
    <t>2024-114-002478-2</t>
  </si>
  <si>
    <t>2024-09-23 09:36:43</t>
  </si>
  <si>
    <t>CUERPO DE BOMBEROS VOLUNTARIOS DE TIERRA ALTA  sin información</t>
  </si>
  <si>
    <t>INFORME TRIMESTRAL</t>
  </si>
  <si>
    <t>2024-114-002477-2</t>
  </si>
  <si>
    <t>2024-09-23 09:34:48</t>
  </si>
  <si>
    <t>DANIEL ENRIQUE PONCE  sin información DE</t>
  </si>
  <si>
    <t>Solicitud de Registro para Curso- Bomberos Beteitiva</t>
  </si>
  <si>
    <t>plan curricular</t>
  </si>
  <si>
    <t>2024-114-002400-5</t>
  </si>
  <si>
    <t>2024-09-23 09:30:51</t>
  </si>
  <si>
    <t>COORDINACION EJECUTIVA BOMBEROS   --</t>
  </si>
  <si>
    <t>SOLICITUD ACOMPAÑAMIENTO JURIDICO</t>
  </si>
  <si>
    <t>2024-114-002399-5</t>
  </si>
  <si>
    <t>2024-09-23 08:27:29</t>
  </si>
  <si>
    <t>Claudia  Inés  Cárdenas  Restrepo</t>
  </si>
  <si>
    <t>SOLICITUD CONSULTA ENVIGADO</t>
  </si>
  <si>
    <t>2024-114-002398-5</t>
  </si>
  <si>
    <t>2024-09-22 13:56:06</t>
  </si>
  <si>
    <t>juan camilo zuñiga gonzalez</t>
  </si>
  <si>
    <t>2024-114-002397-5</t>
  </si>
  <si>
    <t>2024-09-20 18:29:49</t>
  </si>
  <si>
    <t>anónimo anónimo</t>
  </si>
  <si>
    <t>Informacion de los Dignatarios del Cuerpo de Bomberos Voluntarios de Caldas Antioquia</t>
  </si>
  <si>
    <t>2024-114-002396-5</t>
  </si>
  <si>
    <t>2024-09-20 16:43:00</t>
  </si>
  <si>
    <t>MINISTERIO DE INTERIOR PQRSD  -- gloria.franco@mininterior.gov.co</t>
  </si>
  <si>
    <t>TRASLADO ID 406539 GESTION DE RIEGOS</t>
  </si>
  <si>
    <t>2024-114-002476-2</t>
  </si>
  <si>
    <t>2024-09-20 16:38:47</t>
  </si>
  <si>
    <t>2024-114-002395-5</t>
  </si>
  <si>
    <t>2024-09-20 16:36:40</t>
  </si>
  <si>
    <t>ControlDoc - Correspondencia: Se le ha asignado un nuevo documento: 409476 (2024-2-004044-048109)</t>
  </si>
  <si>
    <t>2024-114-002475-2</t>
  </si>
  <si>
    <t>2024-09-20 16:20:26</t>
  </si>
  <si>
    <t>HELDA MARIA -- --</t>
  </si>
  <si>
    <t>LEGALIZACIÓN RESOLUCIÓN No 130 DE 2024 HELDA MARIA SAAVEDRA</t>
  </si>
  <si>
    <t>informes</t>
  </si>
  <si>
    <t>2024-114-002394-5</t>
  </si>
  <si>
    <t>2024-09-20 16:04:38</t>
  </si>
  <si>
    <t>SOLICITUD RETENCION DE LA LIQUIDACIÓN SEGÚN LIBRANZA FIRMADA POR LA SEÑORA ANGELICA ROSADO</t>
  </si>
  <si>
    <t>2024-114-002393-5</t>
  </si>
  <si>
    <t>2024-09-20 16:00:10</t>
  </si>
  <si>
    <t>SOLICITUD RETENCIÓN DE LA LIQUIDACIÓN SEGÚN LIBRNAZA FIRMADA POR EL SEÑOR NORBERT FAUBRICIO SANCHEZ</t>
  </si>
  <si>
    <t>2024-114-002392-5</t>
  </si>
  <si>
    <t>2024-09-20 15:54:00</t>
  </si>
  <si>
    <t>SOLICITUD RETENCIÓN DE LA LIQUIDACIÓN SEGUN LO FIRMADO EN LA LIBRANZA POR LA SEÑORA MARYOLI DIAZ</t>
  </si>
  <si>
    <t>2024-114-002391-5</t>
  </si>
  <si>
    <t>2024-09-20 15:44:51</t>
  </si>
  <si>
    <t>SOLICITUD RETENCION DE LA LIQUIDACION POR LIBRANZA FIRMADA POR LA SEÑORA MARISOL MORA</t>
  </si>
  <si>
    <t>2024-214-002098-1</t>
  </si>
  <si>
    <t>2024-09-20 15:42:16</t>
  </si>
  <si>
    <t>Solicitud de AVAL para instructores</t>
  </si>
  <si>
    <t>2024-114-002390-5</t>
  </si>
  <si>
    <t>2024-09-20 15:40:42</t>
  </si>
  <si>
    <t>SOLICITUD RETENCION DE LA LIQUIDACION LIBRANZA FIRMADA POR EL SEÑOR JHON WARNER</t>
  </si>
  <si>
    <t>2024-114-002389-5</t>
  </si>
  <si>
    <t>2024-09-20 15:17:15</t>
  </si>
  <si>
    <t>DANIEL ANDRES JAIMES</t>
  </si>
  <si>
    <t>Consulta de aplicabilidad de la Res. 0256 de 2014</t>
  </si>
  <si>
    <t>2024-213-002097-1</t>
  </si>
  <si>
    <t>2024-09-20 15:16:12</t>
  </si>
  <si>
    <t>ALCALDIA MUNICIPAL DE RICAURTE - NARIÑO  RICAURTE</t>
  </si>
  <si>
    <t>Manifestación de intereses para postulación del Municipio de Ricaurte Nariño para la realización de un proyecto de infraestructura ( construcción y do...</t>
  </si>
  <si>
    <t>2024-213-002096-1</t>
  </si>
  <si>
    <t>2024-09-20 15:13:22</t>
  </si>
  <si>
    <t>ROYSER  JAVIER  AREVALO ECHEVARRIA</t>
  </si>
  <si>
    <t>SOLICITUD DE INFORMACION PARA CONSTRUCCION DE ESTACIONES DE BOMBEROS</t>
  </si>
  <si>
    <t>2024-213-002095-1</t>
  </si>
  <si>
    <t>2024-09-20 15:11:05</t>
  </si>
  <si>
    <t>SECRETARIA DE PLANEACION CHOCONTA  --</t>
  </si>
  <si>
    <t>Re: Solicitud de información infraestructura</t>
  </si>
  <si>
    <t>2024-213-002094-1</t>
  </si>
  <si>
    <t>2024-09-20 15:09:02</t>
  </si>
  <si>
    <t>ALCALDÍA YARUMAL  --</t>
  </si>
  <si>
    <t>Manifestación de interés para postulación del municipio de Yarumal-Antioquia para la realización de un proyecto de infraestructura (Construcción de Es...</t>
  </si>
  <si>
    <t>2024-213-002093-1</t>
  </si>
  <si>
    <t>2024-09-20 15:02:30</t>
  </si>
  <si>
    <t>ALCALDIA MUNICIPAL DE GUAMAL  --</t>
  </si>
  <si>
    <t>Proyecto Bomberos Municipio de Guamal -Meta</t>
  </si>
  <si>
    <t>2024-213-002092-1</t>
  </si>
  <si>
    <t>2024-09-20 14:57:38</t>
  </si>
  <si>
    <t>ALCALDIA MUNICIPAL DE BELEN DE UMBRIA  --</t>
  </si>
  <si>
    <t>PRESENTACIÓN PROYECTO DE INVERSIÓN CONSTRUCCIÓN DE UNA NUEVA ESTACIÓN DE BOMBEROS EN EL MUNICIPIO DE BELEN DE UMBRIA</t>
  </si>
  <si>
    <t>2024-214-002091-1</t>
  </si>
  <si>
    <t>2024-09-20 13:40:28</t>
  </si>
  <si>
    <t>CUERPO DE BOMBEROS VOLUNTARIOS DE ITAGUÍ  sin información sgbomberositagui@gmail.com</t>
  </si>
  <si>
    <t>SOLICITUD REGISTRO CFB</t>
  </si>
  <si>
    <t>cronograma del curso horario y fecha de realización del curso</t>
  </si>
  <si>
    <t>2024-213-002090-1</t>
  </si>
  <si>
    <t>2024-09-20 13:02:37</t>
  </si>
  <si>
    <t>ALCALDIA  sin información TIERRALTA</t>
  </si>
  <si>
    <t>Re: Solicitud de apoyo para la construcción de la estación de bomberos en Tierralta, Córdoba.</t>
  </si>
  <si>
    <t>2024-213-002089-1</t>
  </si>
  <si>
    <t>2024-09-20 13:00:22</t>
  </si>
  <si>
    <t>ALCALDIA MUNICIPAL DE ALBANIA  --</t>
  </si>
  <si>
    <t>MANIFESTACIÓN DE INTERÉS PARA LA CONSTRUCCIÓN DE ESTACIÓN DE BOMBEROS - ALBANIA SANTANDER</t>
  </si>
  <si>
    <t>2024-213-002088-1</t>
  </si>
  <si>
    <t>2024-09-20 12:58:16</t>
  </si>
  <si>
    <t>ALCALDIA MUNICIPAL DE POLICARPA  --</t>
  </si>
  <si>
    <t>Manifestación de interés para postulación del municipio de Policarpa - Nariño para la realización de un proyecto de infraestructura denominado (Constr...</t>
  </si>
  <si>
    <t>2024-213-002087-1</t>
  </si>
  <si>
    <t>2024-09-20 12:55:49</t>
  </si>
  <si>
    <t>ALCALDIA MUNICIPAL DE LABRAZAGRANDE  --</t>
  </si>
  <si>
    <t>Manifestación de interés para postulación del municipio de Labranzagrande para la realización de un proyecto de infraestructura (Construcción de Estac...</t>
  </si>
  <si>
    <t>2024-213-002086-1</t>
  </si>
  <si>
    <t>2024-09-20 12:53:18</t>
  </si>
  <si>
    <t>ALCALDIA  SAN RAFAEL</t>
  </si>
  <si>
    <t>MANIFESTACIÓN DE INTERÉS PARA POSTULACIÓN DEL MUNICIPIO DE SAN RAFAEL PARA LA REALIZACIÓN DE UN PROYECTO DE INFRAESTRUCTURA (CONSTRUCCIÓN DE ESTACIÓN ...</t>
  </si>
  <si>
    <t>2024-213-002085-1</t>
  </si>
  <si>
    <t>2024-09-20 12:50:04</t>
  </si>
  <si>
    <t>ALCALDÍA MUNICIPAL  YAGUARA HUILA</t>
  </si>
  <si>
    <t>SOLICITUD DE FORMATOS Y ANEXOS PROYECTO DE CONSTRUCCION DE ESTACION DE BOMBEROS DEL MUNICIPIO DE YAGUARA HUILA</t>
  </si>
  <si>
    <t>2024-213-002084-1</t>
  </si>
  <si>
    <t>2024-09-20 12:45:43</t>
  </si>
  <si>
    <t>ControlDoc - Correspondencia: Se le ha asignado un nuevo documento: 392090</t>
  </si>
  <si>
    <t>2024-213-002083-1</t>
  </si>
  <si>
    <t>2024-09-20 12:42:51</t>
  </si>
  <si>
    <t>ALCALDIA MUNICIPAL  --</t>
  </si>
  <si>
    <t>Manifestación de interés para postulación del municipio de Maicao, La Guajira, para la realización de un proyecto de infraestructura. (Construcción de...</t>
  </si>
  <si>
    <t>2024-213-002082-1</t>
  </si>
  <si>
    <t>2024-09-20 12:39:08</t>
  </si>
  <si>
    <t>ALCALDÍA DE GÁMEZA-BOYACÁ  --</t>
  </si>
  <si>
    <t>MANIFESTACIÓN DE INTERÉS PARA POSTULACIÓN DEL MUNICIPIO DE GÁMEZA PARA LA REALIZACIÓN DE UN PROYECTO DE INFRAESTRUCTURA (CONSTRUCCIÓN DE ESTACIÓN DE B...</t>
  </si>
  <si>
    <t>2024-213-002081-1</t>
  </si>
  <si>
    <t>2024-09-20 12:35:27</t>
  </si>
  <si>
    <t>CBV PUERTOCONCORDIA - META   --</t>
  </si>
  <si>
    <t>Documento de Esteban</t>
  </si>
  <si>
    <t>2024-213-002080-1</t>
  </si>
  <si>
    <t>2024-09-20 12:28:29</t>
  </si>
  <si>
    <t>ALCALDÍA LA MACARENA  sin información</t>
  </si>
  <si>
    <t>Solicitud De Información Del Programa Nacional De Infraestructura Y Dotacion Para El Cuerpo De Bomberos Voluntarios Del Municipio De La Macarena Meta</t>
  </si>
  <si>
    <t>estudio de mercado</t>
  </si>
  <si>
    <t>2024-114-002474-2</t>
  </si>
  <si>
    <t>2024-09-20 12:05:28</t>
  </si>
  <si>
    <t>CUENTA DE COBRO No. 05 SANTIAGO GUTIERREZ MENDOZA</t>
  </si>
  <si>
    <t>2024-114-002473-2</t>
  </si>
  <si>
    <t>2024-09-20 11:58:12</t>
  </si>
  <si>
    <t>PAOLA INÉS RIVAS  DE LA ESPRIELLA</t>
  </si>
  <si>
    <t>CUENTA DE COBRO No 05 PAOLA INÉS RIVAS DE LA ESPRIELLA</t>
  </si>
  <si>
    <t>2024-114-002472-2</t>
  </si>
  <si>
    <t>2024-09-20 11:48:13</t>
  </si>
  <si>
    <t>MIGUEL  ALFREDO TORRES PADILLA</t>
  </si>
  <si>
    <t>CUENTA DE COBRO No 04 MIGUEL ALFREDO TORRES</t>
  </si>
  <si>
    <t>2024-114-002388-5</t>
  </si>
  <si>
    <t>2024-09-20 10:38:38</t>
  </si>
  <si>
    <t>WILSON  VELASQUEZ RUEDA</t>
  </si>
  <si>
    <t>SOLICITUD ACOMPAÑAMIENTO PROCESO SELECCION COMANDANTE</t>
  </si>
  <si>
    <t>2024-114-002471-2</t>
  </si>
  <si>
    <t>2024-09-20 10:19:32</t>
  </si>
  <si>
    <t>NOTIFICACION CONTENIDO RESOLUCION No 303 "POR LA CUAL RECONOCE, ORDENA EL GASTO Y EL PAGO DE UNAS PRESTACIONES SOCIALES A MIGUEL ANGEL FRANCO"</t>
  </si>
  <si>
    <t>resoluciones</t>
  </si>
  <si>
    <t>No Requiere Respuesta - Finalizado</t>
  </si>
  <si>
    <t>2024-114-002470-2</t>
  </si>
  <si>
    <t>2024-09-20 10:16:08</t>
  </si>
  <si>
    <t>NOTIFICACIÓN CONTENIDO RESOLUCION No 304 "POR LA CUAL SE RECONOCE, ORDENA EL GASTO Y EL PAGO DE UNAS PRESTACIONES SOCIALES A MARISOL MORA"</t>
  </si>
  <si>
    <t>2024-114-002469-2</t>
  </si>
  <si>
    <t>2024-09-20 09:51:08</t>
  </si>
  <si>
    <t>CUERPO DE BOMBEROS VOLUNTARIOS DE JAMUNDI - VALLE DEL CAUCA  sin información capacitacionbomberosjamundi@gmail.com</t>
  </si>
  <si>
    <t>Solicitud Registro Curso Básico Inspector de Seguridad</t>
  </si>
  <si>
    <t>2024-114-002387-5</t>
  </si>
  <si>
    <t>2024-09-20 09:48:46</t>
  </si>
  <si>
    <t>JOSÉ  MANUEL  TAFFURT  PAEZ</t>
  </si>
  <si>
    <t>ACCION DE NULIDAD</t>
  </si>
  <si>
    <t>2024-114-002386-5</t>
  </si>
  <si>
    <t>2024-09-20 09:42:23</t>
  </si>
  <si>
    <t>CUERPO DE BOMBEROS VOLUNTARIOS DE VALLEDUPAR  -- --</t>
  </si>
  <si>
    <t>Remisión de concepto jurídico sobre fuentes de impuestos municipales que se pueden gravar con la sobretasa bomberil</t>
  </si>
  <si>
    <t>2024-114-002468-2</t>
  </si>
  <si>
    <t>2024-09-20 09:40:24</t>
  </si>
  <si>
    <t>ESCUELA SURCOLOMBIANA DE BOMBEROS - PITALITO  sin información</t>
  </si>
  <si>
    <t>Solicitud cambio de instructor</t>
  </si>
  <si>
    <t>2024-114-002467-2</t>
  </si>
  <si>
    <t>2024-09-20 09:39:16</t>
  </si>
  <si>
    <t>CUERPO DE BOMBEROS VOLUNTARIOS DE ARJONA  LEONARDO RODRIGUEZ CASTRO</t>
  </si>
  <si>
    <t>Solicitud de Curso introductorio en línea de Sistema Comando de Incidentes (plataforma DNBC)</t>
  </si>
  <si>
    <t>2024-114-002385-5</t>
  </si>
  <si>
    <t>2024-09-20 09:37:42</t>
  </si>
  <si>
    <t>CUERPO DE BOMBEROS VOLUNTARIOS DE ARGELIA  --</t>
  </si>
  <si>
    <t>Solicitud fortalecimiento bomberos Argelia - Cauca</t>
  </si>
  <si>
    <t>2024-114-002466-2</t>
  </si>
  <si>
    <t>2024-09-20 09:22:15</t>
  </si>
  <si>
    <t>GOBERNACION DEL TOLIMA  --</t>
  </si>
  <si>
    <t>CONVOCATORIA CDGRD N°17 ORDINARIO</t>
  </si>
  <si>
    <t>invitaciones</t>
  </si>
  <si>
    <t>2024-114-002465-2</t>
  </si>
  <si>
    <t>2024-09-20 09:16:29</t>
  </si>
  <si>
    <t>Solicitud de Registro para Curso- Bomberos Sahagun</t>
  </si>
  <si>
    <t>2024-114-002384-5</t>
  </si>
  <si>
    <t>2024-09-20 08:49:02</t>
  </si>
  <si>
    <t>REMISIÓN DOCUMENTOS RECLAMACION SEGURO DE VIDA SEÑOR VELASQUEZ</t>
  </si>
  <si>
    <t>2024-114-002383-5</t>
  </si>
  <si>
    <t>2024-09-19 18:29:08</t>
  </si>
  <si>
    <t>cuerpo de bomberos voluntario  san gil  --</t>
  </si>
  <si>
    <t>Solicitud acompañamiento juridico presencia</t>
  </si>
  <si>
    <t>2024-114-002464-2</t>
  </si>
  <si>
    <t>2024-09-19 16:53:11</t>
  </si>
  <si>
    <t>DEPARTAMENTO DE CAPACITACIóN BOMBEROS TUNJA  sin información</t>
  </si>
  <si>
    <t>Información Curso Bombero Básico</t>
  </si>
  <si>
    <t>informe y registro fotográfico</t>
  </si>
  <si>
    <t>2024-114-002382-5</t>
  </si>
  <si>
    <t>2024-09-19 16:50:49</t>
  </si>
  <si>
    <t>JEAN   PIERRE   BAYONA   ORTIZ</t>
  </si>
  <si>
    <t>SOLICITUD PARA HOMOLOGACION</t>
  </si>
  <si>
    <t>2024-200-002077-1</t>
  </si>
  <si>
    <t>2024-09-19 16:10:11</t>
  </si>
  <si>
    <t>CONGRESO  --</t>
  </si>
  <si>
    <t>RESPUESTA PREGUNTAS DEBATE DE CONTROL POLÍTICO, PARA EVALUAR LOS AVANCES DE LA REGLAMENTACIÓN Y DESARROLLO DE LA LEY 1505 DE 2012, SOBRE EL SUBSISTEMA...</t>
  </si>
  <si>
    <t>2024-315-002076-1</t>
  </si>
  <si>
    <t>2024-09-19 15:28:19</t>
  </si>
  <si>
    <t>JUZGADO DOCE PENAL MUNICIPAL DE POPAYÁN    CON FUNCIONES DE CONTROL DE GARANTIAS  --</t>
  </si>
  <si>
    <t>NOTIFICA ADMISION DE TUTELA 2024-000250</t>
  </si>
  <si>
    <t>2024-213-002072-1</t>
  </si>
  <si>
    <t>2024-09-19 12:35:12</t>
  </si>
  <si>
    <t>EMPRESA INMOBILIARIA Y DE SERVICIOS LOGISTICOS DE CUNDINAMARCA  --</t>
  </si>
  <si>
    <t>Solicitud remisión cumplimiento actividades contrato COV-LP-092-2022. Municipio de Coveñas. Contrato de interventoría No. 485 de 2021</t>
  </si>
  <si>
    <t>2024-114-002462-2</t>
  </si>
  <si>
    <t>2024-09-19 12:09:00</t>
  </si>
  <si>
    <t>Respuesta oficio radicado DNBC Nº 2024-213-001212-1 Requerimiento cumplimiento de obligaciones.</t>
  </si>
  <si>
    <t>2024-114-002461-2</t>
  </si>
  <si>
    <t>2024-09-19 11:41:57</t>
  </si>
  <si>
    <t>CUERPO DE BOMBEROS VOLUNTARIOS DE PITALITO  --</t>
  </si>
  <si>
    <t>REGISTRO 334-2024</t>
  </si>
  <si>
    <t>2024-214-002071-1</t>
  </si>
  <si>
    <t>2024-09-19 11:39:02</t>
  </si>
  <si>
    <t>CUERPO DE BOMBEROS VOLUNTARIOS DE LA CEJA  sin información</t>
  </si>
  <si>
    <t>SOLICITUD AVAL INSTRUCTOR BRIGADA</t>
  </si>
  <si>
    <t>certificados de formación relacionados con los curso que se dictan</t>
  </si>
  <si>
    <t>2024-114-002460-2</t>
  </si>
  <si>
    <t>2024-09-19 11:24:14</t>
  </si>
  <si>
    <t>HELDA MARIA SAAVEDRA CARRASQUILLA</t>
  </si>
  <si>
    <t>CTA DE COBRO #6 HELDA SAAVEDRA</t>
  </si>
  <si>
    <t>2024-114-002459-2</t>
  </si>
  <si>
    <t>2024-09-19 11:05:16</t>
  </si>
  <si>
    <t>ALCALDIA MUNICIPAL DE VENECIA  sin información SECRETARíA</t>
  </si>
  <si>
    <t>CONVENIOS CUERPO DE BOMBEROS MUNICIPIO DE VENECIA-ANTIOQUIA RADICADO DNBC 2024-211-00622-1</t>
  </si>
  <si>
    <t>2024-114-002458-2</t>
  </si>
  <si>
    <t>2024-09-19 10:52:31</t>
  </si>
  <si>
    <t>MINISTERIO DE AMBIENTE  sin información</t>
  </si>
  <si>
    <t>RV: Invitación a participar en el Primer Taller Nacional “Diagnóstico de Sistemas de Monitoreo y Detección de Incendios Forestales en Colombia</t>
  </si>
  <si>
    <t>2024-114-002457-2</t>
  </si>
  <si>
    <t>2024-09-19 10:44:52</t>
  </si>
  <si>
    <t>CUERPO DE BOMBEROS VOLUNTARIOS DE EL PLAYON - SANTANDER  sin información</t>
  </si>
  <si>
    <t>Solicitud Habilitación (RUE)</t>
  </si>
  <si>
    <t>2024-114-002456-2</t>
  </si>
  <si>
    <t>2024-09-19 10:39:36</t>
  </si>
  <si>
    <t>FRANK YESID  ROMERO  BOYACÁ</t>
  </si>
  <si>
    <t>Notificación Yesid Romero</t>
  </si>
  <si>
    <t>2024-114-002378-5</t>
  </si>
  <si>
    <t>2024-09-19 10:24:13</t>
  </si>
  <si>
    <t>Derecho de petición Yesid Romero</t>
  </si>
  <si>
    <t>2024-211-002069-1</t>
  </si>
  <si>
    <t>2024-09-19 10:15:16</t>
  </si>
  <si>
    <t>LUIS   VALENZUELA</t>
  </si>
  <si>
    <t>Información</t>
  </si>
  <si>
    <t>2024-114-002377-5</t>
  </si>
  <si>
    <t>2024-09-19 10:05:07</t>
  </si>
  <si>
    <t>DAVID DE JESUS CASTILLA JIMENEZ</t>
  </si>
  <si>
    <t>Alcance al oficio No 2024-114-002359-5</t>
  </si>
  <si>
    <t>2024-114-002455-2</t>
  </si>
  <si>
    <t>2024-09-19 10:00:39</t>
  </si>
  <si>
    <t>CUERPO DE BOMBEROS VOLUNTARIOS DE MOGOTES  sin información</t>
  </si>
  <si>
    <t>ENVIO COPIA PARA SU CONOCIMIENTO DE DOCUMENTO ENVIADO A LA SECRETARIA DE GOBIERNO MOGOTES SANTANDER</t>
  </si>
  <si>
    <t>2024-114-002375-5</t>
  </si>
  <si>
    <t>2024-09-19 09:57:59</t>
  </si>
  <si>
    <t>MINISTERIO DEL INTERIOR  sin información</t>
  </si>
  <si>
    <t>TRASLADO ID 405573 DIR NACIONAL DE BOMBEROS</t>
  </si>
  <si>
    <t>2024-114-002454-2</t>
  </si>
  <si>
    <t>2024-09-19 09:52:58</t>
  </si>
  <si>
    <t>TRASLADO ID 404583 DIR NACIONAL DE BOMBEROS</t>
  </si>
  <si>
    <t>2024-114-002374-5</t>
  </si>
  <si>
    <t>2024-09-19 09:50:35</t>
  </si>
  <si>
    <t>CUERPO DE BOMBEROS VOLUNTARIOS DE CAMPOALEGRE  --</t>
  </si>
  <si>
    <t>RV: SOLICITUD TRAMITE DE ADQUISICION DE VEHICULO INTERVENCION RAPIDA BOMBEROS CAMPOALEGRE - PROYECTO</t>
  </si>
  <si>
    <t>2024-114-002373-5</t>
  </si>
  <si>
    <t>2024-09-19 09:25:13</t>
  </si>
  <si>
    <t>CUERPO DE BOMBEROS VOLUNTARIOS DE TUTA  sin información</t>
  </si>
  <si>
    <t>Proyecto</t>
  </si>
  <si>
    <t>2024-114-002453-2</t>
  </si>
  <si>
    <t>2024-09-19 09:21:54</t>
  </si>
  <si>
    <t>Envio de soportes documentales curso de brújula</t>
  </si>
  <si>
    <t>2024-114-002452-2</t>
  </si>
  <si>
    <t>2024-09-19 09:20:40</t>
  </si>
  <si>
    <t>DELEGACIÓN DEPARTAMENTAL BOMBEROS DEL MAGDALENA  PABLO JOSE VILLA</t>
  </si>
  <si>
    <t>RESPUESTA DERECHO DE PETICIÓN ENVIADA A LA DIRECCIÓN NACIONAL CON COPIA A LA DELEGACIÓN DEPARTAMENTAL BOMBEROS MAGDALENA</t>
  </si>
  <si>
    <t>2024-114-002372-5</t>
  </si>
  <si>
    <t>2024-09-19 09:18:05</t>
  </si>
  <si>
    <t>AZARIAS -- HINCAPIE</t>
  </si>
  <si>
    <t>Solicitud de información ascensos a Capitán</t>
  </si>
  <si>
    <t>2024-114-002371-5</t>
  </si>
  <si>
    <t>2024-09-19 08:55:18</t>
  </si>
  <si>
    <t>UNIDAD NACIONAL PARA LA GESTION DEL RIESGO  sin información obdin.choles@gestiondelriesgo.gov.co</t>
  </si>
  <si>
    <t>Oficio 2024EE14193 - Respuesta Solicitud dotación cuerpo de bomberos Fresno. Radicado 2024ER24461 del 16-08-2024.</t>
  </si>
  <si>
    <t>2024-114-002451-2</t>
  </si>
  <si>
    <t>2024-09-19 08:51:35</t>
  </si>
  <si>
    <t>CUERPO DE BOMBEROS VOLUNTARIOS DE MARINILLA  sin información formacionbomberosmarinilla@gmail.com</t>
  </si>
  <si>
    <t>Respuesta Radicado DNBC N° 2024-114-002165-5</t>
  </si>
  <si>
    <t>2024-114-002450-2</t>
  </si>
  <si>
    <t>2024-09-18 16:33:04</t>
  </si>
  <si>
    <t>ANGELA  JAIMES CARDENAS</t>
  </si>
  <si>
    <t>CUENTA DE COBRO No 03 ANGELA JAIMES CARDENAS</t>
  </si>
  <si>
    <t>2024-114-002449-2</t>
  </si>
  <si>
    <t>2024-09-18 16:30:06</t>
  </si>
  <si>
    <t>ANDREA  CAROLINA  PARADA  GARCIA</t>
  </si>
  <si>
    <t>CUENTA DE COBRO No 05 ANDREA CAROLINA PARADA</t>
  </si>
  <si>
    <t>2024-300-002068-1</t>
  </si>
  <si>
    <t>2024-09-18 16:15:32</t>
  </si>
  <si>
    <t>Respuesta requerimiento IP 007-2024 Radicado No 2024-314-000130-3</t>
  </si>
  <si>
    <t>2024-211-002067-1</t>
  </si>
  <si>
    <t>2024-09-18 16:06:04</t>
  </si>
  <si>
    <t>JENNIFER JUBELDY  GUERRERO  CAJAMARCA</t>
  </si>
  <si>
    <t>Derecho de petición.</t>
  </si>
  <si>
    <t>2024-211-002066-1</t>
  </si>
  <si>
    <t>2024-09-18 15:57:18</t>
  </si>
  <si>
    <t>Yo Legal Polania &amp; Garcia Abogados Asociados  --</t>
  </si>
  <si>
    <t>Derecho de petición en interés particular - Artículo 14 Ley 1437 del 2011.</t>
  </si>
  <si>
    <t>2024-214-002065-1</t>
  </si>
  <si>
    <t>2024-09-18 15:57:08</t>
  </si>
  <si>
    <t>2024-311-002064-1</t>
  </si>
  <si>
    <t>2024-09-18 15:48:25</t>
  </si>
  <si>
    <t>SUPERINTENDENCIA FINANCIERA DE COLOMBIA  --</t>
  </si>
  <si>
    <t>Documento [2024126398-000-000]</t>
  </si>
  <si>
    <t>2024-114-002448-2</t>
  </si>
  <si>
    <t>2024-09-18 15:34:53</t>
  </si>
  <si>
    <t>HECTOR  LEONARDO ROMERO SIERRA</t>
  </si>
  <si>
    <t>RESOLUCION 252 DE 2024 HECTOR ROMERO</t>
  </si>
  <si>
    <t>2024-114-002447-2</t>
  </si>
  <si>
    <t>2024-09-18 15:25:55</t>
  </si>
  <si>
    <t>RESOLUCION 266 DE 2024 HELDA SAAVEDRA</t>
  </si>
  <si>
    <t>2024-212-002063-1</t>
  </si>
  <si>
    <t>2024-09-18 15:19:26</t>
  </si>
  <si>
    <t>UNIDAD ADMINISTRATIVA ESPECIAL CUERPO OFICIAL DE BOMBEROS DE BOGOTA UAECOB  sin información mmperez@bomberosbogota.gov.co</t>
  </si>
  <si>
    <t>Comunicado E-01052-2024005293-UAECOB Id: 205340</t>
  </si>
  <si>
    <t>2024-214-002061-1</t>
  </si>
  <si>
    <t>2024-09-18 14:46:36</t>
  </si>
  <si>
    <t>Jaime  Alberto  Calderón  Bermeo</t>
  </si>
  <si>
    <t>Denuncia por presunta falsedad en certificación de Cursos de capacitación</t>
  </si>
  <si>
    <t>2024-311-002060-1</t>
  </si>
  <si>
    <t>2024-09-18 14:45:39</t>
  </si>
  <si>
    <t>JOSE  OCTAVIO CARDONA  LEON</t>
  </si>
  <si>
    <t>RV: DP  HR Jose Octavio Cardona León ID 399785</t>
  </si>
  <si>
    <t>2024-114-002446-2</t>
  </si>
  <si>
    <t>2024-09-18 14:37:43</t>
  </si>
  <si>
    <t>CLARO TELEFONÍA   --</t>
  </si>
  <si>
    <t>FACTURA E5853100100</t>
  </si>
  <si>
    <t>2024-214-002058-1</t>
  </si>
  <si>
    <t>2024-09-18 14:00:45</t>
  </si>
  <si>
    <t>CUERPO DE BOMBEROS VOLUNTARIOS FLORIDABLANCA  FORMACIóN INTERNA</t>
  </si>
  <si>
    <t>Solicitud respetuosa</t>
  </si>
  <si>
    <t>peticion de interes general</t>
  </si>
  <si>
    <t>2024-214-002057-1</t>
  </si>
  <si>
    <t>2024-09-18 13:21:35</t>
  </si>
  <si>
    <t>Life Support Soluciones Integrales  --</t>
  </si>
  <si>
    <t>Solicitud Formacion Bomberil</t>
  </si>
  <si>
    <t>2024-214-002056-1</t>
  </si>
  <si>
    <t>2024-09-18 13:11:08</t>
  </si>
  <si>
    <t>JOSE  JHANPOOL  QUEVEDO LEAL</t>
  </si>
  <si>
    <t>solicutud</t>
  </si>
  <si>
    <t>2024-211-002055-1</t>
  </si>
  <si>
    <t>2024-09-18 12:22:29</t>
  </si>
  <si>
    <t>CUERPO DE BOMBEROS VOLUNTARIOS DE SAN JUAN DEL CESAR  GUAJIRA carlos.frias@bomberossanjuan.com</t>
  </si>
  <si>
    <t>CAC: Solicitud de Revisión de Estampilla para el Cuerpo de Bomberos Voluntarios de San Juan del Cesar.</t>
  </si>
  <si>
    <t>2024-114-002445-2</t>
  </si>
  <si>
    <t>2024-09-18 12:01:41</t>
  </si>
  <si>
    <t>Karen Lizeth Altamirano Morales</t>
  </si>
  <si>
    <t>RV: CONFIRMACIÓN CONTRATO LABORAL</t>
  </si>
  <si>
    <t>certificaciones laborales</t>
  </si>
  <si>
    <t>2024-215-002053-1</t>
  </si>
  <si>
    <t>2024-09-18 12:01:16</t>
  </si>
  <si>
    <t>COORDINACION EJECUTIVA DEPARTAMENTAL BOMBEROS BOLIVAR  sin información</t>
  </si>
  <si>
    <t>: Solicitud de información</t>
  </si>
  <si>
    <t>2024-114-002444-2</t>
  </si>
  <si>
    <t>2024-09-18 11:59:28</t>
  </si>
  <si>
    <t>LUIS  JOSE  SARABIA  BARBOSA</t>
  </si>
  <si>
    <t>SOLICITUD DE ESTUDIO PARA HOMOLOGACION</t>
  </si>
  <si>
    <t>2024-114-002443-2</t>
  </si>
  <si>
    <t>2024-09-18 11:54:33</t>
  </si>
  <si>
    <t>CUERPO DE BOMBEROS VOLUNTARIOS DE FOMEQUE  -- bomberosvoluntariosfomeque@gmail.com</t>
  </si>
  <si>
    <t>DERECHO DE PETICION SOLICITUD DETALLADA SOBRE LA SOBRETASA BOMBERIL DESDE EL AÑO 2014 A LA FECHA</t>
  </si>
  <si>
    <t>2024-215-002052-1</t>
  </si>
  <si>
    <t>2024-09-18 11:53:26</t>
  </si>
  <si>
    <t>AGRADO  --</t>
  </si>
  <si>
    <t>inlegalidad bomberos agrado</t>
  </si>
  <si>
    <t>2024-215-002051-1</t>
  </si>
  <si>
    <t>2024-09-18 11:48:00</t>
  </si>
  <si>
    <t>Solicitud de informacion</t>
  </si>
  <si>
    <t>2024-114-002442-2</t>
  </si>
  <si>
    <t>2024-09-18 11:14:54</t>
  </si>
  <si>
    <t>ALCALDIA MUNICIPAL JAMUNDI  VALLE CAUCA</t>
  </si>
  <si>
    <t>RESPUESTA SOLICITUD</t>
  </si>
  <si>
    <t>2024-212-002050-1</t>
  </si>
  <si>
    <t>2024-09-18 11:10:37</t>
  </si>
  <si>
    <t>Canal1.  --</t>
  </si>
  <si>
    <t>Solicitud de cifras para el Canal1.</t>
  </si>
  <si>
    <t>2024-114-002049-1</t>
  </si>
  <si>
    <t>2024-09-18 11:07:19</t>
  </si>
  <si>
    <t>Jose Antonio Cadena Velez</t>
  </si>
  <si>
    <t>Dudas sobre tanque de posible acetileno</t>
  </si>
  <si>
    <t>2024-214-002048-1</t>
  </si>
  <si>
    <t>2024-09-18 11:05:58</t>
  </si>
  <si>
    <t>SOLICITUD DE REGISTRO - ESCUELA VILLAVICENCIO</t>
  </si>
  <si>
    <t>2024-214-002047-1</t>
  </si>
  <si>
    <t>2024-09-18 11:04:27</t>
  </si>
  <si>
    <t>fernando augusto martinez  beltran</t>
  </si>
  <si>
    <t>SOLICITUD DE AVAL Y REGISTRO DEL PROGRAMA TECNICO LABORAL BOMBERO, DEL CUERPO DE BOMBEROS DE LA ESTRELLA</t>
  </si>
  <si>
    <t>2024-214-002046-1</t>
  </si>
  <si>
    <t>2024-09-18 10:59:41</t>
  </si>
  <si>
    <t>CUERPO DE BOMBEROS VOLUNTARIOS DE PIEDECUESTA  sin información</t>
  </si>
  <si>
    <t>SOLICITUD FORMAL DE AVAL DE INSTRUCTORES</t>
  </si>
  <si>
    <t>2024-214-002059-1</t>
  </si>
  <si>
    <t>2024-09-18 14:21:16</t>
  </si>
  <si>
    <t>RESPUESTA AVAL PIEDECUESTA</t>
  </si>
  <si>
    <t>2024-114-002441-2</t>
  </si>
  <si>
    <t>2024-09-18 10:53:59</t>
  </si>
  <si>
    <t>GUSTAVO   PABA  NAVARRO</t>
  </si>
  <si>
    <t>Solicitud de Homologacion</t>
  </si>
  <si>
    <t>2024-214-002045-1</t>
  </si>
  <si>
    <t>2024-09-18 10:39:45</t>
  </si>
  <si>
    <t>GOBERNACIÓN DE SANTANDER  sin información DEL</t>
  </si>
  <si>
    <t>Solicitud Concepto- Cuerpo Bomberos Guapota</t>
  </si>
  <si>
    <t>2024-114-002365-5</t>
  </si>
  <si>
    <t>2024-09-18 10:38:51</t>
  </si>
  <si>
    <t>FISCALIA GENERAL DE LA NACION  fabio.guerrero@fiscalia.gov.co</t>
  </si>
  <si>
    <t>RV: SOLICITUD INFORMACIÓN NC 110016000050202473739 OT 34681</t>
  </si>
  <si>
    <t>2024-114-002440-2</t>
  </si>
  <si>
    <t>2024-09-18 10:33:27</t>
  </si>
  <si>
    <t>CUERPO DE BOMBEROS VOLUNTARIOS DE EL RETIRO - ANTIOQUIA  sin información</t>
  </si>
  <si>
    <t>RESPUESTA RADICADO 2024-114-001734-5 DNBC</t>
  </si>
  <si>
    <t>2024-214-002044-1</t>
  </si>
  <si>
    <t>2024-09-18 10:30:56</t>
  </si>
  <si>
    <t>CUERPO DE BOMBEROS VOLUNTARIOS DE VILLAPINZON  --</t>
  </si>
  <si>
    <t>2024-114-002439-2</t>
  </si>
  <si>
    <t>2024-09-18 10:29:58</t>
  </si>
  <si>
    <t>CUERPO DE BOMBEROS VOLUNTARIOS DE BETEITIVA  beteitiva</t>
  </si>
  <si>
    <t>SOLICITUD DE APOYO AL CBV BETEITIVA BOYACA</t>
  </si>
  <si>
    <t>2024-214-002043-1</t>
  </si>
  <si>
    <t>2024-09-18 10:20:08</t>
  </si>
  <si>
    <t>Isabel Cristina Del Valle</t>
  </si>
  <si>
    <t>Aclaración de concepto de la RESOLUCIÓN 0256 DE 2014</t>
  </si>
  <si>
    <t>2024-114-002364-5</t>
  </si>
  <si>
    <t>2024-09-18 10:14:25</t>
  </si>
  <si>
    <t>CARROFACIL  --</t>
  </si>
  <si>
    <t>CONFIRMACIÓN CONTRATO LABORAL</t>
  </si>
  <si>
    <t>2024-214-002042-1</t>
  </si>
  <si>
    <t>2024-09-18 10:12:35</t>
  </si>
  <si>
    <t>LUIS  CARLOS  REINA  BARONA</t>
  </si>
  <si>
    <t>HOLOGACIÓN</t>
  </si>
  <si>
    <t>2024-114-002438-2</t>
  </si>
  <si>
    <t>2024-09-18 10:12:11</t>
  </si>
  <si>
    <t>SECRETARIA DE PLANEACIONL DE SAN MARCOS - SUCRE  sin información</t>
  </si>
  <si>
    <t>Presupuesto Firmado San Marcos</t>
  </si>
  <si>
    <t>certificado de la secretaría de planeación</t>
  </si>
  <si>
    <t>2024-114-002437-2</t>
  </si>
  <si>
    <t>2024-09-18 10:09:11</t>
  </si>
  <si>
    <t>Contraloría Delegada para el Sector Infraestructura  --</t>
  </si>
  <si>
    <t>IP 001-2024 DNBC</t>
  </si>
  <si>
    <t>2024-114-002363-5</t>
  </si>
  <si>
    <t>2024-09-18 10:04:44</t>
  </si>
  <si>
    <t>GRUPO VR COLOMBIA SAS  --</t>
  </si>
  <si>
    <t>solicitud</t>
  </si>
  <si>
    <t>2024-214-002041-1</t>
  </si>
  <si>
    <t>2024-09-18 09:57:41</t>
  </si>
  <si>
    <t>JULIAN  DAVID  CHAVARRO RAMOS</t>
  </si>
  <si>
    <t>Consulta técnica sobre recarga y compra extintores portátiles Agente limpio HCFC Solkaflam 123</t>
  </si>
  <si>
    <t>ficha técnica</t>
  </si>
  <si>
    <t>2024-114-002436-2</t>
  </si>
  <si>
    <t>2024-09-18 09:52:43</t>
  </si>
  <si>
    <t>Yerlis Josefa Peinado Morelos</t>
  </si>
  <si>
    <t>CUENTA DE COBRO No 05 YERLIS PEINADO MORELOS</t>
  </si>
  <si>
    <t>2024-213-002040-1</t>
  </si>
  <si>
    <t>ELIANA  MARCELA  ANZOLA SALAZAR</t>
  </si>
  <si>
    <t>Remisión Solicitud - Ticket N° GSC-2024-125766 / RELACIONAMIENTO CON EL CIUDADANO</t>
  </si>
  <si>
    <t>2024-114-002435-2</t>
  </si>
  <si>
    <t>2024-09-18 09:48:18</t>
  </si>
  <si>
    <t>kenned smith rodriguez  penagos</t>
  </si>
  <si>
    <t>CUENTA DE COBRO No 05 KENNED SMITH RODRIGUEZ</t>
  </si>
  <si>
    <t>2024-114-002434-2</t>
  </si>
  <si>
    <t>2024-09-18 09:24:49</t>
  </si>
  <si>
    <t>2024-114-002433-2</t>
  </si>
  <si>
    <t>2024-09-18 09:09:25</t>
  </si>
  <si>
    <t>**2024RS144556** Remisión de Comunicación: 2024RS144556</t>
  </si>
  <si>
    <t>2024-114-002362-5</t>
  </si>
  <si>
    <t>2024-09-17 20:13:31</t>
  </si>
  <si>
    <t>Novedades estación de bomberos corregimiento de San Antonio Jamundí Valle del Cauca</t>
  </si>
  <si>
    <t>2024-114-002432-2</t>
  </si>
  <si>
    <t>2024-09-17 16:44:13</t>
  </si>
  <si>
    <t>CUERPO DE BOMBEROS VOLUNTARIOS DE YOPAL  sin información</t>
  </si>
  <si>
    <t>Solicitud registro curso de rescate en espacios confinados</t>
  </si>
  <si>
    <t>2024-114-002431-2</t>
  </si>
  <si>
    <t>2024-09-17 16:31:15</t>
  </si>
  <si>
    <t>ESCUELA INTERNACIONAL DE BOMBEROS DEL ORIENTE COLOMBIANO  ESIBOC</t>
  </si>
  <si>
    <t>INSCRIPCIÓN CURSO INTRODUCTORIO EN LINEA SCI</t>
  </si>
  <si>
    <t>2024-114-002430-2</t>
  </si>
  <si>
    <t>2024-09-17 16:29:48</t>
  </si>
  <si>
    <t>Solicitud registro CFB Básico</t>
  </si>
  <si>
    <t>2024-114-002360-5</t>
  </si>
  <si>
    <t>2024-09-17 16:27:01</t>
  </si>
  <si>
    <t>Lisbeth Yajaira Gelves   Rozo</t>
  </si>
  <si>
    <t>Re: Notificación resolución No 273 " Por el cual se hace un nombramiento en periodo de prueba"</t>
  </si>
  <si>
    <t>2024-114-002429-2</t>
  </si>
  <si>
    <t>2024-09-17 16:21:42</t>
  </si>
  <si>
    <t>2024-114-002428-2</t>
  </si>
  <si>
    <t>2024-09-17 16:16:48</t>
  </si>
  <si>
    <t>LOURDES DEL SOCORRO PEÑA  DEL VALLE</t>
  </si>
  <si>
    <t>LEGALIZACIÓN RESOLUCIÓN No 263 DE 2024 LOURDES DEL SOCORRO PEÑA</t>
  </si>
  <si>
    <t>2024-114-002427-2</t>
  </si>
  <si>
    <t>2024-09-17 16:13:28</t>
  </si>
  <si>
    <t>Valentina  Franco Correa</t>
  </si>
  <si>
    <t>LEGALIZACIÓN RESOLUCIÓN No 252 DE 2024 VALENTINA FRANCO CORREA</t>
  </si>
  <si>
    <t>2024-114-002426-2</t>
  </si>
  <si>
    <t>2024-09-17 16:11:01</t>
  </si>
  <si>
    <t>KAREN  TATIANA  POVEDA  FONSECA</t>
  </si>
  <si>
    <t>LEGALIZACIÓN RESOLUCIÓN No 252 DE 2024 KAREN POVEDA</t>
  </si>
  <si>
    <t>2024-114-002425-2</t>
  </si>
  <si>
    <t>2024-09-17 16:08:08</t>
  </si>
  <si>
    <t>JHONY  ALBERTO HELD  DE LA OSSA</t>
  </si>
  <si>
    <t>LEGALIZACIÓN RESOLUCIÓN No 252 JHONY ALBERTO HELD</t>
  </si>
  <si>
    <t>2024-114-002424-2</t>
  </si>
  <si>
    <t>2024-09-17 16:04:30</t>
  </si>
  <si>
    <t>Mercedes Catalina Rincón Quintero</t>
  </si>
  <si>
    <t>LEGALIZACION RESOLUCION No 252 DE 2024 MERCEDES CATALINA RINCON</t>
  </si>
  <si>
    <t>2024-211-002036-1</t>
  </si>
  <si>
    <t>2024-09-17 15:44:21</t>
  </si>
  <si>
    <t>SIAR  --</t>
  </si>
  <si>
    <t>CONSULTA DIRECCIÓN NACIONAL DE BOMBEROS DE COLOMBIA</t>
  </si>
  <si>
    <t>2024-211-002035-1</t>
  </si>
  <si>
    <t>2024-09-17 15:40:24</t>
  </si>
  <si>
    <t>FRANCISCO JAVIER -- --</t>
  </si>
  <si>
    <t>Solicitud</t>
  </si>
  <si>
    <t>2024-114-002423-2</t>
  </si>
  <si>
    <t>2024-09-17 15:37:59</t>
  </si>
  <si>
    <t>Solicitud registro para Curso Bombero Forestal</t>
  </si>
  <si>
    <t>2024-211-002034-1</t>
  </si>
  <si>
    <t>2024-09-17 15:36:59</t>
  </si>
  <si>
    <t>ISELE -- TOSCANA --</t>
  </si>
  <si>
    <t>ascenso a bombero</t>
  </si>
  <si>
    <t>2024-214-002033-1</t>
  </si>
  <si>
    <t>2024-09-17 15:30:25</t>
  </si>
  <si>
    <t>CUERPO DE BOMBEROS VOLUNTARIOS ANOLAIMA  sin información</t>
  </si>
  <si>
    <t>SOLICITU AVALES PARA FORMACIÓN BÁSICA PARA BOMBEROS - BOMBEROS ANOLAIMA</t>
  </si>
  <si>
    <t>2024-114-002422-2</t>
  </si>
  <si>
    <t>2024-09-17 15:27:10</t>
  </si>
  <si>
    <t>ControlDoc - Correspondencia: Se le ha asignado un nuevo documento: 392010</t>
  </si>
  <si>
    <t>2024-211-002032-1</t>
  </si>
  <si>
    <t>2024-09-17 15:22:15</t>
  </si>
  <si>
    <t>CBV SIBUNDOY - PUTUMAYO  --</t>
  </si>
  <si>
    <t>OFICIO SOLICITUD CONCEPTO PARA AUTORIZACION DE FIRMA ANTE SEC GOBIERNO DEL DEPTO PUTUMAYO.</t>
  </si>
  <si>
    <t>2024-214-002031-1</t>
  </si>
  <si>
    <t>2024-09-17 15:21:42</t>
  </si>
  <si>
    <t>CUERPO DE BOMBEROS VOLUNTARIOS COMBITA  sin información</t>
  </si>
  <si>
    <t>SOLICITUD RENOVACION AVAL PARA DOS INSTRUCTORES</t>
  </si>
  <si>
    <t>2024-214-002030-1</t>
  </si>
  <si>
    <t>2024-09-17 15:20:08</t>
  </si>
  <si>
    <t>CUERPO DE BOMBEROS VOLUNTARIOS DE REMEDIOS  DOMINGO DE JESUS LOPEZ RIOS</t>
  </si>
  <si>
    <t>Solicitud de registro</t>
  </si>
  <si>
    <t>2024-114-002359-5</t>
  </si>
  <si>
    <t>2024-09-17 15:19:06</t>
  </si>
  <si>
    <t>Aceptación de nombramiento en periodo de prueba y solicitud de prórroga</t>
  </si>
  <si>
    <t>2024-114-002421-2</t>
  </si>
  <si>
    <t>2024-09-17 15:07:31</t>
  </si>
  <si>
    <t>Solicitud registro para curso APH Básico</t>
  </si>
  <si>
    <t>2024-211-002029-1</t>
  </si>
  <si>
    <t>2024-09-17 15:02:36</t>
  </si>
  <si>
    <t>ALCALDÍA MUNICIPAL DE TENJO  sin información</t>
  </si>
  <si>
    <t>Traslado por competencia</t>
  </si>
  <si>
    <t>2024-211-002028-1</t>
  </si>
  <si>
    <t>2024-09-17 14:56:05</t>
  </si>
  <si>
    <t>Planeacion Soraca-Boyaca  --</t>
  </si>
  <si>
    <t>Reiteración de apoyo y acompañamiento, proceso de suscripción de convenio de cooperación con bomberos del municipio de Soracá - Boyacá</t>
  </si>
  <si>
    <t>2024-214-002027-1</t>
  </si>
  <si>
    <t>2024-09-17 14:51:48</t>
  </si>
  <si>
    <t>CUERPO DE BOMBEROS VOLUNTARIOS DE BARICHARA  MARCOS ANGARITA</t>
  </si>
  <si>
    <t>solicitud aval y registro curso de formacion para bombero basico 160 hrs, BOMBEROS VOLUNTARIOS BARICHARA, SANTANDER</t>
  </si>
  <si>
    <t>2024-317-002026-1</t>
  </si>
  <si>
    <t>2024-09-17 14:47:12</t>
  </si>
  <si>
    <t>CUENTA DE COBRO No 04 JHONY ALBERTO HELD</t>
  </si>
  <si>
    <t>2024-114-002357-5</t>
  </si>
  <si>
    <t>2024-09-17 12:54:20</t>
  </si>
  <si>
    <t>ControlDoc - Correspondencia: Se le ha asignado un nuevo documento: 406539 (2024-2-004044-047250)</t>
  </si>
  <si>
    <t>2024-214-002024-1</t>
  </si>
  <si>
    <t>2024-09-17 12:08:25</t>
  </si>
  <si>
    <t>CARLOS ARNULFO -- --</t>
  </si>
  <si>
    <t>Aclaración de Inquietudes</t>
  </si>
  <si>
    <t>2024-214-002022-1</t>
  </si>
  <si>
    <t>2024-09-17 12:01:30</t>
  </si>
  <si>
    <t>CUERPO DE BOMBEROS VOLUNTARIOS DE EL ROSAL  el rosal</t>
  </si>
  <si>
    <t>solicitud de curso formacion para bombero basico</t>
  </si>
  <si>
    <t>2024-214-002021-1</t>
  </si>
  <si>
    <t>2024-09-17 11:59:44</t>
  </si>
  <si>
    <t>SACS ACADEMY   --</t>
  </si>
  <si>
    <t>Inquietudes acerca de la acreditación de Brigadistas Bajo resolucion 0256 de 2014</t>
  </si>
  <si>
    <t>TMP-2024-000002379</t>
  </si>
  <si>
    <t>2024-09-17 11:57:59</t>
  </si>
  <si>
    <t>TMP-2024-000002378</t>
  </si>
  <si>
    <t>2024-09-17 11:55:20</t>
  </si>
  <si>
    <t>2024-313-002020-1</t>
  </si>
  <si>
    <t>2024-09-17 11:52:14</t>
  </si>
  <si>
    <t>UAE CUERPO OFICIAL DE BOMBEROS BOGOTA  -- --</t>
  </si>
  <si>
    <t>Traslado por competencia - requerimiento SINPROC 4102374 de 2024</t>
  </si>
  <si>
    <t>TMP-2024-000002376</t>
  </si>
  <si>
    <t>2024-09-17 11:49:42</t>
  </si>
  <si>
    <t>2024-214-002019-1</t>
  </si>
  <si>
    <t>2024-09-17 11:41:49</t>
  </si>
  <si>
    <t>SEMA SAS -- --</t>
  </si>
  <si>
    <t>Derecho de peticion</t>
  </si>
  <si>
    <t>2024-114-002356-5</t>
  </si>
  <si>
    <t>2024-09-17 11:40:26</t>
  </si>
  <si>
    <t>2024-214-002018-1</t>
  </si>
  <si>
    <t>2024-09-17 11:39:22</t>
  </si>
  <si>
    <t>CUERPO DE BOMBEROS VOLUNTARIOS DE LA DORADA , SAN MIGUEL - PUTUMAYO  sin información</t>
  </si>
  <si>
    <t>Solicitud de Registro</t>
  </si>
  <si>
    <t>2024-200-002017-1</t>
  </si>
  <si>
    <t>2024-09-17 11:08:28</t>
  </si>
  <si>
    <t>Solicitud concepto.</t>
  </si>
  <si>
    <t>2024-313-002016-1</t>
  </si>
  <si>
    <t>2024-09-17 11:06:42</t>
  </si>
  <si>
    <t>MINISTERIO DE CULTURA   --</t>
  </si>
  <si>
    <t>Validación certificados Luz Marina Serna Herrera</t>
  </si>
  <si>
    <t>2024-114-002420-2</t>
  </si>
  <si>
    <t>2024-09-17 10:59:27</t>
  </si>
  <si>
    <t>ACTA No 003 CURSO PROCEDIMIENTOS OPERATIVOS NORMALIZADOS P.O.N.S CON REGISTRO 297 DE 2024</t>
  </si>
  <si>
    <t>2024-213-002015-1</t>
  </si>
  <si>
    <t>2024-09-17 10:52:22</t>
  </si>
  <si>
    <t>ALCALDIA DE COVEÑAS  sin información</t>
  </si>
  <si>
    <t>Cumplimiento de requerimientos para Tercer Desembolso</t>
  </si>
  <si>
    <t>2024-213-002014-1</t>
  </si>
  <si>
    <t>2024-09-17 10:40:13</t>
  </si>
  <si>
    <t>Alcaldia Municipal Chinu  --</t>
  </si>
  <si>
    <t>2024-114-002419-2</t>
  </si>
  <si>
    <t>2024-09-17 10:29:52</t>
  </si>
  <si>
    <t>2024-213-002013-1</t>
  </si>
  <si>
    <t>2024-09-17 10:27:03</t>
  </si>
  <si>
    <t>Respuesta a proceso del mobiliario del municipio de Coveñas</t>
  </si>
  <si>
    <t>2024-114-002418-2</t>
  </si>
  <si>
    <t>2024-09-17 10:22:00</t>
  </si>
  <si>
    <t>2024-114-002417-2</t>
  </si>
  <si>
    <t>2024-09-17 09:35:28</t>
  </si>
  <si>
    <t>CUERPO DE BOMBEROS VOLUNTARIOS DE EL CARMEN DEL VIBORAL  sin información</t>
  </si>
  <si>
    <t>RV: FINALIZACIÓN CURSO DE CONDUCCIÓN Y OPERACIÓN PARA VEHÍCULOS DE BOMBEROS  REGISTRO 287-2024</t>
  </si>
  <si>
    <t>2024-114-002416-2</t>
  </si>
  <si>
    <t>2024-09-17 09:34:24</t>
  </si>
  <si>
    <t>RENOVACION AVAL SARGENTO OMAR SANTIAGO</t>
  </si>
  <si>
    <t>2024-313-002012-1</t>
  </si>
  <si>
    <t>2024-09-16 17:13:05</t>
  </si>
  <si>
    <t>JUAN CARLOS GAÑAN MURILLO  sin información</t>
  </si>
  <si>
    <t>RESPUESTA A RADICADO 2024-114-002082-5</t>
  </si>
  <si>
    <t>concepto</t>
  </si>
  <si>
    <t>2024-214-002011-1</t>
  </si>
  <si>
    <t>2024-09-16 16:48:35</t>
  </si>
  <si>
    <t>BENEMERITO CUERPO DE BOMBEROS VOLUNTARIOS DE CALI  sin información coordinadorjuridico@bomberoscali.org</t>
  </si>
  <si>
    <t>RE: Solicitud de ajuste al  registro radicado No. 2024-114-001813-2.  Cursos Ataque ofensivo de incendios</t>
  </si>
  <si>
    <t>2024-114-002414-2</t>
  </si>
  <si>
    <t>2024-09-16 16:38:11</t>
  </si>
  <si>
    <t>JOSE DANIEL -- --</t>
  </si>
  <si>
    <t>Solicitud Información Curso Formación de Bomberos</t>
  </si>
  <si>
    <t>2024-114-002413-2</t>
  </si>
  <si>
    <t>2024-09-16 16:37:09</t>
  </si>
  <si>
    <t>DELEGACION DEPARTAMENTAL DE NARIÑO  sin información</t>
  </si>
  <si>
    <t>SOLICITUD DE ACOMPAÑAMIENTO EN TERRITORIO EQUIPO DNBC</t>
  </si>
  <si>
    <t>2024-114-002412-2</t>
  </si>
  <si>
    <t>2024-09-16 16:32:52</t>
  </si>
  <si>
    <t>CUERPO DE BOMBEROS VOLUNTARIOS DE SANTA ROSA DEL SUR - BOLIVAR  sin información</t>
  </si>
  <si>
    <t>terminacion de contratación N05-023-2024.pdf</t>
  </si>
  <si>
    <t>2024-114-002411-2</t>
  </si>
  <si>
    <t>2024-09-16 16:29:19</t>
  </si>
  <si>
    <t>CARMEN CAMARGO -- --</t>
  </si>
  <si>
    <t>Derecho de petición 16-09-2024.pdf</t>
  </si>
  <si>
    <t>2024-114-002410-2</t>
  </si>
  <si>
    <t>2024-09-16 16:24:02</t>
  </si>
  <si>
    <t>Envío soportes curso PON registro 297/2024</t>
  </si>
  <si>
    <t>2024-114-002409-2</t>
  </si>
  <si>
    <t>2024-09-16 16:08:32</t>
  </si>
  <si>
    <t>SORAYA JHASBLEYDI MOLINA  ESPINOSA</t>
  </si>
  <si>
    <t>CTA DE COBRO #5 SORAYA MOLINA</t>
  </si>
  <si>
    <t>2024-114-002408-2</t>
  </si>
  <si>
    <t>2024-09-16 16:06:13</t>
  </si>
  <si>
    <t>MARIA CAMILA TERNERA ESCALANTE</t>
  </si>
  <si>
    <t>CTA DE COBRO #4 MARIA TERNERA</t>
  </si>
  <si>
    <t>2024-212-002009-1</t>
  </si>
  <si>
    <t>2024-09-16 16:05:56</t>
  </si>
  <si>
    <t>Secretaria de Salud Departamental.  --</t>
  </si>
  <si>
    <t>solicitud de informacion</t>
  </si>
  <si>
    <t>2024-114-002407-2</t>
  </si>
  <si>
    <t>2024-09-16 15:57:22</t>
  </si>
  <si>
    <t>GOBERNACIÓN DE CAQUETÁ  sin información</t>
  </si>
  <si>
    <t>CANCELACION MESA DE DIALOGO “FORTALECIMIENTO DE SISTEMA DE BOMBEROS”</t>
  </si>
  <si>
    <t>circulares</t>
  </si>
  <si>
    <t>2024-114-002008-1</t>
  </si>
  <si>
    <t>2024-09-16 15:55:59</t>
  </si>
  <si>
    <t>Juan Pablo Agudelo Jurado</t>
  </si>
  <si>
    <t>Re: ASUNTO: CONTESTACIÓN “TRASLADO POR COMPETENCIA”.</t>
  </si>
  <si>
    <t>TMP-2024-000002362</t>
  </si>
  <si>
    <t>2024-09-16 15:41:48</t>
  </si>
  <si>
    <t>2024-114-002405-2</t>
  </si>
  <si>
    <t>2024-09-16 15:30:05</t>
  </si>
  <si>
    <t>REGISTRO 287-2024</t>
  </si>
  <si>
    <t>2024-114-002404-2</t>
  </si>
  <si>
    <t>2024-09-16 15:22:01</t>
  </si>
  <si>
    <t>CUERPO DE BOMBEROS VOLUNTARIOS DE TUNJA  NAIDU SIERRA</t>
  </si>
  <si>
    <t>REGISTRO 331- 2024</t>
  </si>
  <si>
    <t>2024-213-002007-1</t>
  </si>
  <si>
    <t>2024-09-16 15:20:11</t>
  </si>
  <si>
    <t>Respuesta solicitud actividades contrato COV-LP-092-2022. Municipio de Coveñas. Contrato de interventoría No. 485 de 2021</t>
  </si>
  <si>
    <t>2024-114-002403-2</t>
  </si>
  <si>
    <t>2024-09-16 15:12:47</t>
  </si>
  <si>
    <t>CUERPO DE BOMBEROS VOLUNTARIOS DE SEGOVIA  sin información ctgomeztaborda@gmail.com</t>
  </si>
  <si>
    <t>RV: OM 2024-114-001974-5 2024-215-1728-1 Cbv Segovia</t>
  </si>
  <si>
    <t>2024-114-002402-2</t>
  </si>
  <si>
    <t>2024-09-16 15:06:43</t>
  </si>
  <si>
    <t>CUERPO DE BOMBEROS VOLUNTARIOS VOLUNTARIOS DE SABANALARGA  SABANALARGA ATLÁNTICO</t>
  </si>
  <si>
    <t>DOMENTOS PARA CERTIFICACION COMO INSTRUCTOR</t>
  </si>
  <si>
    <t>2024-114-002401-2</t>
  </si>
  <si>
    <t>2024-09-16 14:56:04</t>
  </si>
  <si>
    <t>CUERPO DE BOMBEROS VOLUNTARIOS DE VALLEDUPAR  ALEXEI PETIT</t>
  </si>
  <si>
    <t>Remisión del Presupuesto para el funcionamiento Cuerpo de Bomberos Voluntarios Valledupar para vigencia fiscal 2025.</t>
  </si>
  <si>
    <t>2024-214-002006-1</t>
  </si>
  <si>
    <t>2024-09-16 14:39:36</t>
  </si>
  <si>
    <t>BENEMERITO CUERPO DE BOMBEROS VOLUNTARIOS DE SAN JUAN DE PASTO  MENDEZ</t>
  </si>
  <si>
    <t>Solicitud Registro de CBF - Benemérito Cuerpo de Bomberos Voluntarios de Pasto</t>
  </si>
  <si>
    <t>2024-114-002354-5</t>
  </si>
  <si>
    <t>2024-09-16 14:30:06</t>
  </si>
  <si>
    <t>GIOVANNY  CORTES MENDEZ</t>
  </si>
  <si>
    <t>queja en contra bomberos socorro Santander "negligencia"</t>
  </si>
  <si>
    <t>2024-214-002005-1</t>
  </si>
  <si>
    <t>2024-09-16 14:29:48</t>
  </si>
  <si>
    <t>Solicitud Registro de CBSCI - Benemérito Cuerpo de Bomberos Voluntarios de Pasto</t>
  </si>
  <si>
    <t>2024-114-002400-2</t>
  </si>
  <si>
    <t>2024-09-16 14:25:21</t>
  </si>
  <si>
    <t>ETB  SAS ESP</t>
  </si>
  <si>
    <t>FACTURA ELECTRONICA No FC 001000065361</t>
  </si>
  <si>
    <t>2024-214-002004-1</t>
  </si>
  <si>
    <t>2024-09-16 13:32:02</t>
  </si>
  <si>
    <t>CUERPO DE BOMBEROS VOLUNTARIOS DE RESTREPO - VALLE DEL CAUCA  sin información</t>
  </si>
  <si>
    <t>Curso de Formación Para Bomberos basico</t>
  </si>
  <si>
    <t>2024-314-002003-1</t>
  </si>
  <si>
    <t>2024-09-16 12:26:08</t>
  </si>
  <si>
    <t>ALCALDIA MAYOR DE BOGOTA  --</t>
  </si>
  <si>
    <t>Comunicación Oficial N° 2-2024-26225</t>
  </si>
  <si>
    <t>2024-310-002002-1</t>
  </si>
  <si>
    <t>2024-09-16 12:24:38</t>
  </si>
  <si>
    <t>FINANCIERA PROGRESSA  --</t>
  </si>
  <si>
    <t>Propuesta apertura código Libranza Financiera Progressa</t>
  </si>
  <si>
    <t>2024-114-002399-2</t>
  </si>
  <si>
    <t>2024-09-16 12:04:28</t>
  </si>
  <si>
    <t>Paola Uruena</t>
  </si>
  <si>
    <t>CTA DE COBRO #6 PAOLA URUEÑA</t>
  </si>
  <si>
    <t>2024-114-002398-2</t>
  </si>
  <si>
    <t>2024-09-16 11:48:10</t>
  </si>
  <si>
    <t>2024-214-002001-1</t>
  </si>
  <si>
    <t>2024-09-16 11:48:04</t>
  </si>
  <si>
    <t>Solicitud aval instructores APH</t>
  </si>
  <si>
    <t>certificado de estudios (técnico,tecnológico, profesional)</t>
  </si>
  <si>
    <t>2024-114-002397-2</t>
  </si>
  <si>
    <t>2024-09-16 11:36:02</t>
  </si>
  <si>
    <t>UNIDAD PARA LA GESTION  DEL RIESGO</t>
  </si>
  <si>
    <t>Re: AC 2024-114-001956-2 2024-211-001879-5 Gestión del riesgo - El Hobo respeusta 202411246</t>
  </si>
  <si>
    <t>2024-312-002000-1</t>
  </si>
  <si>
    <t>2024-09-16 11:30:10</t>
  </si>
  <si>
    <t>CITACIÓN PARA NOTIFICACIÓN PERSONAL S-2024-286900</t>
  </si>
  <si>
    <t>2024-114-002353-5</t>
  </si>
  <si>
    <t>2024-09-16 11:23:57</t>
  </si>
  <si>
    <t>2024-114-002396-2</t>
  </si>
  <si>
    <t>2024-09-16 11:19:04</t>
  </si>
  <si>
    <t>Solicitud registro</t>
  </si>
  <si>
    <t>2024-114-002395-2</t>
  </si>
  <si>
    <t>2024-09-16 11:10:15</t>
  </si>
  <si>
    <t>ControlDoc - Correspondencia: Se le ha asignado un nuevo documento: 405573 (2024-2-004044-046954)</t>
  </si>
  <si>
    <t>2024-114-002352-5</t>
  </si>
  <si>
    <t>2024-09-16 11:08:09</t>
  </si>
  <si>
    <t>Carlos  Andrés  Moreno  Pérez</t>
  </si>
  <si>
    <t>Queja contra funcionario Bombero municipio piojo atlantico</t>
  </si>
  <si>
    <t>2024-114-002394-2</t>
  </si>
  <si>
    <t>2024-09-16 10:59:27</t>
  </si>
  <si>
    <t>Curso complementario Sistema comando de incidentes el rosal CURSO 1.</t>
  </si>
  <si>
    <t>2024-114-002393-2</t>
  </si>
  <si>
    <t>2024-09-16 10:56:45</t>
  </si>
  <si>
    <t>OCTAVIO  -- --</t>
  </si>
  <si>
    <t>Conceptos juridicos</t>
  </si>
  <si>
    <t>2024-114-002392-2</t>
  </si>
  <si>
    <t>2024-09-16 10:54:58</t>
  </si>
  <si>
    <t>CUERPO DE BOMBEROS VOLUNTARIOS DE SIBATE  CONSEJO OFICIALES</t>
  </si>
  <si>
    <t>CAPITAN LOURDES DEL SOCORRO PEÑA DEL VALLEDIRECTORA- DNBC</t>
  </si>
  <si>
    <t>2024-114-002391-2</t>
  </si>
  <si>
    <t>2024-09-16 10:51:46</t>
  </si>
  <si>
    <t>SOLICITUD PARTICIPACION INSTRUCTOR CURSO INVESTIGACIÓN DE INCENDIOS BASICO</t>
  </si>
  <si>
    <t>2024-213-001999-1</t>
  </si>
  <si>
    <t>2024-09-16 10:46:09</t>
  </si>
  <si>
    <t>SECRET6ARIA DE PLANEACIÓN DE CIMITARRA  --</t>
  </si>
  <si>
    <t>Respuesta radicado No. 2024-114-001150-2</t>
  </si>
  <si>
    <t>Firmado - Activo</t>
  </si>
  <si>
    <t>2024-214-001998-1</t>
  </si>
  <si>
    <t>2024-09-16 10:45:07</t>
  </si>
  <si>
    <t>CUERPO DE BOMBEROS VOLUNTARIOS DE LA VIRGINIA - RISARALDA  --- jhomep@gmail.com</t>
  </si>
  <si>
    <t>Solicitud de Aval de instructor</t>
  </si>
  <si>
    <t>2024-213-001997-1</t>
  </si>
  <si>
    <t>2024-09-16 10:34:15</t>
  </si>
  <si>
    <t>ALCALDÍA CUNDAY -  TOLIMA   --</t>
  </si>
  <si>
    <t>Respuesta radicado  2024-114-001112-2 ALCALDÍA CUNDAY -  TOLIMA</t>
  </si>
  <si>
    <t>2024-114-002390-2</t>
  </si>
  <si>
    <t>2024-09-16 10:29:25</t>
  </si>
  <si>
    <t>Jose Daniel Bolaño Yepez</t>
  </si>
  <si>
    <t>CTA DE COBRO #3 JOSE BOLAÑO</t>
  </si>
  <si>
    <t>2024-114-002351-5</t>
  </si>
  <si>
    <t>2024-09-16 09:52:45</t>
  </si>
  <si>
    <t>2024-114-002350-5</t>
  </si>
  <si>
    <t>2024-09-16 09:50:03</t>
  </si>
  <si>
    <t>JORGE MARIO CORREA FERNANDEZ</t>
  </si>
  <si>
    <t>Certificacion</t>
  </si>
  <si>
    <t>2024-114-002389-2</t>
  </si>
  <si>
    <t>2024-09-16 09:47:49</t>
  </si>
  <si>
    <t>Envió información firma de certificados</t>
  </si>
  <si>
    <t>2024-114-002388-2</t>
  </si>
  <si>
    <t>2024-09-16 09:45:41</t>
  </si>
  <si>
    <t>CUERPO DE BOMBEROS VOLUNTARIOS DE COVEÑAS - SUCRE  COVEÑAS procesosdeformacionbomberos@gmail.com</t>
  </si>
  <si>
    <t>Solicitud de Registro para Curso- Bomberos Coveñas-Sucre</t>
  </si>
  <si>
    <t>avales de instructores</t>
  </si>
  <si>
    <t>2024-114-002348-5</t>
  </si>
  <si>
    <t>2024-09-16 09:23:57</t>
  </si>
  <si>
    <t>SOLICITUD CAMBIO DE INSTRUCTOR CURSO ESCUELA VILLAVICENCIO</t>
  </si>
  <si>
    <t>2024-114-002387-2</t>
  </si>
  <si>
    <t>2024-09-16 09:19:53</t>
  </si>
  <si>
    <t>SOLICITUD REGISTRO ESCUELA VILLAVICENCIO</t>
  </si>
  <si>
    <t>2024-114-002347-5</t>
  </si>
  <si>
    <t>2024-09-16 09:18:13</t>
  </si>
  <si>
    <t>2024-114-002386-2</t>
  </si>
  <si>
    <t>2024-09-16 08:55:25</t>
  </si>
  <si>
    <t>2024-114-002345-5</t>
  </si>
  <si>
    <t>2024-09-16 08:29:52</t>
  </si>
  <si>
    <t>SOLICITUD URGENTE APOYO HELICOPTERO AIPE</t>
  </si>
  <si>
    <t>2024-114-002344-5</t>
  </si>
  <si>
    <t>2024-09-15 22:18:53</t>
  </si>
  <si>
    <t>Urgente incorformismo Cuerpo de bomberos voluntarios de Subachoque</t>
  </si>
  <si>
    <t>2024-114-002343-5</t>
  </si>
  <si>
    <t>2024-09-14 12:44:17</t>
  </si>
  <si>
    <t>2024-212-001996-1</t>
  </si>
  <si>
    <t>2024-09-13 16:58:49</t>
  </si>
  <si>
    <t>Jaime Arturo Villanueva Fernandez</t>
  </si>
  <si>
    <t>Solicitud de informacion con fines investigativos y educativos</t>
  </si>
  <si>
    <t>2024-114-002385-2</t>
  </si>
  <si>
    <t>2024-09-13 16:49:14</t>
  </si>
  <si>
    <t>ENEL COLOMBIA S.A. E.S.P.  sin información</t>
  </si>
  <si>
    <t>FACTURA No.154741692-6</t>
  </si>
  <si>
    <t>2024-114-002342-5</t>
  </si>
  <si>
    <t>2024-09-13 16:41:06</t>
  </si>
  <si>
    <t>Solicitud carnet personal Bomberos Marinilla</t>
  </si>
  <si>
    <t>2024-114-002384-2</t>
  </si>
  <si>
    <t>2024-09-13 16:39:23</t>
  </si>
  <si>
    <t>Solicitud expedición de Registro cursos Contrato DNBC</t>
  </si>
  <si>
    <t>2024-114-002341-5</t>
  </si>
  <si>
    <t>2024-09-13 16:35:10</t>
  </si>
  <si>
    <t>TRASLADO ID 404393 DIR NACIONAL DE BOMBEROS</t>
  </si>
  <si>
    <t>2024-114-002340-5</t>
  </si>
  <si>
    <t>2024-09-13 16:31:54</t>
  </si>
  <si>
    <t>TRASLADO ID 404317 DIR NACIONAL DE BOMBEROS</t>
  </si>
  <si>
    <t>2024-114-002383-2</t>
  </si>
  <si>
    <t>2024-09-13 16:28:25</t>
  </si>
  <si>
    <t>Remisión documentos Curso CPI REG 295 - 2024 DNBC</t>
  </si>
  <si>
    <t>2024-114-002382-2</t>
  </si>
  <si>
    <t>2024-09-13 16:20:04</t>
  </si>
  <si>
    <t>LEGALIZACIÓN RESOLUCIÓN No. 265 HELDA SAAVEDRA</t>
  </si>
  <si>
    <t>2024-114-002381-2</t>
  </si>
  <si>
    <t>2024-09-13 16:16:15</t>
  </si>
  <si>
    <t>HAMPHRY  DE JESUS MOLINA GARCIA</t>
  </si>
  <si>
    <t>LEGALIZACION RESOLUCION No. 214 DE 2024 HAMPHRY DE JESUS MOLINA</t>
  </si>
  <si>
    <t>2024-114-002380-2</t>
  </si>
  <si>
    <t>2024-09-13 16:13:15</t>
  </si>
  <si>
    <t>ANDREA MERCEDES  PEÑUELA --</t>
  </si>
  <si>
    <t>LEGALIZACION RESOLUCION No. 256 DE 2024 ANDREA MERCEDES PEÑELA</t>
  </si>
  <si>
    <t>2024-114-002379-2</t>
  </si>
  <si>
    <t>2024-09-13 16:09:32</t>
  </si>
  <si>
    <t>Miguel Ángel Franco Torres</t>
  </si>
  <si>
    <t>INFORME DE ENTREGA DE ACTIVIDADES POR EGRESO DE FUNCIONARIO</t>
  </si>
  <si>
    <t>2024-114-002378-2</t>
  </si>
  <si>
    <t>2024-09-13 16:06:10</t>
  </si>
  <si>
    <t>Marisol Mora Bustos</t>
  </si>
  <si>
    <t>INFORME ENTREGA DE ACTIVIDADES POR EGRESO DEL FUNCIONARIO</t>
  </si>
  <si>
    <t>2024-114-002377-2</t>
  </si>
  <si>
    <t>2024-09-13 16:02:27</t>
  </si>
  <si>
    <t>ASUNTO:  CONTESTACIÓN “TRASLADO POR COMPETENCIA”.</t>
  </si>
  <si>
    <t>control de ingreso de correspondencia oficial</t>
  </si>
  <si>
    <t>2024-114-002376-2</t>
  </si>
  <si>
    <t>2024-09-13 15:59:27</t>
  </si>
  <si>
    <t>SOLICITUD DE REGISTROS DESARROLLO DE CAPACIDADES PARA LA INSTRUCCION DE BOMBEROS</t>
  </si>
  <si>
    <t>2024-114-002339-5</t>
  </si>
  <si>
    <t>2024-09-13 15:56:42</t>
  </si>
  <si>
    <t>SENADO DE LA REPÚBLICA  --</t>
  </si>
  <si>
    <t>INVITACION DEBATE DE CONTROL POLITICO</t>
  </si>
  <si>
    <t>2024-214-001995-1</t>
  </si>
  <si>
    <t>2024-09-13 15:51:03</t>
  </si>
  <si>
    <t>CUERPO DE BOMBEROS VOLUNTARIOS DE AGUAZUL  sin información cooracademica@bomberosaguazul.online</t>
  </si>
  <si>
    <t>SOLICITUD AVAL INSTRUCTOR CFB</t>
  </si>
  <si>
    <t>2024-300-001994-1</t>
  </si>
  <si>
    <t>2024-09-13 15:46:34</t>
  </si>
  <si>
    <t>CONTRALORíA DELEGADA PARA LA PARTICIPACIóN CIUDANA  PARA PARTICIPACIóN</t>
  </si>
  <si>
    <t>2024EE0169577- REITERACIÓN PRIMER REQUERIMIENTO – Solicitud de información a sujetos de control fiscal sobre inversiones en el extranjero y particular...</t>
  </si>
  <si>
    <t>2024-114-002338-5</t>
  </si>
  <si>
    <t>2024-09-13 15:42:55</t>
  </si>
  <si>
    <t>ALCALDIA MUNICIPAL DE FÓMEQUE  -- --</t>
  </si>
  <si>
    <t>Convocatoria mesa de trabajo contratación Bomberos Fómeque Cundinamarca</t>
  </si>
  <si>
    <t>2024-114-002375-2</t>
  </si>
  <si>
    <t>2024-09-13 15:39:33</t>
  </si>
  <si>
    <t>INFORMES TECNICOS BRIGADAS CLASE 1 - ESCUELA VILLAVICENCIO</t>
  </si>
  <si>
    <t>2024-114-002337-5</t>
  </si>
  <si>
    <t>2024-09-13 15:38:16</t>
  </si>
  <si>
    <t>ALCALDIA DE YAGUARA  -- secretariadeplaneacion@hobo-huila.gov.co</t>
  </si>
  <si>
    <t>2024-214-001993-1</t>
  </si>
  <si>
    <t>2024-09-13 15:29:23</t>
  </si>
  <si>
    <t>SOLICITUD AVAL</t>
  </si>
  <si>
    <t>2024-214-001992-1</t>
  </si>
  <si>
    <t>2024-09-13 15:15:34</t>
  </si>
  <si>
    <t>CUERPO DE BOMBEROS VOLUNTARIOS DE LA UNION  ANTIOQUIA</t>
  </si>
  <si>
    <t>carta de solicitud para el aval de instructor de Conducción y Operación de Vehículos de Bomberos</t>
  </si>
  <si>
    <t>TMP-2024-000002345</t>
  </si>
  <si>
    <t>2024-09-13 15:14:46</t>
  </si>
  <si>
    <t>2024-214-001991-1</t>
  </si>
  <si>
    <t>2024-09-13 14:40:41</t>
  </si>
  <si>
    <t>SOLICITUD DE AVAL PARA INSTRUCTORES DE FORMACION DE BRIGADAS</t>
  </si>
  <si>
    <t>TMP-2024-000002342</t>
  </si>
  <si>
    <t>2024-09-13 14:39:57</t>
  </si>
  <si>
    <t>2024-114-002374-2</t>
  </si>
  <si>
    <t>2024-09-13 12:57:17</t>
  </si>
  <si>
    <t>2024-114-002373-2</t>
  </si>
  <si>
    <t>2024-09-13 12:52:52</t>
  </si>
  <si>
    <t>RESOLUCION 257 DE 2024LOURDES PEÑA DEL VALLE</t>
  </si>
  <si>
    <t>2024-114-002372-2</t>
  </si>
  <si>
    <t>2024-09-13 12:48:11</t>
  </si>
  <si>
    <t>Faubricio Sanchez Cortes</t>
  </si>
  <si>
    <t>RESOLUCION 259 DE 2024 FAUBRICIO SANCHEZ</t>
  </si>
  <si>
    <t>2024-114-002371-2</t>
  </si>
  <si>
    <t>2024-09-13 12:45:47</t>
  </si>
  <si>
    <t>RESOLUCION 262 DE 2024 JUAN FONTALVO</t>
  </si>
  <si>
    <t>2024-114-002370-2</t>
  </si>
  <si>
    <t>2024-09-13 12:43:28</t>
  </si>
  <si>
    <t>RESOLUCION 262 DE 2024 MAIKOL GRANDETT</t>
  </si>
  <si>
    <t>2024-114-002369-2</t>
  </si>
  <si>
    <t>2024-09-13 12:41:00</t>
  </si>
  <si>
    <t>RESOLUCION 261 DE 2024 MAIKOL GRANDETT</t>
  </si>
  <si>
    <t>2024-114-002368-2</t>
  </si>
  <si>
    <t>2024-09-13 12:38:37</t>
  </si>
  <si>
    <t>RESOLUCION 264 DE 2024 LOURDES PEÑA DEL VALLE</t>
  </si>
  <si>
    <t>2024-114-002367-2</t>
  </si>
  <si>
    <t>2024-09-13 12:34:38</t>
  </si>
  <si>
    <t>COMISIÓN NACIONAL DEL SERVICIO CIVIL  -- --</t>
  </si>
  <si>
    <t>INVITACIÓN AL VIII CONGRESO INTERNACIONAL “GENESIS, EVOLUCIÓN Y DESAFIOS DEL PODER DE LA MERITOCRACIA”</t>
  </si>
  <si>
    <t>2024-114-002366-2</t>
  </si>
  <si>
    <t>2024-09-13 12:32:10</t>
  </si>
  <si>
    <t>ALCALDIA DE LLORÓ-CHOCÓ  --</t>
  </si>
  <si>
    <t>ControlDoc - Correspondencia: Se le ha asignado un nuevo documento: 404583 (2024-2-004044-046365)</t>
  </si>
  <si>
    <t>2024-314-001990-1</t>
  </si>
  <si>
    <t>2024-09-13 12:32:04</t>
  </si>
  <si>
    <t>EDGARDO   ARENAS PRIETO</t>
  </si>
  <si>
    <t>comunicación archivo</t>
  </si>
  <si>
    <t>2024-314-001989-1</t>
  </si>
  <si>
    <t>2024-09-13 12:29:53</t>
  </si>
  <si>
    <t>COMUNICACIÓN ARCHIVO</t>
  </si>
  <si>
    <t>2024-114-002365-2</t>
  </si>
  <si>
    <t>2024-09-13 12:21:02</t>
  </si>
  <si>
    <t>Solicitud aval Centro de Entrenamiento Brigadas Tipo 2</t>
  </si>
  <si>
    <t>2024-114-002364-2</t>
  </si>
  <si>
    <t>2024-09-13 12:13:14</t>
  </si>
  <si>
    <t>KEVIN FERNANDO -- --</t>
  </si>
  <si>
    <t>NOTIFICACION OFICIO DE RESPUESTA PETICION ID 402542</t>
  </si>
  <si>
    <t>2024-114-002334-5</t>
  </si>
  <si>
    <t>2024-09-13 12:08:47</t>
  </si>
  <si>
    <t>2024-114-002363-2</t>
  </si>
  <si>
    <t>2024-09-13 12:03:10</t>
  </si>
  <si>
    <t>2024-114-002362-2</t>
  </si>
  <si>
    <t>2024-09-13 11:23:41</t>
  </si>
  <si>
    <t>Juan David  Losada Samboni</t>
  </si>
  <si>
    <t>RESOLUCION 252 DE 2024 JUAN LOSADA</t>
  </si>
  <si>
    <t>2024-114-002361-2</t>
  </si>
  <si>
    <t>2024-09-13 11:19:48</t>
  </si>
  <si>
    <t>RESOLUCION 252 DE 2024 KENNED RORIGUEZ</t>
  </si>
  <si>
    <t>2024-114-002360-2</t>
  </si>
  <si>
    <t>2024-09-13 11:17:22</t>
  </si>
  <si>
    <t>LAURA VALENTINA AVILA MALDONADO</t>
  </si>
  <si>
    <t>RESOLUCION 252 DE 2024 LAURA LAURA AVILA</t>
  </si>
  <si>
    <t>2024-114-002359-2</t>
  </si>
  <si>
    <t>2024-09-13 11:11:32</t>
  </si>
  <si>
    <t>REGISTRO 268-2024</t>
  </si>
  <si>
    <t>2024-114-002358-2</t>
  </si>
  <si>
    <t>2024-09-13 11:05:59</t>
  </si>
  <si>
    <t>CUERPO DE BOMBEROS OFICIALES BOGOTá  UAECOB</t>
  </si>
  <si>
    <t>REGISTRO 265-2024</t>
  </si>
  <si>
    <t>2024-114-002357-2</t>
  </si>
  <si>
    <t>2024-09-13 10:57:53</t>
  </si>
  <si>
    <t>REGISTRO 296-2024</t>
  </si>
  <si>
    <t>2024-114-002356-2</t>
  </si>
  <si>
    <t>2024-09-13 10:52:07</t>
  </si>
  <si>
    <t>CUERPO DE BOMBEROS VOLUNTARIOS DE PEREIRA  sin información haidencastillo@hotmail.com</t>
  </si>
  <si>
    <t>REGISTRO 276-2024</t>
  </si>
  <si>
    <t>2024-114-002355-2</t>
  </si>
  <si>
    <t>2024-09-13 10:44:51</t>
  </si>
  <si>
    <t>CUERPO DE BOMBEROS VOLUNTARIOS DE VILLAMARIA  CALDAS</t>
  </si>
  <si>
    <t>REGISTRO 221-2024</t>
  </si>
  <si>
    <t>2024-114-002354-2</t>
  </si>
  <si>
    <t>2024-09-13 10:35:36</t>
  </si>
  <si>
    <t>Rubén Darío Rincón Sanchez</t>
  </si>
  <si>
    <t>solicitud liquidacion prestamo de libranza banco occidente</t>
  </si>
  <si>
    <t>2024-114-002353-2</t>
  </si>
  <si>
    <t>2024-09-13 10:32:38</t>
  </si>
  <si>
    <t>ControlDoc - Correspondencia: Se le ha asignado un nuevo documento: 404393 (2024-2-004044-046330)</t>
  </si>
  <si>
    <t>2024-114-002352-2</t>
  </si>
  <si>
    <t>2024-09-13 10:26:42</t>
  </si>
  <si>
    <t>CONGRESO DE LA REPUBLICA DE COLOMBIA  sin información</t>
  </si>
  <si>
    <t>CITACION DEBATE DE CONTROL POLITICO</t>
  </si>
  <si>
    <t>2024-212-001988-1</t>
  </si>
  <si>
    <t>2024-09-13 10:22:34</t>
  </si>
  <si>
    <t>CUERPO DE BOMBEROS VOLUNTARIOS DE GUATEQUE - BOYACA  MARITZA ROMERO consejodignatarioscbvguateque@gmail.com</t>
  </si>
  <si>
    <t>Solicitud de Certificado unidades activas Cuerpo de Bomberos Voluntarios de Guateque Boyacá</t>
  </si>
  <si>
    <t>2024-114-002351-2</t>
  </si>
  <si>
    <t>2024-09-13 10:16:45</t>
  </si>
  <si>
    <t>CORPORACION AUTONOMA REGIONAL DE CUNDINAMARCA - CAR  -- --correspondencia@car.gov.co</t>
  </si>
  <si>
    <t>Certificado: Envío Oficio No. 20242081401</t>
  </si>
  <si>
    <t>2024-214-001987-1</t>
  </si>
  <si>
    <t>2024-09-13 09:57:40</t>
  </si>
  <si>
    <t>CUERPO DE BOMBEROS VOLUNTARIOS DE MONTELIBANO  ARTURO HERRERA</t>
  </si>
  <si>
    <t>SOLICITUD DE RECONOCIMIENTO EQUIPO DE INSTRUCTORES CEBC 1 PARTE</t>
  </si>
  <si>
    <t>2024-114-002350-2</t>
  </si>
  <si>
    <t>2024-09-13 09:56:52</t>
  </si>
  <si>
    <t>JOSE ARMANDO  AUSTUDILLO  BOLAÑOS</t>
  </si>
  <si>
    <t>Accidente bomeril</t>
  </si>
  <si>
    <t>boletín de alerta temprana preventiva</t>
  </si>
  <si>
    <t>2024-114-002349-2</t>
  </si>
  <si>
    <t>2024-09-13 09:53:42</t>
  </si>
  <si>
    <t>ControlDoc - Correspondencia: Se le ha asignado un nuevo documento: 404317 (2024-2-004044-046322)</t>
  </si>
  <si>
    <t>2024-114-002348-2</t>
  </si>
  <si>
    <t>2024-09-13 09:31:46</t>
  </si>
  <si>
    <t>ANDRES  FERNANDO  RODRIGUEZ  AGUDELO</t>
  </si>
  <si>
    <t>TRASLADO ID 402338 DIR NACIONAL BOMBEROS</t>
  </si>
  <si>
    <t>2024-114-002347-2</t>
  </si>
  <si>
    <t>2024-09-13 09:25:26</t>
  </si>
  <si>
    <t>ControlDoc - Correspondencia: Se le ha asignado un nuevo documento: 403850 (2024-2-004001-046118)</t>
  </si>
  <si>
    <t>2024-114-002346-2</t>
  </si>
  <si>
    <t>2024-09-13 09:07:10</t>
  </si>
  <si>
    <t>LUIS GONZALO -- RESTREPO</t>
  </si>
  <si>
    <t>DOCUMENTOS</t>
  </si>
  <si>
    <t>2024-114-002333-5</t>
  </si>
  <si>
    <t>2024-09-13 09:01:53</t>
  </si>
  <si>
    <t>Solicitud de circular  20202050070071</t>
  </si>
  <si>
    <t>2024-114-002344-2</t>
  </si>
  <si>
    <t>2024-09-13 08:57:04</t>
  </si>
  <si>
    <t>Solicitud para la habilitación de la página para el curso básico de sistema comando de incidentes</t>
  </si>
  <si>
    <t>2024-114-002343-2</t>
  </si>
  <si>
    <t>2024-09-13 08:53:46</t>
  </si>
  <si>
    <t>registro de programa laboral bombero</t>
  </si>
  <si>
    <t>2024-114-002342-2</t>
  </si>
  <si>
    <t>2024-09-13 08:46:20</t>
  </si>
  <si>
    <t>CUERPO DE BOMBEROS VOLUNTARIOS DE SOPO  FREDY CARO deptocapacitacionesb24@gmail.com</t>
  </si>
  <si>
    <t>Informe Departamento Técnico de Capacitación Cuerpo de Bomberos Voluntarios Sopó</t>
  </si>
  <si>
    <t>2024-114-002341-2</t>
  </si>
  <si>
    <t>2024-09-13 08:43:55</t>
  </si>
  <si>
    <t>ALCALDÍA MUNICIPAL DE VILLAGARZÓN  ANDRES FELIPE ALVAREZ VILLOTA planeacion@villagarzon-putumayo.gov.co</t>
  </si>
  <si>
    <t>Estudio diseños y construccion estacion cuerpo de bomberos de villagarzon</t>
  </si>
  <si>
    <t>2024-114-002340-2</t>
  </si>
  <si>
    <t>2024-09-13 08:36:58</t>
  </si>
  <si>
    <t>JAVIER ABELARDO  GUTIERREZ</t>
  </si>
  <si>
    <t>derecho de peticion acerca de como se asegura la actualizacion para las unidades que son tecnico laboral por competencias en bombero</t>
  </si>
  <si>
    <t>2024-100-001986-1</t>
  </si>
  <si>
    <t>2024-09-12 16:56:35</t>
  </si>
  <si>
    <t>LUIS GUILLERMO QUIÑONES BENAVIDES</t>
  </si>
  <si>
    <t>Derecho de Petición direccion nacional de bomberos</t>
  </si>
  <si>
    <t>TMP-2024-000002336</t>
  </si>
  <si>
    <t>2024-09-12 16:53:20</t>
  </si>
  <si>
    <t>TMP-2024-000002335</t>
  </si>
  <si>
    <t>2024-09-12 16:48:54</t>
  </si>
  <si>
    <t>TMP-2024-000002334</t>
  </si>
  <si>
    <t>2024-09-12 16:47:51</t>
  </si>
  <si>
    <t>2024-100-001985-1</t>
  </si>
  <si>
    <t>2024-09-12 15:39:18</t>
  </si>
  <si>
    <t>Adriana Moreno Roncancio</t>
  </si>
  <si>
    <t>Petición.</t>
  </si>
  <si>
    <t>derechos de petición</t>
  </si>
  <si>
    <t>2024-114-002339-2</t>
  </si>
  <si>
    <t>2024-09-12 12:56:04</t>
  </si>
  <si>
    <t>MARGARITA  MARIA CHAPARRO ALZOGARAY</t>
  </si>
  <si>
    <t>CUENTA DE COBRO No 03 MARGARITA MARIA CHAPARRO</t>
  </si>
  <si>
    <t>2024-310-000140-3</t>
  </si>
  <si>
    <t>2024-09-12 12:47:54</t>
  </si>
  <si>
    <t>Director General</t>
  </si>
  <si>
    <t>Solicitud Certificado de Disponibilidad Presupuestal ASUNTO: Reconocimiento Económico por Concepto de Dotación</t>
  </si>
  <si>
    <t>2024-114-002338-2</t>
  </si>
  <si>
    <t>2024-09-12 12:25:13</t>
  </si>
  <si>
    <t>28 CERTIFICADOS CURSO DE FORMACIÓN PARA BOMBEROS CFB CON REGISTRO 200-2024</t>
  </si>
  <si>
    <t>2024-114-002337-2</t>
  </si>
  <si>
    <t>2024-09-12 12:17:41</t>
  </si>
  <si>
    <t>CUERPO DE BOMBEROS VOLUNTARIOS DE SABANETA  sin información</t>
  </si>
  <si>
    <t>25 CERTIFICADOS PARA FIRMA CURSO ADIESTRAMIENTO CANINO EN TECNICAS DE BUSQUEDA CON REGISTRO 257-2024</t>
  </si>
  <si>
    <t>2024-114-002336-2</t>
  </si>
  <si>
    <t>2024-09-12 12:13:57</t>
  </si>
  <si>
    <t>MILTON GABRIEL VARGAS HERNANDEZ  -- --</t>
  </si>
  <si>
    <t>LEGALIZACIÓN RESOLUCIÓN No. 252  MILTON VARGAS</t>
  </si>
  <si>
    <t>2024-114-002335-2</t>
  </si>
  <si>
    <t>2024-09-12 12:09:48</t>
  </si>
  <si>
    <t>VICTOR  MANUEL CASTRO RODRIGUEZ</t>
  </si>
  <si>
    <t>LEGALIZACION RESOLUCION No. 252 VICTOR MANUEL CASTRO</t>
  </si>
  <si>
    <t>2024-114-002334-2</t>
  </si>
  <si>
    <t>2024-09-12 12:06:05</t>
  </si>
  <si>
    <t>Ximena  Pelaez Escudero</t>
  </si>
  <si>
    <t>LEGALIZACIÓN RESOLUCION No 252 XIMENA PELAEZ</t>
  </si>
  <si>
    <t>2024-114-002333-2</t>
  </si>
  <si>
    <t>2024-09-12 12:03:15</t>
  </si>
  <si>
    <t>TATIANA HERRERA --</t>
  </si>
  <si>
    <t>LEGALIZACION RESOLUCION No. 252 TATIANA HERRERA</t>
  </si>
  <si>
    <t>2024-114-002332-2</t>
  </si>
  <si>
    <t>2024-09-12 11:59:42</t>
  </si>
  <si>
    <t>DANIELA  BELTRAN TENJO</t>
  </si>
  <si>
    <t>LEGALIZACION RESOLUCION No 252 DANIELA BELTRAN</t>
  </si>
  <si>
    <t>2024-114-002331-2</t>
  </si>
  <si>
    <t>2024-09-12 11:56:32</t>
  </si>
  <si>
    <t>MIGUEL JOSE JUVINAO PERNETT</t>
  </si>
  <si>
    <t>LEGALIZACIÓN RESOLUCIÓN No 254 MIGUEL JUVINAO</t>
  </si>
  <si>
    <t>2024-114-002330-2</t>
  </si>
  <si>
    <t>2024-09-12 11:42:52</t>
  </si>
  <si>
    <t>CUENTA DE COBRO No 05 XIMENA PELAEZ ESCUDERO</t>
  </si>
  <si>
    <t>2024-310-001984-1</t>
  </si>
  <si>
    <t>2024-09-12 11:42:04</t>
  </si>
  <si>
    <t>RESPUESTA CASO  JUAN DAVID RIVERA MARTINEZ</t>
  </si>
  <si>
    <t>2024-114-002329-2</t>
  </si>
  <si>
    <t>2024-09-12 11:37:25</t>
  </si>
  <si>
    <t>Andres Felipe Garcia Rico</t>
  </si>
  <si>
    <t>LEGALIZACIÓN RESOLUCIÓN No 252 ANDRES FELIPE GARCIA</t>
  </si>
  <si>
    <t>2024-212-001983-1</t>
  </si>
  <si>
    <t>2024-09-12 11:29:00</t>
  </si>
  <si>
    <t>QUIEN ES QUIEN  QUINEN ES QUIEN</t>
  </si>
  <si>
    <t>Solicitud información</t>
  </si>
  <si>
    <t>2024-114-002328-2</t>
  </si>
  <si>
    <t>2024-09-12 11:27:57</t>
  </si>
  <si>
    <t>CARLOS JOSE PELAEZ  BAUTE</t>
  </si>
  <si>
    <t>LEGALIZACIÓN RESOLUCION No. 252 CARLOS JOSE PELAEZ</t>
  </si>
  <si>
    <t>2024-114-002327-2</t>
  </si>
  <si>
    <t>2024-09-12 11:12:24</t>
  </si>
  <si>
    <t>CRISTHIAN FERNANDO LOPEZ SANABRIA</t>
  </si>
  <si>
    <t>LEGALIZACIÓN RESOLUCIÓN No. 252 CRISTHIAN FERNANDO LOPEZ</t>
  </si>
  <si>
    <t>2024-114-002326-2</t>
  </si>
  <si>
    <t>2024-09-12 11:06:26</t>
  </si>
  <si>
    <t>ERIKA  NATALIA  CANTOR  FORERO</t>
  </si>
  <si>
    <t>LEGALIZACIÓN RESOLUCIÓN No 252 ERIKA CANTOR</t>
  </si>
  <si>
    <t>2024-114-002325-2</t>
  </si>
  <si>
    <t>2024-09-12 11:00:36</t>
  </si>
  <si>
    <t>EVELIN  DAIHAN  PEREZ SUESCA</t>
  </si>
  <si>
    <t>LEGALIZACIÓN RESOLUCIÓN No. 252 EVELIN PEREZ</t>
  </si>
  <si>
    <t>2024-114-002324-2</t>
  </si>
  <si>
    <t>2024-09-12 10:57:54</t>
  </si>
  <si>
    <t>NELLY PATRICIA CIPRIAN  LINARES</t>
  </si>
  <si>
    <t>LEGALIZACION RESOLUCIÓN No. 251 NELLY CIRPIRAN</t>
  </si>
  <si>
    <t>2024-114-002323-2</t>
  </si>
  <si>
    <t>2024-09-12 10:53:00</t>
  </si>
  <si>
    <t>Leydy Dayana Vargas Pareja</t>
  </si>
  <si>
    <t>LEGALIZACION RESOLUCION No. 251 LEYDY DAYANA VARGAS</t>
  </si>
  <si>
    <t>2024-114-002322-2</t>
  </si>
  <si>
    <t>2024-09-12 10:49:49</t>
  </si>
  <si>
    <t>Juan Pablo Ardila Figueroa</t>
  </si>
  <si>
    <t>LEGALIZACIÓN RESOLUCIÓN No. 251 JUAN PABLO ARDILA</t>
  </si>
  <si>
    <t>2024-114-002321-2</t>
  </si>
  <si>
    <t>2024-09-12 10:46:40</t>
  </si>
  <si>
    <t>LEGALIZACIÓN RESOLUCIÓN No 251 ANJHYDALID VIVIANA RUALES</t>
  </si>
  <si>
    <t>2024-114-002320-2</t>
  </si>
  <si>
    <t>2024-09-12 10:43:38</t>
  </si>
  <si>
    <t>Nestor Alexander Becerra Pacheco</t>
  </si>
  <si>
    <t>LEGALIZACION RESOLUCION No. 251 NESTOR ALEXANDER BECERRA</t>
  </si>
  <si>
    <t>2024-114-002331-5</t>
  </si>
  <si>
    <t>2024-09-12 10:37:50</t>
  </si>
  <si>
    <t>DELEGACION DEPARTAMENTAL BOMBEROS DE BOYACA  -- --</t>
  </si>
  <si>
    <t>SOLICITUD DE FORTALECIMIENTO BOMBEROS DE BOYACÁ</t>
  </si>
  <si>
    <t>2024-114-002319-2</t>
  </si>
  <si>
    <t>2024-09-12 10:29:55</t>
  </si>
  <si>
    <t>2024-114-002330-5</t>
  </si>
  <si>
    <t>2024-09-12 10:24:39</t>
  </si>
  <si>
    <t>2024-114-002318-2</t>
  </si>
  <si>
    <t>2024-09-12 10:09:55</t>
  </si>
  <si>
    <t>LUISA FERNANDA MORA</t>
  </si>
  <si>
    <t>SOLICITUD DE AVAL PARA INSTRUCTOR</t>
  </si>
  <si>
    <t>2024-211-001979-1</t>
  </si>
  <si>
    <t>2024-09-12 10:10:04</t>
  </si>
  <si>
    <t>JOSE MANUEL VELEZ CABRERA  -- --</t>
  </si>
  <si>
    <t>SOLICITUD DE ASESORIA Y/O CONSULTA</t>
  </si>
  <si>
    <t>2024-114-002317-2</t>
  </si>
  <si>
    <t>2024-09-12 10:05:57</t>
  </si>
  <si>
    <t>2024-114-002329-5</t>
  </si>
  <si>
    <t>2024-09-12 10:00:32</t>
  </si>
  <si>
    <t>Rv: SOLICITUD DE INFORMACIÓN SITUACIÓN URGENTE CON BOMBEROS</t>
  </si>
  <si>
    <t>2024-114-002328-5</t>
  </si>
  <si>
    <t>2024-09-12 09:57:58</t>
  </si>
  <si>
    <t>ALCALDÍA MUNICIPAL DE PUERTO SALGAR  sin información personeria@puertosalgar-cundinamarca.gov.co</t>
  </si>
  <si>
    <t>REQUERIMIENTO - MEJORAMIENTO DE INFRAESTRUCTURA, CUERPO DE BOMBEROS VOLUNTARIO DE PUERTO SALGAR CUNDINAMARCA</t>
  </si>
  <si>
    <t>2024-114-002316-2</t>
  </si>
  <si>
    <t>2024-09-12 09:49:02</t>
  </si>
  <si>
    <t>Solicitud de aval para centro de formación de brigadas</t>
  </si>
  <si>
    <t>aval de instructores</t>
  </si>
  <si>
    <t>2024-114-002315-2</t>
  </si>
  <si>
    <t>2024-09-12 09:46:36</t>
  </si>
  <si>
    <t>CUERPO DE BOMBEROS VOLUNTARIOS DE PALMIRA  coordinspectores@bomberosvoluntariospalmira.onmicrosoft.com capacitacion@bomberosvoluntariospalmira.onmicrosoft.com</t>
  </si>
  <si>
    <t>SOLICITUD DE REGISTRO CURSO INSPECTOR DE SEGURIDAD</t>
  </si>
  <si>
    <t>2024-114-002314-2</t>
  </si>
  <si>
    <t>2024-09-12 09:44:00</t>
  </si>
  <si>
    <t>PROYECTO PARA ADQUISICIÓN DE UNA UNIDAD DE INTERVENCION RAPIDA CUERPO DE BOMBEROS VOLUNTARIOS MUICIPIO DE COLOMBIA HUILA</t>
  </si>
  <si>
    <t>2024-114-002313-2</t>
  </si>
  <si>
    <t>2024-09-12 08:55:44</t>
  </si>
  <si>
    <t>DIEGO ANDRÉS  AGUAS  GONZALEZ</t>
  </si>
  <si>
    <t>CUENTA DE COBRO No 05 DIEGO ANDRES AGUAS</t>
  </si>
  <si>
    <t>2024-114-002327-5</t>
  </si>
  <si>
    <t>2024-09-12 08:49:22</t>
  </si>
  <si>
    <t>ANGELA LILIANA  PICO  BONILLA</t>
  </si>
  <si>
    <t>Notificación resolución No 267 " Por el cual se hace un nombramiento en periodo de prueba"</t>
  </si>
  <si>
    <t>2024-114-002326-5</t>
  </si>
  <si>
    <t>2024-09-12 08:43:30</t>
  </si>
  <si>
    <t>Solicitud de concepto .</t>
  </si>
  <si>
    <t>2024-114-002312-2</t>
  </si>
  <si>
    <t>2024-09-12 08:38:56</t>
  </si>
  <si>
    <t>LUZ DARY  DIAZ SIERRA</t>
  </si>
  <si>
    <t>Aceptación del cargo y solicitud de prórroga para la posesión.</t>
  </si>
  <si>
    <t>2024-114-002325-5</t>
  </si>
  <si>
    <t>2024-09-12 07:26:36</t>
  </si>
  <si>
    <t>Mal trato a menores de edad</t>
  </si>
  <si>
    <t>2024-114-002311-2</t>
  </si>
  <si>
    <t>2024-09-11 17:13:39</t>
  </si>
  <si>
    <t>MANUELA ALEJANDRA RENGIFO GOMEZ</t>
  </si>
  <si>
    <t>RESOLUCION 235 DE 2024 MANUELA RENGIFO</t>
  </si>
  <si>
    <t>2024-114-002310-2</t>
  </si>
  <si>
    <t>2024-09-11 17:11:05</t>
  </si>
  <si>
    <t>DANIELA  SANCHEZ  BARRIOS</t>
  </si>
  <si>
    <t>RESOLUCION 235 DE 2024 DANIELA SANCHEZ</t>
  </si>
  <si>
    <t>2024-114-002309-2</t>
  </si>
  <si>
    <t>2024-09-11 17:08:15</t>
  </si>
  <si>
    <t>VICTORIA ELENA NORIEGA AVILA</t>
  </si>
  <si>
    <t>LEGALIZACION RESOLUCION No 261 VICTORIA NOGUERA</t>
  </si>
  <si>
    <t>2024-114-002308-2</t>
  </si>
  <si>
    <t>2024-09-11 17:04:46</t>
  </si>
  <si>
    <t>Dario Alberto Pedreros Guerra</t>
  </si>
  <si>
    <t>CTA DE COBRO #6 DARIO PEDREROS</t>
  </si>
  <si>
    <t>2024-114-002307-2</t>
  </si>
  <si>
    <t>2024-09-11 17:01:41</t>
  </si>
  <si>
    <t>RESOLUCION 261 DE 2024 JUAN FONTALVO</t>
  </si>
  <si>
    <t>2024-114-002306-2</t>
  </si>
  <si>
    <t>2024-09-11 16:59:07</t>
  </si>
  <si>
    <t>Linda  Joan  Incignares  Rondón</t>
  </si>
  <si>
    <t>RESOLUCION 255 DE 2024 LINDA INCIGNARES</t>
  </si>
  <si>
    <t>2024-114-002305-2</t>
  </si>
  <si>
    <t>2024-09-11 16:51:09</t>
  </si>
  <si>
    <t>CTA DE COBRO #3 EVELIN PEREZ</t>
  </si>
  <si>
    <t>2024-114-002304-2</t>
  </si>
  <si>
    <t>2024-09-11 16:26:32</t>
  </si>
  <si>
    <t>Massiel Mendez</t>
  </si>
  <si>
    <t>CTA DE COBRO #6 LIZETH MENDEZ</t>
  </si>
  <si>
    <t>2024-114-002303-2</t>
  </si>
  <si>
    <t>2024-09-11 16:22:12</t>
  </si>
  <si>
    <t>CTA DE COBRO #5 CARLOS PELAEZ</t>
  </si>
  <si>
    <t>2024-114-002302-2</t>
  </si>
  <si>
    <t>2024-09-11 16:20:04</t>
  </si>
  <si>
    <t>Ivan Jose Constante Guette</t>
  </si>
  <si>
    <t>CTA DE COBRO #5 IVAN CONSTANTE</t>
  </si>
  <si>
    <t>2024-114-002301-2</t>
  </si>
  <si>
    <t>2024-09-11 16:17:10</t>
  </si>
  <si>
    <t>WENDIS  YURAINIS  PEÑALVER SALAS</t>
  </si>
  <si>
    <t>CTA DE COBRO #5 WENDIS PEÑALVER</t>
  </si>
  <si>
    <t>2024-114-002300-2</t>
  </si>
  <si>
    <t>2024-09-11 16:15:06</t>
  </si>
  <si>
    <t>LINA  MARIA CARMONA  HERRERA</t>
  </si>
  <si>
    <t>CTA DE COBRO #4 LINA CARMONA</t>
  </si>
  <si>
    <t>2024-114-002299-2</t>
  </si>
  <si>
    <t>2024-09-11 16:12:15</t>
  </si>
  <si>
    <t>Valentina Alzate Herrera</t>
  </si>
  <si>
    <t>CTA DE COBRO #5 VALENTINA ALZATE</t>
  </si>
  <si>
    <t>2024-114-002298-2</t>
  </si>
  <si>
    <t>2024-09-11 16:08:17</t>
  </si>
  <si>
    <t>Maria De Jesus  Artuz Sandoval</t>
  </si>
  <si>
    <t>CTA DE COBRO #6 MARIA ARTUZ</t>
  </si>
  <si>
    <t>2024-114-002297-2</t>
  </si>
  <si>
    <t>2024-09-11 16:05:57</t>
  </si>
  <si>
    <t>ANGELA PAULINA CASTRO SALAMANCA</t>
  </si>
  <si>
    <t>CTA DE COBRO #5 ANGELA CASTRO</t>
  </si>
  <si>
    <t>2024-114-002296-2</t>
  </si>
  <si>
    <t>2024-09-11 16:04:18</t>
  </si>
  <si>
    <t>CTA DE COBRO #4 ANGELA CASTRO</t>
  </si>
  <si>
    <t>2024-114-002295-2</t>
  </si>
  <si>
    <t>2024-09-11 16:01:09</t>
  </si>
  <si>
    <t>JAIME  DALBERTO ARIZA  SALGAR</t>
  </si>
  <si>
    <t>CTA DE COBRO #2 JAIME ARIZA</t>
  </si>
  <si>
    <t>2024-114-002322-5</t>
  </si>
  <si>
    <t>2024-09-11 15:50:26</t>
  </si>
  <si>
    <t>2024-114-002294-2</t>
  </si>
  <si>
    <t>2024-09-11 15:49:11</t>
  </si>
  <si>
    <t>CUERPO DE BOMBEROS VOLUNTARIOS DE LA PAZ  sin información</t>
  </si>
  <si>
    <t>Impedimentos para la prestación de servicio bomberil público bomberil en el municipio de San Diego - Cesar</t>
  </si>
  <si>
    <t>2024-114-002293-2</t>
  </si>
  <si>
    <t>2024-09-11 15:45:37</t>
  </si>
  <si>
    <t>Asunto: Remisión Solicitud - Ticket N° GSC-2024-125675 / RELACIONAMIENTO CON EL CIUDADANO</t>
  </si>
  <si>
    <t>2024-114-002321-5</t>
  </si>
  <si>
    <t>2024-09-11 15:43:43</t>
  </si>
  <si>
    <t>2024-114-002292-2</t>
  </si>
  <si>
    <t>2024-09-11 15:40:27</t>
  </si>
  <si>
    <t>documentos del curso 211-2024</t>
  </si>
  <si>
    <t>2024-250-001974-1</t>
  </si>
  <si>
    <t>2024-09-11 15:31:43</t>
  </si>
  <si>
    <t>16ago2024 CAMPAÑA PARA NIÑOS SEGURIN BOMBEROS OFICIALES PEREIRA</t>
  </si>
  <si>
    <t>2024-214-001973-1</t>
  </si>
  <si>
    <t>2024-09-11 14:49:19</t>
  </si>
  <si>
    <t>ALCALDÍA MUNICIPAL DE CALDAS - ANTIOQUIA  sin información atencion.personeria@caldasantioquia.gov.co</t>
  </si>
  <si>
    <t>Ficha de atención No 496</t>
  </si>
  <si>
    <t>2024-114-002291-2</t>
  </si>
  <si>
    <t>2024-09-11 14:41:21</t>
  </si>
  <si>
    <t>CUERPO DE BOMBEROS VOLUNTARIOS SUAREZ TOLIMA  sin información</t>
  </si>
  <si>
    <t>PROYECTO MÁQUINA CISTERNA PARA EL MUNICIPIO DE SUAREZ TOLIMA</t>
  </si>
  <si>
    <t>2024-310-001972-1</t>
  </si>
  <si>
    <t>2024-09-11 13:50:21</t>
  </si>
  <si>
    <t>**2024RS138860** Remisión de Comunicación: 2024RS138860</t>
  </si>
  <si>
    <t>2024-114-002290-2</t>
  </si>
  <si>
    <t>2024-09-11 12:04:02</t>
  </si>
  <si>
    <t>PROYECTO DE FORTALECIMIENTO</t>
  </si>
  <si>
    <t>2024-200-001971-1</t>
  </si>
  <si>
    <t>2024-09-11 12:02:38</t>
  </si>
  <si>
    <t>BRIGIDO  -- --</t>
  </si>
  <si>
    <t>QUEJA PROCESO SANCIONATORIO</t>
  </si>
  <si>
    <t>2024-114-002289-2</t>
  </si>
  <si>
    <t>2024-09-11 11:57:18</t>
  </si>
  <si>
    <t>VINCULACIÓN DE UNIDADES BOMBERILES Y REASIGNACIÓN EN APLICATIVO RUE</t>
  </si>
  <si>
    <t>2024-200-001970-1</t>
  </si>
  <si>
    <t>2024-09-11 11:38:24</t>
  </si>
  <si>
    <t>DELEGACIÓN DEPARTAMENTAL BOMBEROS DEL MAGDALENA   --</t>
  </si>
  <si>
    <t>DERECHO DE PETICION SEGUN LEY ESTATUTARIA 1755 DE 2015</t>
  </si>
  <si>
    <t>2024-114-001969-1</t>
  </si>
  <si>
    <t>2024-09-11 11:34:46</t>
  </si>
  <si>
    <t>CONJUNTO RESIDENCIAL BRISAS DE BARLOVENT  --</t>
  </si>
  <si>
    <t>Petición Cuerpo de Bomberos de Cartagena de Indias D. T. y C.</t>
  </si>
  <si>
    <t>2024-313-001968-1</t>
  </si>
  <si>
    <t>2024-09-11 11:30:35</t>
  </si>
  <si>
    <t>Fwd: Derecho de peticiòn</t>
  </si>
  <si>
    <t>2024-212-001967-1</t>
  </si>
  <si>
    <t>2024-09-11 10:47:27</t>
  </si>
  <si>
    <t>SALA DE CRISIS DEPARTAMENTO HUILA  --</t>
  </si>
  <si>
    <t>Solicitud Informe De Siniestralidad, totalidad de incendios registrados para el Departamento del Huila 2024</t>
  </si>
  <si>
    <t>2024-114-002288-2</t>
  </si>
  <si>
    <t>2024-09-11 10:30:53</t>
  </si>
  <si>
    <t>Jessica Uribe Rodriguez</t>
  </si>
  <si>
    <t>CTA DE COBRO #6 JESSICA URIBE</t>
  </si>
  <si>
    <t>2024-214-001966-1</t>
  </si>
  <si>
    <t>2024-09-11 10:29:57</t>
  </si>
  <si>
    <t>SOLICITUD DE CAMBIO DE FECHA CURSO ESCUELA VILLAVICENCIO</t>
  </si>
  <si>
    <t>2024-114-002287-2</t>
  </si>
  <si>
    <t>2024-09-11 10:25:10</t>
  </si>
  <si>
    <t>LINA  MARIA  TORRES  URUEÑA</t>
  </si>
  <si>
    <t>CTA DE COBRO #4 LINA TORRES</t>
  </si>
  <si>
    <t>2024-213-001965-1</t>
  </si>
  <si>
    <t>2024-09-11 10:24:21</t>
  </si>
  <si>
    <t>Respuesta radicado No. 2024-114-002138-5</t>
  </si>
  <si>
    <t>2024-214-001964-1</t>
  </si>
  <si>
    <t>2024-09-11 10:10:58</t>
  </si>
  <si>
    <t>Solicitud 1 Registro Curso Inspector de seguridad Octubre 17 al 20</t>
  </si>
  <si>
    <t>2024-214-001963-1</t>
  </si>
  <si>
    <t>2024-09-11 09:42:30</t>
  </si>
  <si>
    <t>CUERPO DE BOMBEROS VOLUNTARIOS DE CLEMENCIA  BOLIVAR</t>
  </si>
  <si>
    <t>Solicitud de Registro para Curso de Formación para Bombero Básico (160 HORAS)</t>
  </si>
  <si>
    <t>2024-114-002286-2</t>
  </si>
  <si>
    <t>2024-09-11 09:06:37</t>
  </si>
  <si>
    <t>Briyith Margareth Moncada Sanchez</t>
  </si>
  <si>
    <t>CUENTA DE COBRO No 04 BRIYITH MARGARETH MONCADA</t>
  </si>
  <si>
    <t>2024-114-002285-2</t>
  </si>
  <si>
    <t>2024-09-11 09:01:47</t>
  </si>
  <si>
    <t>CUENTA DE COBRO No 05</t>
  </si>
  <si>
    <t>2024-114-002284-2</t>
  </si>
  <si>
    <t>2024-09-11 08:39:35</t>
  </si>
  <si>
    <t>Andrea Bibiana Castañeda Durán</t>
  </si>
  <si>
    <t>CUENTA DE COBRO No 05 ANDREA BIBIANA CASTAÑEDA</t>
  </si>
  <si>
    <t>2024-114-002283-2</t>
  </si>
  <si>
    <t>2024-09-11 08:36:22</t>
  </si>
  <si>
    <t>RONNY  ROMERO</t>
  </si>
  <si>
    <t>CUENTA DE COBRO No 03 RONNY ESTIVEN ROMERO</t>
  </si>
  <si>
    <t>2024-114-002319-5</t>
  </si>
  <si>
    <t>2024-09-10 21:00:34</t>
  </si>
  <si>
    <t>Edwin Andres  Rincon Rincon</t>
  </si>
  <si>
    <t>Carrera de voluntarios y oficial pueden ir al tiempo</t>
  </si>
  <si>
    <t>2024-114-002318-5</t>
  </si>
  <si>
    <t>2024-09-10 21:00:31</t>
  </si>
  <si>
    <t>2024-114-002317-5</t>
  </si>
  <si>
    <t>2024-09-10 21:00:29</t>
  </si>
  <si>
    <t>2024-114-002316-5</t>
  </si>
  <si>
    <t>2024-09-10 21:00:27</t>
  </si>
  <si>
    <t>2024-114-002315-5</t>
  </si>
  <si>
    <t>2024-09-10 21:00:24</t>
  </si>
  <si>
    <t>2024-114-002314-5</t>
  </si>
  <si>
    <t>2024-09-10 21:00:10</t>
  </si>
  <si>
    <t>2024-310-001961-1</t>
  </si>
  <si>
    <t>2024-09-10 19:48:56</t>
  </si>
  <si>
    <t>RESPUESTA DERECHO DE PETCION Radicados E-2024-559801</t>
  </si>
  <si>
    <t>Cargar imagen principal - Listo para enviar</t>
  </si>
  <si>
    <t>2024-215-001960-1</t>
  </si>
  <si>
    <t>2024-09-10 19:47:37</t>
  </si>
  <si>
    <t>CBV FRONTINO - ANTIOQUIA   --</t>
  </si>
  <si>
    <t>RENUNCIAS A BOMBEROS VOLUNTARIOS DE FRONTINO 4 UNIDADES.pdf</t>
  </si>
  <si>
    <t>circular informativas</t>
  </si>
  <si>
    <t>2024-215-001958-1</t>
  </si>
  <si>
    <t>2024-09-10 18:58:00</t>
  </si>
  <si>
    <t>ROSELIS  FERNANDEZ LEONES</t>
  </si>
  <si>
    <t>C.P.Lourdes Peña del valle .</t>
  </si>
  <si>
    <t>2024-100-001959-1</t>
  </si>
  <si>
    <t>2024-09-10 19:00:15</t>
  </si>
  <si>
    <t>MINISTERIO DE INTERIOR --</t>
  </si>
  <si>
    <t>SOLICITUD JNBC</t>
  </si>
  <si>
    <t>2024-114-002282-2</t>
  </si>
  <si>
    <t>2024-09-10 16:55:00</t>
  </si>
  <si>
    <t>2024-310-001957-1</t>
  </si>
  <si>
    <t>2024-09-10 16:50:10</t>
  </si>
  <si>
    <t>Bomberos -- bomberos --</t>
  </si>
  <si>
    <t>Solicitud de documentos relacionado con el manual de funciones vigente planta global de la dnbc</t>
  </si>
  <si>
    <t>2024-211-001956-1</t>
  </si>
  <si>
    <t>2024-09-10 16:45:59</t>
  </si>
  <si>
    <t>ALCALDIA MUNICIPAL DE LA PINTADA  --</t>
  </si>
  <si>
    <t>Informacion Cese Cuerpo Bomberos La Pintada y Solicitud de Visita</t>
  </si>
  <si>
    <t>2024-211-001955-1</t>
  </si>
  <si>
    <t>2024-09-10 16:44:25</t>
  </si>
  <si>
    <t>Personal</t>
  </si>
  <si>
    <t>2024-211-001954-1</t>
  </si>
  <si>
    <t>2024-09-10 16:42:53</t>
  </si>
  <si>
    <t>fulanito de tal</t>
  </si>
  <si>
    <t>Cambio de Comandante en jefe?</t>
  </si>
  <si>
    <t>2024-211-001953-1</t>
  </si>
  <si>
    <t>2024-09-10 16:39:49</t>
  </si>
  <si>
    <t>SECRETARIA PLANEACIÓN BARAYA-HUILA  --</t>
  </si>
  <si>
    <t>Solicitud de informacion. Cuerpo Voluntarios de Bomberos</t>
  </si>
  <si>
    <t>2024-211-001952-1</t>
  </si>
  <si>
    <t>2024-09-10 16:37:23</t>
  </si>
  <si>
    <t>ANA MARIA GUZMAN ARANA  MARIA  - GUZMAN   ARANA</t>
  </si>
  <si>
    <t>Derecho de petición Información  Art 23 CN Obligatoriedad atención emergencias y concepto técnico</t>
  </si>
  <si>
    <t>2024-211-001951-1</t>
  </si>
  <si>
    <t>2024-09-10 16:31:24</t>
  </si>
  <si>
    <t>CUERPO DE BOMBEROS VOLUNTARIOS DE LIBANO  Henry Adonis Murillo López</t>
  </si>
  <si>
    <t>Consulta Juridica</t>
  </si>
  <si>
    <t>2024-211-001950-1</t>
  </si>
  <si>
    <t>2024-09-10 16:28:55</t>
  </si>
  <si>
    <t>LUIS FERNANDO -- --</t>
  </si>
  <si>
    <t>SOLICITUD RESPUESTA A DERECHOS DE PETICION</t>
  </si>
  <si>
    <t>2024-114-002281-2</t>
  </si>
  <si>
    <t>2024-09-10 16:25:50</t>
  </si>
  <si>
    <t>CERTIFICADOS PARA FIRMA</t>
  </si>
  <si>
    <t>2024-211-001949-1</t>
  </si>
  <si>
    <t>2024-09-10 16:26:40</t>
  </si>
  <si>
    <t>CUERPO DE BOMBEROS VOLUNTARIOS DE MARMATO  JORGE HERNANDO GALLEGO</t>
  </si>
  <si>
    <t>CUMPLIMIENTO LEY1575 DEL 2012</t>
  </si>
  <si>
    <t>2024-114-002280-2</t>
  </si>
  <si>
    <t>2024-09-10 16:19:44</t>
  </si>
  <si>
    <t>2024-114-002313-5</t>
  </si>
  <si>
    <t>2024-09-10 16:07:39</t>
  </si>
  <si>
    <t>Angélica Xiomara Rosado Bayona</t>
  </si>
  <si>
    <t>SOLICITUD DE AUTORIZACIÓN PARA DESCUENTO DE CREDITOS EN LIQUIDACION FINAL</t>
  </si>
  <si>
    <t>2024-114-002279-2</t>
  </si>
  <si>
    <t>2024-09-10 16:03:19</t>
  </si>
  <si>
    <t>ACTA No 09 CURSO CONDUCCIÓN Y OPERACIÓN DE VEHÍCULOS DE BOMBEROS</t>
  </si>
  <si>
    <t>2024-114-002278-2</t>
  </si>
  <si>
    <t>2024-09-10 16:00:16</t>
  </si>
  <si>
    <t>JORGE ENRIQUE  RESTREPO</t>
  </si>
  <si>
    <t>CUENTA DE COBRO No 06 JORGE ENRIQUE RESTREPO</t>
  </si>
  <si>
    <t>2024-114-002277-2</t>
  </si>
  <si>
    <t>2024-09-10 15:56:33</t>
  </si>
  <si>
    <t>Orlando Murillo Lopez</t>
  </si>
  <si>
    <t>CUENTA DE COBRO No 05 ORLANDO MURILLO</t>
  </si>
  <si>
    <t>2024-114-002276-2</t>
  </si>
  <si>
    <t>2024-09-10 15:50:54</t>
  </si>
  <si>
    <t>ACTA No 04 DE 2024 CURSO BÁSICO DE ATENCIÓN PREHOSPITALARIA CON REGISTRO No 324</t>
  </si>
  <si>
    <t>2024-114-002275-2</t>
  </si>
  <si>
    <t>2024-09-10 15:43:46</t>
  </si>
  <si>
    <t>LEGALIZACIÓN RESOLUCIÓN No 259 DANIELA BELTRAN</t>
  </si>
  <si>
    <t>2024-114-002274-2</t>
  </si>
  <si>
    <t>2024-09-10 15:40:24</t>
  </si>
  <si>
    <t>CUERPO DE BOMBEROS VOLUNTARIOS DE ARBELAEZ - CUNDINAMARCA  sin información</t>
  </si>
  <si>
    <t>INVITACION EVENTO GRADUACION BOMBEROS</t>
  </si>
  <si>
    <t>2024-211-001948-1</t>
  </si>
  <si>
    <t>2024-09-10 15:30:46</t>
  </si>
  <si>
    <t>VEHICULOS FUERA DE SERVICIO - ALERTA</t>
  </si>
  <si>
    <t>2024-114-002311-5</t>
  </si>
  <si>
    <t>2024-09-10 15:30:00</t>
  </si>
  <si>
    <t>Traslado Id 400218</t>
  </si>
  <si>
    <t>2024-114-002310-5</t>
  </si>
  <si>
    <t>2024-09-10 15:27:55</t>
  </si>
  <si>
    <t>Solicitud de acompañamiento para la formulación de proyecto a presentar ante la Junta Departamental de Bomberos de Bolívar.</t>
  </si>
  <si>
    <t>2024-214-001947-1</t>
  </si>
  <si>
    <t>2024-09-10 15:25:28</t>
  </si>
  <si>
    <t>AVAL INSTRUCTOR</t>
  </si>
  <si>
    <t>2024-114-002273-2</t>
  </si>
  <si>
    <t>2024-09-10 15:24:32</t>
  </si>
  <si>
    <t>BENEMERITO CUERPO DE BOMBEROS VOLUNTARIOS DE CALI ACADEMIA  sin información coordinadorcapacitacion@bomberoscali.org</t>
  </si>
  <si>
    <t>RE: Nueva Solicitud NO se requiere el ajuste al registro radicado No. 2024-114-001813-2.  Cursos Ataque ofensivo de incendios</t>
  </si>
  <si>
    <t>2024-114-002309-5</t>
  </si>
  <si>
    <t>2024-09-10 15:22:35</t>
  </si>
  <si>
    <t>SOLICITUD INFORMACION</t>
  </si>
  <si>
    <t>2024-211-001946-1</t>
  </si>
  <si>
    <t>2024-09-10 15:19:50</t>
  </si>
  <si>
    <t>ARBEY   NAVARRO ARIZA</t>
  </si>
  <si>
    <t>Consulta técnica sobre resolución 256 de 2014</t>
  </si>
  <si>
    <t>2024-114-002272-2</t>
  </si>
  <si>
    <t>2024-09-10 15:19:26</t>
  </si>
  <si>
    <t>CARLOS ALBERTO -- --</t>
  </si>
  <si>
    <t>Respuesta de los oficios referentes a los rendimientos financieros y al mobiliario- Solicitud de información referente a la activación de la intervent...</t>
  </si>
  <si>
    <t>2024-114-002308-5</t>
  </si>
  <si>
    <t>2024-09-10 15:17:52</t>
  </si>
  <si>
    <t>ANONIMO  ANONIMO</t>
  </si>
  <si>
    <t>Derecho de  petición 131645  UAE - DIRECCION NACIONAL DE BOMBEROS</t>
  </si>
  <si>
    <t>2024-114-002271-2</t>
  </si>
  <si>
    <t>2024-09-10 15:15:16</t>
  </si>
  <si>
    <t>MINISTERIO DEL INTERIOR  --</t>
  </si>
  <si>
    <t>Convocatoria Segunda Mesa Técnica para la prevención de riesgos asociados a la actividad pirotécnica. Cumplimiento Decreto 2174 de 2023.</t>
  </si>
  <si>
    <t>2024-114-002270-2</t>
  </si>
  <si>
    <t>2024-09-10 15:10:27</t>
  </si>
  <si>
    <t>FINALIZACIÓN CURSO DE CONDUCCIÓN Y OPERACIÓN PARA VEHÍCULOS DE BOMBEROS  REGISTRO 287-2024</t>
  </si>
  <si>
    <t>2024-114-002307-5</t>
  </si>
  <si>
    <t>2024-09-10 15:09:17</t>
  </si>
  <si>
    <t>PERSONERÍA DE BOGOTA   --</t>
  </si>
  <si>
    <t>REITERACIÓN-atencionciudadano@dnbc.gov.co</t>
  </si>
  <si>
    <t>2024-211-001945-1</t>
  </si>
  <si>
    <t>2024-09-10 15:06:17</t>
  </si>
  <si>
    <t>CBV PENSILVANIA-CALDAS   --</t>
  </si>
  <si>
    <t>Concepto Jurídico.</t>
  </si>
  <si>
    <t>2024-114-002269-2</t>
  </si>
  <si>
    <t>2024-09-10 15:05:36</t>
  </si>
  <si>
    <t>CUENTA DE COBRO No 03 FAUBRICIO SANCHEZ CORTES</t>
  </si>
  <si>
    <t>Anexo cargado - Activo</t>
  </si>
  <si>
    <t>2024-114-002268-2</t>
  </si>
  <si>
    <t>2024-09-10 15:01:12</t>
  </si>
  <si>
    <t>Nicolas Potes Rengifo</t>
  </si>
  <si>
    <t>CUENTA DE COBRO No 05 NICOLAS POTES</t>
  </si>
  <si>
    <t>2024-211-001944-1</t>
  </si>
  <si>
    <t>2024-09-10 15:00:47</t>
  </si>
  <si>
    <t>concepto de requisitos para ascensos</t>
  </si>
  <si>
    <t>2024-114-002267-2</t>
  </si>
  <si>
    <t>2024-09-10 14:56:13</t>
  </si>
  <si>
    <t>MARIA JOSE ROJAS PELAEZ</t>
  </si>
  <si>
    <t>CUENTA DE COBRO No 6 MARIA JOSE ROJAS</t>
  </si>
  <si>
    <t>2024-211-001942-1</t>
  </si>
  <si>
    <t>2024-09-10 14:48:08</t>
  </si>
  <si>
    <t>COORDINADORES EJECUTIVOS DELEGADOS DEPARTAMENTALES  -- --</t>
  </si>
  <si>
    <t>CIRCULAR ASUNTO: CONCEPTO CURSOS PARA ASCENSO ARTICULO 30 RESOLUCION 1127 DEL 2018</t>
  </si>
  <si>
    <t>2024-114-002266-2</t>
  </si>
  <si>
    <t>2024-09-10 14:45:27</t>
  </si>
  <si>
    <t>JUAN PABLO ARDILA FIGUEROA PABLO   ARDILA   FIGUEROA</t>
  </si>
  <si>
    <t>LEGALIZACION RESOLUCION No 258 JUAN PABLO ARDILA</t>
  </si>
  <si>
    <t>2024-114-002265-2</t>
  </si>
  <si>
    <t>2024-09-10 14:42:29</t>
  </si>
  <si>
    <t>LEGALIZACION RESOLUCION No. 224 LINDA JOAN INCIGNARES</t>
  </si>
  <si>
    <t>2024-114-002264-2</t>
  </si>
  <si>
    <t>2024-09-10 14:38:56</t>
  </si>
  <si>
    <t>RUBEN DARIO  RINCON</t>
  </si>
  <si>
    <t>INFORME DE EGRESO CON SOPORTES</t>
  </si>
  <si>
    <t>2024-211-001941-1</t>
  </si>
  <si>
    <t>2024-09-10 14:36:05</t>
  </si>
  <si>
    <t>jose   guzman</t>
  </si>
  <si>
    <t>COBRO EXAJERADO POR CERTIFICADO DE BOMBEROS</t>
  </si>
  <si>
    <t>queja</t>
  </si>
  <si>
    <t>2024-114-002263-2</t>
  </si>
  <si>
    <t>2024-09-10 14:35:45</t>
  </si>
  <si>
    <t>Alejandra Navia Ortiz</t>
  </si>
  <si>
    <t>CUENTA DE COBRO No 04 ALEJANDRA NAVIA</t>
  </si>
  <si>
    <t>2024-211-001939-1</t>
  </si>
  <si>
    <t>2024-09-10 14:16:24</t>
  </si>
  <si>
    <t>CUERPO DE BOMBEROS VOLUNTARIOS DE SAN LUIS DE PALENQUE  sin información</t>
  </si>
  <si>
    <t>INFORMATIVO SITUACIÓN COMBUSTIBLE</t>
  </si>
  <si>
    <t>2024-211-001938-1</t>
  </si>
  <si>
    <t>2024-09-10 14:11:16</t>
  </si>
  <si>
    <t>CUERPO DE BOMBEROS VOLUNTARIOS DE CUNDAY  --</t>
  </si>
  <si>
    <t>Solicitud de certificado de cumplimiento..</t>
  </si>
  <si>
    <t>2024-211-001937-1</t>
  </si>
  <si>
    <t>2024-09-10 14:02:01</t>
  </si>
  <si>
    <t>INDAGACIÓN PREVIA IUS E-2023-4653110/IUC-D-2023-3096933. SOLICITUD DE INFORMACION</t>
  </si>
  <si>
    <t>2024-214-001936-1</t>
  </si>
  <si>
    <t>2024-09-10 13:57:53</t>
  </si>
  <si>
    <t>OSIRIS   PERALTA  ARDILA</t>
  </si>
  <si>
    <t>Solicitud de Información</t>
  </si>
  <si>
    <t>2024-211-001935-1</t>
  </si>
  <si>
    <t>2024-09-10 13:56:33</t>
  </si>
  <si>
    <t>CUERPO DE BOMBEROS VOLUNTARIOS DE LA TEBAIDA  sin información</t>
  </si>
  <si>
    <t>CESE DE ACTIVIDADES CUERPO DE BOMBEROS</t>
  </si>
  <si>
    <t>2024-211-001934-1</t>
  </si>
  <si>
    <t>2024-09-10 13:45:21</t>
  </si>
  <si>
    <t>PAULO  SERNA</t>
  </si>
  <si>
    <t>QUEJA DNBC</t>
  </si>
  <si>
    <t>2024-114-002262-2</t>
  </si>
  <si>
    <t>2024-09-10 12:46:41</t>
  </si>
  <si>
    <t>CUENTA DE COBRO No 06 ANDREA MERCEDES PEÑUELA</t>
  </si>
  <si>
    <t>2024-114-002261-2</t>
  </si>
  <si>
    <t>2024-09-10 12:39:01</t>
  </si>
  <si>
    <t>CUENTA DE COBRO No. DANIELA BLETRAN</t>
  </si>
  <si>
    <t>2024-114-002260-2</t>
  </si>
  <si>
    <t>2024-09-10 12:34:36</t>
  </si>
  <si>
    <t>PAULA  ANDREA RIVERA RAMIREZ</t>
  </si>
  <si>
    <t>CUENTA DE COBRO No. 03 PAULA ANDREA RIVERA</t>
  </si>
  <si>
    <t>2024-114-002259-2</t>
  </si>
  <si>
    <t>2024-09-10 12:30:57</t>
  </si>
  <si>
    <t>MARITZA GUTIERREZ DE PIÑERES HERNANDEZ   GUTIERREZ DE PIÑERES HERNANDEZ</t>
  </si>
  <si>
    <t>CUENTA DE COBRO No. 05 MARTIZA GUTIERREZ DE PIÑERES</t>
  </si>
  <si>
    <t>2024-114-002258-2</t>
  </si>
  <si>
    <t>2024-09-10 12:28:21</t>
  </si>
  <si>
    <t>BOGOTA LIMPIA S.A. E.S.P.  PABLO PEREZ</t>
  </si>
  <si>
    <t>FACTURA DE SERVICIO 1400081107</t>
  </si>
  <si>
    <t>2024-114-002257-2</t>
  </si>
  <si>
    <t>2024-09-10 12:25:40</t>
  </si>
  <si>
    <t>FACTURA DE SERVICIOS 140081106</t>
  </si>
  <si>
    <t>2024-114-002256-2</t>
  </si>
  <si>
    <t>2024-09-10 12:22:12</t>
  </si>
  <si>
    <t>FACTURA DE SERVICIO 140081105</t>
  </si>
  <si>
    <t>2024-211-001933-1</t>
  </si>
  <si>
    <t>2024-09-10 12:22:11</t>
  </si>
  <si>
    <t>CUERPO DE BOMBEROS VOLUNTARIOS DE CHINCHINA  nathaly  sanchez</t>
  </si>
  <si>
    <t>Consulta Jurídica - Bomberos Voluntarios de Chinchiná</t>
  </si>
  <si>
    <t>2024-114-002255-2</t>
  </si>
  <si>
    <t>2024-09-10 12:19:10</t>
  </si>
  <si>
    <t>FACTURA ELECTRONICA FC 001000059093</t>
  </si>
  <si>
    <t>2024-214-001932-1</t>
  </si>
  <si>
    <t>2024-09-10 12:14:03</t>
  </si>
  <si>
    <t>SOLICITUD E RESGISTRO ESCUELA DE VILLAVICENCIO</t>
  </si>
  <si>
    <t>2024-214-001931-1</t>
  </si>
  <si>
    <t>2024-09-10 11:50:05</t>
  </si>
  <si>
    <t>CUERPO DE BOMBEROS VOLUNTARIOS DE GUAMO  sin información</t>
  </si>
  <si>
    <t>Solicitud Registro CPI</t>
  </si>
  <si>
    <t>2024-114-002305-5</t>
  </si>
  <si>
    <t>2024-09-10 08:33:58</t>
  </si>
  <si>
    <t>2024-211-001930-1</t>
  </si>
  <si>
    <t>2024-09-09 22:37:43</t>
  </si>
  <si>
    <t>CUERPO DE BOMBEROS VOLUNTARIOS DE ALPUJARRA - TOLIMA  alpujarras</t>
  </si>
  <si>
    <t>Concepto Técnico</t>
  </si>
  <si>
    <t>2024-114-002304-5</t>
  </si>
  <si>
    <t>2024-09-09 20:09:49</t>
  </si>
  <si>
    <t>Camilo  Palacio Ramirez</t>
  </si>
  <si>
    <t>Solicitud Información Registro Curso Bomberos</t>
  </si>
  <si>
    <t>2024-114-002254-2</t>
  </si>
  <si>
    <t>2024-09-09 19:24:26</t>
  </si>
  <si>
    <t>ELIO CASTILLO -- --</t>
  </si>
  <si>
    <t>SOLICITUD ORIENTACIÓN</t>
  </si>
  <si>
    <t>2024-114-002303-5</t>
  </si>
  <si>
    <t>2024-09-09 19:22:56</t>
  </si>
  <si>
    <t>DELEGACION DEPARTAMENTAL  DE BOMBEROS PUTUMAYO  JAVIER BENAVIDES</t>
  </si>
  <si>
    <t>Re: Solicitud de informacion a la direccion nacional de bomberos de Colombia</t>
  </si>
  <si>
    <t>2024-114-002253-2</t>
  </si>
  <si>
    <t>2024-09-09 19:19:56</t>
  </si>
  <si>
    <t>CUERPO DE BOMBEROS VOLUNTARIOS DE CALDAS  --</t>
  </si>
  <si>
    <t>Solicitud de Habilitación de Aspirantes a bombero de caldas al Curso de Sistema Comando de Incidentes</t>
  </si>
  <si>
    <t>2024-114-002252-2</t>
  </si>
  <si>
    <t>2024-09-09 19:18:28</t>
  </si>
  <si>
    <t>2024-114-002251-2</t>
  </si>
  <si>
    <t>2024-09-09 19:15:08</t>
  </si>
  <si>
    <t>CUERPO DE BOMBEROS VOLUNTARIOS DE GACHETA  sin información</t>
  </si>
  <si>
    <t>Documentos pendientes de entrega</t>
  </si>
  <si>
    <t>seguro obligatorio soat</t>
  </si>
  <si>
    <t>2024-114-002250-2</t>
  </si>
  <si>
    <t>2024-09-09 18:58:44</t>
  </si>
  <si>
    <t>GOBIERNO DE FRESNO - TOLIMA  -- --</t>
  </si>
  <si>
    <t>Oficio 2024EE13463 - Traslado Solicitud dotación cuerpo de bomberos Fresno. Radicado 2024ER24461 del 16-08-2024.</t>
  </si>
  <si>
    <t>2024-114-002249-2</t>
  </si>
  <si>
    <t>2024-09-09 18:56:33</t>
  </si>
  <si>
    <t>SOLICITUD AVAL BRIGADAS BOMBEROS ANOLAIMA</t>
  </si>
  <si>
    <t>2024-114-002248-2</t>
  </si>
  <si>
    <t>2024-09-09 18:55:13</t>
  </si>
  <si>
    <t>2024-114-002247-2</t>
  </si>
  <si>
    <t>2024-09-09 18:53:37</t>
  </si>
  <si>
    <t>ASISTENTE COMANDANTE BOMBEROS POPAYAN  -- --</t>
  </si>
  <si>
    <t>SOLICITUD DE ADJUDICACIÓN DE BIENES A BOMBEROS POPAYÁN</t>
  </si>
  <si>
    <t>2024-114-002246-2</t>
  </si>
  <si>
    <t>2024-09-09 18:46:07</t>
  </si>
  <si>
    <t>MCS CONSULTORÍA Y MONITOREO AMBIENTAL S.A.S  --</t>
  </si>
  <si>
    <t>Solicitud de información para la elaboración del Plan de Manejo Ambiental Específico – PMAE para la plataforma exploratoria PREDESTINACIÓN A localizad...</t>
  </si>
  <si>
    <t>2024-114-002245-2</t>
  </si>
  <si>
    <t>2024-09-09 18:32:27</t>
  </si>
  <si>
    <t>DENNY JULIANA LEON TOVAR</t>
  </si>
  <si>
    <t>Adjunto al radicado No. 2024-114-002281-5</t>
  </si>
  <si>
    <t>2024-114-002244-2</t>
  </si>
  <si>
    <t>2024-09-09 18:27:59</t>
  </si>
  <si>
    <t>2024-114-002301-5</t>
  </si>
  <si>
    <t>2024-09-09 18:25:30</t>
  </si>
  <si>
    <t>TRASLADO ID 397702 DIR NACIONAL BOMBEROS</t>
  </si>
  <si>
    <t>2024-114-002243-2</t>
  </si>
  <si>
    <t>2024-09-09 18:22:36</t>
  </si>
  <si>
    <t>2024-114-002242-2</t>
  </si>
  <si>
    <t>2024-09-09 18:20:06</t>
  </si>
  <si>
    <t>2024-114-002300-5</t>
  </si>
  <si>
    <t>2024-09-09 18:16:23</t>
  </si>
  <si>
    <t>JUAN  JOSE  AGUDELO GUERRERO</t>
  </si>
  <si>
    <t>TRASLADO ID 395862 DIR NACIONAL DE BOMBEROS</t>
  </si>
  <si>
    <t>2024-114-002241-2</t>
  </si>
  <si>
    <t>2024-09-09 18:07:42</t>
  </si>
  <si>
    <t>2024-114-002240-2</t>
  </si>
  <si>
    <t>2024-09-09 18:05:57</t>
  </si>
  <si>
    <t>JUAN CARLOS PLAZAS</t>
  </si>
  <si>
    <t>RE: Certificación laboral JUAN CARLOS GARCIA PLAZAS C.C. 7162321</t>
  </si>
  <si>
    <t>2024-114-002239-2</t>
  </si>
  <si>
    <t>2024-09-09 18:02:32</t>
  </si>
  <si>
    <t>INFORME CURSO 200-2024 EL RETIRO- ANT</t>
  </si>
  <si>
    <t>acta de finalización</t>
  </si>
  <si>
    <t>2024-114-002238-2</t>
  </si>
  <si>
    <t>2024-09-09 17:58:56</t>
  </si>
  <si>
    <t>ALCALDIA ARIGUANI - MAGDALENA   --</t>
  </si>
  <si>
    <t>TRASLADO ID 392090 DIR NACIONAL DE BOMBEROS</t>
  </si>
  <si>
    <t>2024-114-002237-2</t>
  </si>
  <si>
    <t>2024-09-09 17:52:40</t>
  </si>
  <si>
    <t>CUERPO DE BOMBEROS VOLUNTARIOS DE CARTAGO  cartag</t>
  </si>
  <si>
    <t>SOLICITUD EXPEDICION DE CARNETS-BOMBEROS VOLUNTARIOS DE CARTAGO VALLE</t>
  </si>
  <si>
    <t>2024-114-002236-2</t>
  </si>
  <si>
    <t>2024-09-09 17:50:20</t>
  </si>
  <si>
    <t>TRASLADO ID 392010 DIR NACIONAL BOMBEROS</t>
  </si>
  <si>
    <t>2024-114-002235-2</t>
  </si>
  <si>
    <t>2024-09-09 17:43:29</t>
  </si>
  <si>
    <t>RV: Solicitud de Enlaces Oficina Asesora de Planeación</t>
  </si>
  <si>
    <t>informes interno de gestión</t>
  </si>
  <si>
    <t>2024-114-002234-2</t>
  </si>
  <si>
    <t>2024-09-09 17:38:49</t>
  </si>
  <si>
    <t>CUERPO DE BOMBEROS VOLUNTARIOS DE TENJO  TENJO comunicacionesbomberostenjo60@gmail.com</t>
  </si>
  <si>
    <t>Peticion</t>
  </si>
  <si>
    <t>petición de consulta</t>
  </si>
  <si>
    <t>2024-213-001929-1</t>
  </si>
  <si>
    <t>2024-09-09 17:14:24</t>
  </si>
  <si>
    <t>Respuesta radicado No. 2024-114-001105-5</t>
  </si>
  <si>
    <t>2024-114-002233-2</t>
  </si>
  <si>
    <t>2024-09-09 16:58:02</t>
  </si>
  <si>
    <t>Angela Vergel Araque</t>
  </si>
  <si>
    <t>CUENTA DE COBRO No 04 FLOR ANGELA VERGEL</t>
  </si>
  <si>
    <t>2024-114-002298-5</t>
  </si>
  <si>
    <t>2024-09-09 16:40:46</t>
  </si>
  <si>
    <t>CUERPO DE BOMBEROS VOLUNTARIOS DE CIENAGA - MAGDALENA  cienaga</t>
  </si>
  <si>
    <t>2024-310-001927-1</t>
  </si>
  <si>
    <t>2024-09-09 16:41:13</t>
  </si>
  <si>
    <t>RESPUESTA  SOLICUTUD  OPEC 48603 - LISBETH YAJAIRA GELVES ROZO</t>
  </si>
  <si>
    <t>2024-213-001928-1</t>
  </si>
  <si>
    <t>2024-09-09 16:41:20</t>
  </si>
  <si>
    <t>veeduría AMA  --</t>
  </si>
  <si>
    <t>Respuesta radicado No. 2024-114-001500-2</t>
  </si>
  <si>
    <t>2024-114-002296-5</t>
  </si>
  <si>
    <t>2024-09-09 16:32:50</t>
  </si>
  <si>
    <t>ANDRES  -- --</t>
  </si>
  <si>
    <t>DERECHO DE PETICIÓN ART. 23 C.P.</t>
  </si>
  <si>
    <t>2024-313-001926-1</t>
  </si>
  <si>
    <t>2024-09-09 16:19:57</t>
  </si>
  <si>
    <t>JORGE  NUÑEZ SARMIENTO</t>
  </si>
  <si>
    <t>DERECHO DE PETICION - Asunto: Solicitud de Información Detallada sobre el Personal Encargado del Proceso de Inspección, Vigilancia y Control en la DNB...</t>
  </si>
  <si>
    <t>2024-313-001925-1</t>
  </si>
  <si>
    <t>2024-09-09 16:12:58</t>
  </si>
  <si>
    <t>2024-114-002232-2</t>
  </si>
  <si>
    <t>2024-09-09 15:35:29</t>
  </si>
  <si>
    <t>2024-114-002231-2</t>
  </si>
  <si>
    <t>2024-09-09 15:22:33</t>
  </si>
  <si>
    <t>karen  durlein  -- lopez</t>
  </si>
  <si>
    <t>HOJA DE VIDA KAREN COBOS .pdf</t>
  </si>
  <si>
    <t>hojas de vida</t>
  </si>
  <si>
    <t>2024-214-001924-1</t>
  </si>
  <si>
    <t>2024-09-09 15:06:23</t>
  </si>
  <si>
    <t>DANIEL ALBERTO -- --</t>
  </si>
  <si>
    <t>ControlDoc - Correspondencia: Se le ha asignado un nuevo documento: 1333945 (2024270000018397)</t>
  </si>
  <si>
    <t>2024-114-002230-2</t>
  </si>
  <si>
    <t>2024-09-09 15:04:21</t>
  </si>
  <si>
    <t>CUERPO DE BOMBEROS VOLUNTARIOS DE SANTA CRUZ DE MOMPOX  MOMPX</t>
  </si>
  <si>
    <t>Impuesto Tasa Bomberil</t>
  </si>
  <si>
    <t>2024-213-001923-1</t>
  </si>
  <si>
    <t>2024-09-09 15:03:29</t>
  </si>
  <si>
    <t>COMUNICACIóN PRESIDENCIA DE LA REPúBLICA  -- --</t>
  </si>
  <si>
    <t>Respuesta radicado No. 2024-114-000388-5</t>
  </si>
  <si>
    <t>2024-114-002294-5</t>
  </si>
  <si>
    <t>2024-09-09 14:59:41</t>
  </si>
  <si>
    <t>EDUAL ZAR -- --</t>
  </si>
  <si>
    <t>DERECHO DE PETICION Y SOLICITUDES RESPETUOSAS DE VISITA DE INSPECCION CONTROL Y VIGILANCIA  A DNBC CAPITAN EN JEFE LOURDES DEL SOCORRO PEÑADEL VALLE  ...</t>
  </si>
  <si>
    <t>2024-114-002293-5</t>
  </si>
  <si>
    <t>2024-09-09 14:52:31</t>
  </si>
  <si>
    <t>DERECHO DE PETICION Y SOLICITUDES RESETUOSAS DNBC Y CBVG  09 SEPTIEMBRE DE 2024</t>
  </si>
  <si>
    <t>2024-114-002229-2</t>
  </si>
  <si>
    <t>2024-09-09 14:50:54</t>
  </si>
  <si>
    <t>SOLICITUD DE AUTORIZACION</t>
  </si>
  <si>
    <t>2024-114-002228-2</t>
  </si>
  <si>
    <t>2024-09-09 14:48:35</t>
  </si>
  <si>
    <t>2024-114-002292-5</t>
  </si>
  <si>
    <t>2024-09-09 14:45:50</t>
  </si>
  <si>
    <t>2024-114-002227-2</t>
  </si>
  <si>
    <t>2024-09-09 14:40:11</t>
  </si>
  <si>
    <t>ALCALDÍA DE ARGELIA - CAUCA   --</t>
  </si>
  <si>
    <t>Respuesta Oficio DNBC No. 2024-114-001712-5</t>
  </si>
  <si>
    <t>2024-114-002291-5</t>
  </si>
  <si>
    <t>2024-09-09 14:36:50</t>
  </si>
  <si>
    <t>CLOPAD MADRID -- --</t>
  </si>
  <si>
    <t>Ref. Traslado por competencia derecho de petición señor Gabriel Ledesma</t>
  </si>
  <si>
    <t>2024-314-001922-1</t>
  </si>
  <si>
    <t>2024-09-09 12:19:54</t>
  </si>
  <si>
    <t>PROCURADURIA GENERAL DE LA NACION  --</t>
  </si>
  <si>
    <t>REMISIÓN POR COMPETENCIA E2024-435039 QUEJA FUNCIONARIO PÚBLICO</t>
  </si>
  <si>
    <t>2024-310-000132-3</t>
  </si>
  <si>
    <t>2024-09-09 11:30:30</t>
  </si>
  <si>
    <t>Comunicado de recomendaciones médicas, resultado de la realización del examen médico ocupacional de Ingreso</t>
  </si>
  <si>
    <t>certificado médico de aptitud física</t>
  </si>
  <si>
    <t>2024-114-002226-2</t>
  </si>
  <si>
    <t>2024-09-09 11:26:08</t>
  </si>
  <si>
    <t>FACTURA 43336757216</t>
  </si>
  <si>
    <t>2024-114-002225-2</t>
  </si>
  <si>
    <t>2024-09-09 11:23:24</t>
  </si>
  <si>
    <t>AGRUPACIÓN INDUSTRIAL PARQUE ALSACIA P.H.  sin información</t>
  </si>
  <si>
    <t>RECIBO DE CAJA 9863</t>
  </si>
  <si>
    <t>2024-114-002224-2</t>
  </si>
  <si>
    <t>2024-09-09 11:20:54</t>
  </si>
  <si>
    <t>FACTURA 43336757117</t>
  </si>
  <si>
    <t>2024-310-000131-3</t>
  </si>
  <si>
    <t>2024-09-09 11:22:30</t>
  </si>
  <si>
    <t>2024-114-002223-2</t>
  </si>
  <si>
    <t>2024-09-09 11:16:51</t>
  </si>
  <si>
    <t>FACTURA 43336757018</t>
  </si>
  <si>
    <t>2024-114-002222-2</t>
  </si>
  <si>
    <t>2024-09-09 11:12:46</t>
  </si>
  <si>
    <t>Rv: Oficio 2024EE0169278 Comunicación Cierre y Traslado a CDRFIJ y CC IP 85112-2023-44766 DNBC</t>
  </si>
  <si>
    <t>2024-114-002221-2</t>
  </si>
  <si>
    <t>2024-09-09 10:58:36</t>
  </si>
  <si>
    <t>DEPARTAMENTO NACIONAL DE PLANEACIÓN  sin información</t>
  </si>
  <si>
    <t>Rv: Seguimiento Semanal Directiva Presidencial 05 de 2024 -Semana del 26 al 30  de agosto de 2024</t>
  </si>
  <si>
    <t>2024-114-002220-2</t>
  </si>
  <si>
    <t>2024-09-09 10:25:36</t>
  </si>
  <si>
    <t>DIEGO   CONDE  ESCOBAR</t>
  </si>
  <si>
    <t>Solicitud de Informacion - Derecho de Peticion</t>
  </si>
  <si>
    <t>2024-214-001920-1</t>
  </si>
  <si>
    <t>2024-09-09 10:07:49</t>
  </si>
  <si>
    <t>JOSE SILVIO -- --</t>
  </si>
  <si>
    <t>Solicitud.</t>
  </si>
  <si>
    <t>2024-214-001919-1</t>
  </si>
  <si>
    <t>2024-09-09 10:00:48</t>
  </si>
  <si>
    <t>COORDINADOR EJECUTIVO DEPARTAMENTAL DE LOS BOMBEROS DE VALLE DEL CAUCA  sin información</t>
  </si>
  <si>
    <t>Solicitud aclaración cursos estandarizados</t>
  </si>
  <si>
    <t>2024-114-002219-2</t>
  </si>
  <si>
    <t>2024-09-09 09:47:32</t>
  </si>
  <si>
    <t>JULY  VANESA  MEZA  SANCHEZ</t>
  </si>
  <si>
    <t>CTA DE COBRO #4 JULY MEZA</t>
  </si>
  <si>
    <t>2024-211-001918-1</t>
  </si>
  <si>
    <t>2024-09-08 19:44:59</t>
  </si>
  <si>
    <t>MONTAGAS S.A.  --</t>
  </si>
  <si>
    <t>TRASLADO ID: 329337 DIRECCIÓN NACIONAL DE BOMBEROS</t>
  </si>
  <si>
    <t>2024-211-001917-1</t>
  </si>
  <si>
    <t>2024-09-08 19:36:42</t>
  </si>
  <si>
    <t>CUERPO DE BOMBEROS VOLUNTARIOS DE CALOTO - CAUCA  sin información bomberosvoluntarioscaloto@gmail.com</t>
  </si>
  <si>
    <t>SOLICITUD GUIA INFORMATIVA PARA CONTRATACION DE CUERPOS DE BOMBEROS</t>
  </si>
  <si>
    <t>2024-211-001916-1</t>
  </si>
  <si>
    <t>2024-09-08 19:30:48</t>
  </si>
  <si>
    <t>KAREN   MARTIN CASTRO</t>
  </si>
  <si>
    <t>PETICIÓN PARTICULAR</t>
  </si>
  <si>
    <t>2024-211-001915-1</t>
  </si>
  <si>
    <t>2024-09-08 19:24:28</t>
  </si>
  <si>
    <t>TAMALES EL GORDO  --</t>
  </si>
  <si>
    <t>QUEJA</t>
  </si>
  <si>
    <t>2024-211-001914-1</t>
  </si>
  <si>
    <t>2024-09-08 19:21:02</t>
  </si>
  <si>
    <t>Solicitud de asesoría y acompañamiento para conformación de Cuerpo de Bomberos Voluntario- Municipio de Guamal, Magdalena.</t>
  </si>
  <si>
    <t>actas</t>
  </si>
  <si>
    <t>2024-211-001913-1</t>
  </si>
  <si>
    <t>2024-09-08 19:11:01</t>
  </si>
  <si>
    <t>ALCLADÍA SIBUNDOY-PUTUMAYO   --</t>
  </si>
  <si>
    <t>Concepto Convenio Temporal Bomberos - Municipio de Sibundoy</t>
  </si>
  <si>
    <t>2024-211-001912-1</t>
  </si>
  <si>
    <t>2024-09-08 19:07:37</t>
  </si>
  <si>
    <t>HEMBERTH  -- --</t>
  </si>
  <si>
    <t>Respuesta</t>
  </si>
  <si>
    <t>2024-211-001911-1</t>
  </si>
  <si>
    <t>2024-09-08 19:04:58</t>
  </si>
  <si>
    <t>Apoyo Financiero de la Alcaldía</t>
  </si>
  <si>
    <t>2024-211-001910-1</t>
  </si>
  <si>
    <t>2024-09-08 18:53:09</t>
  </si>
  <si>
    <t>ALCALDIA  SAN CRISTOBAL</t>
  </si>
  <si>
    <t>Solicitud creación cuerpo de Bomberos</t>
  </si>
  <si>
    <t>2024-211-001909-1</t>
  </si>
  <si>
    <t>2024-09-08 18:41:16</t>
  </si>
  <si>
    <t>ALCALDÍA FLORIÁN - SANTANDER  --</t>
  </si>
  <si>
    <t>RESPUESTA</t>
  </si>
  <si>
    <t>2024-211-001908-1</t>
  </si>
  <si>
    <t>2024-09-08 18:37:41</t>
  </si>
  <si>
    <t>RV: SOLICITUD INFORMACIÓN DE RESOLUCIÓN Y/O DECRETO PARA CREACIÓN CUERPO DE BOMBEROS MUNICIPIO DE FLORIÁN SANTANDER</t>
  </si>
  <si>
    <t>2024-211-001907-1</t>
  </si>
  <si>
    <t>2024-09-08 18:28:15</t>
  </si>
  <si>
    <t>JUAN  CARLOS  --ANGARITA  CRUZ</t>
  </si>
  <si>
    <t>2024-211-001906-1</t>
  </si>
  <si>
    <t>2024-09-08 18:26:09</t>
  </si>
  <si>
    <t>Solicitud de Información Direccion Nacional de Bomberos de Colombia - Cajica</t>
  </si>
  <si>
    <t>2024-211-001905-1</t>
  </si>
  <si>
    <t>2024-09-08 18:13:22</t>
  </si>
  <si>
    <t>2024-211-001904-1</t>
  </si>
  <si>
    <t>2024-09-08 18:03:50</t>
  </si>
  <si>
    <t>Agencia Nacional de Defensa Jurídica del Estado  --</t>
  </si>
  <si>
    <t>Solicitud de Información Petición P-886-22, Sebastián Antonio Restrepo Sierra y familia ante la CIDH</t>
  </si>
  <si>
    <t>2024-211-001903-1</t>
  </si>
  <si>
    <t>2024-09-08 17:23:34</t>
  </si>
  <si>
    <t>JOSE LUIS CASTRO FLOREZ  -- --</t>
  </si>
  <si>
    <t>2024-211-001902-1</t>
  </si>
  <si>
    <t>2024-09-08 17:18:04</t>
  </si>
  <si>
    <t>Re: Certificados</t>
  </si>
  <si>
    <t>2024-211-001901-1</t>
  </si>
  <si>
    <t>2024-09-08 17:08:20</t>
  </si>
  <si>
    <t>CUERPO DE BOMBEROS VOLUNTARIOS DE CUCUTA  sin información</t>
  </si>
  <si>
    <t>SOLICITUD DE CONCEPTO JURÍDICO</t>
  </si>
  <si>
    <t>2024-211-001900-1</t>
  </si>
  <si>
    <t>2024-09-08 16:59:11</t>
  </si>
  <si>
    <t>WALTER ESNEIDER BETANCUR MONTOYA</t>
  </si>
  <si>
    <t>2024-211-001899-1</t>
  </si>
  <si>
    <t>2024-09-08 16:50:54</t>
  </si>
  <si>
    <t>derecho de peticion</t>
  </si>
  <si>
    <t>2024-211-001898-1</t>
  </si>
  <si>
    <t>2024-09-08 16:39:39</t>
  </si>
  <si>
    <t>MINISTERIO DEL INTERIOR  OFICINA life.delgado@mininterior.gov.co</t>
  </si>
  <si>
    <t>traslado</t>
  </si>
  <si>
    <t>2024-211-001897-1</t>
  </si>
  <si>
    <t>2024-09-08 16:29:16</t>
  </si>
  <si>
    <t>TRASLADO ID 356511 DIRECCIÓN NACIONAL DE BOMBEROS Remisión por competencia</t>
  </si>
  <si>
    <t>2024-211-001896-1</t>
  </si>
  <si>
    <t>2024-09-08 16:14:20</t>
  </si>
  <si>
    <t>CUERPO DE BOMBEROS VOLUNTARIOS DE NUEVA GRANADA - MAGDALENA  sin información</t>
  </si>
  <si>
    <t>2024-211-001895-1</t>
  </si>
  <si>
    <t>2024-09-08 16:10:05</t>
  </si>
  <si>
    <t>CONSEJO NACIONAL ELECTORAL --</t>
  </si>
  <si>
    <t>CAC: Notificación de la RESOLUCIÓN No. 16462 del 20 de diciembre de 2023 dentro del radicado  CNE-E-DG-2023-056744, con ponencia del Despacho de la Ho...</t>
  </si>
  <si>
    <t>2024-114-002289-5</t>
  </si>
  <si>
    <t>2024-09-06 16:28:28</t>
  </si>
  <si>
    <t>ALCALDÍA MUNICIPAL DE TITIRIBÍ  sin información</t>
  </si>
  <si>
    <t>SOLICITUD VEHICULO DE BOMBEROS</t>
  </si>
  <si>
    <t>2024-114-002288-5</t>
  </si>
  <si>
    <t>2024-09-06 16:26:01</t>
  </si>
  <si>
    <t>BOMBEROS VOLUNTARIOS CIMITARRA S.S.  CIMITARRA</t>
  </si>
  <si>
    <t>DERECHO DE PETICION</t>
  </si>
  <si>
    <t>2024-114-002218-2</t>
  </si>
  <si>
    <t>2024-09-06 16:22:25</t>
  </si>
  <si>
    <t>26 CERTIFICADOS CURSO ADIESTRAMIENTO CANINO EN TÉCNICAS DE BÚSQUEDA CON REGISTRO No 257-2024</t>
  </si>
  <si>
    <t>2024-114-002287-5</t>
  </si>
  <si>
    <t>2024-09-06 16:09:45</t>
  </si>
  <si>
    <t>SALUD CAPITAL  --</t>
  </si>
  <si>
    <t>SOLICITUD DONACIÓN DE VEHÍCULO CONTRA INCENDIOS.</t>
  </si>
  <si>
    <t>2024-114-002286-5</t>
  </si>
  <si>
    <t>2024-09-06 16:04:49</t>
  </si>
  <si>
    <t>DEPARTAMENTO ADMINISTRATIVO DE LA FUNCIóN PúBLICA  -- --</t>
  </si>
  <si>
    <t>LEY DE CUOTAS - REPORTE DE LA PARTICIPACIÓN EFECTIVA DE LA MUJER EN LOS CARGOS DE MÁXIMO NIVEL DECISORIO Y OTROS NIVELES DECISORIOS.</t>
  </si>
  <si>
    <t>Incluido a expediente - Finalizado</t>
  </si>
  <si>
    <t>2024-114-002285-5</t>
  </si>
  <si>
    <t>2024-09-06 16:00:37</t>
  </si>
  <si>
    <t>SHIRLEY   STHEFANY LOPEZ   VARGAS</t>
  </si>
  <si>
    <t>DENUNCIA TRASLADO DE PACIENTES</t>
  </si>
  <si>
    <t>2024-212-001893-1</t>
  </si>
  <si>
    <t>2024-09-06 15:37:49</t>
  </si>
  <si>
    <t>WILDER  SERNA OSPINA</t>
  </si>
  <si>
    <t>CERTIFICACIÓN UNIDAD ACTIVA - SUBTENIENTE WILDER SERNA OSPINA</t>
  </si>
  <si>
    <t>2024-310-001894-1</t>
  </si>
  <si>
    <t>2024-09-06 15:40:53</t>
  </si>
  <si>
    <t>Respuesta Radicado Nº 2024-114-002149-5 y 2024-114-002150-5</t>
  </si>
  <si>
    <t>2024-310-001892-1</t>
  </si>
  <si>
    <t>2024-09-06 15:37:21</t>
  </si>
  <si>
    <t>2024-114-002217-2</t>
  </si>
  <si>
    <t>2024-09-06 15:29:33</t>
  </si>
  <si>
    <t>Ana Lourdes Cervantes Escorcia</t>
  </si>
  <si>
    <t>CUENTA DE COBRO No 03 ANA LOURDES CERVANTES</t>
  </si>
  <si>
    <t>2024-114-002216-2</t>
  </si>
  <si>
    <t>2024-09-06 15:25:59</t>
  </si>
  <si>
    <t>HAYVER LEONARDO  SERRANO</t>
  </si>
  <si>
    <t>CUENTA DE COBRO No 05 HAYVER LEONARDO SERRANO</t>
  </si>
  <si>
    <t>2024-114-002215-2</t>
  </si>
  <si>
    <t>2024-09-06 15:22:40</t>
  </si>
  <si>
    <t>WYNETH  CASTRO TORRES</t>
  </si>
  <si>
    <t>CUENTA DE COBRO No 04 WYNETH CASTRO TORRES</t>
  </si>
  <si>
    <t>2024-114-002214-2</t>
  </si>
  <si>
    <t>2024-09-06 15:18:27</t>
  </si>
  <si>
    <t>Yudith Andrea  Orjuela Vargas</t>
  </si>
  <si>
    <t>CUENTA DE COBRO No 04 YUDITH ANDREA ORJUELA</t>
  </si>
  <si>
    <t>2024-214-001891-1</t>
  </si>
  <si>
    <t>2024-09-06 15:16:28</t>
  </si>
  <si>
    <t>Solicitud Aval y actualización</t>
  </si>
  <si>
    <t>2024-211-001890-1</t>
  </si>
  <si>
    <t>2024-09-06 14:48:00</t>
  </si>
  <si>
    <t>CUERPO DE BOMBEROS VOLUNTARIOS DE CALDAS  sin información</t>
  </si>
  <si>
    <t>2024-114-002284-5</t>
  </si>
  <si>
    <t>2024-09-06 14:45:22</t>
  </si>
  <si>
    <t>JUEZ SESENTA ADMINISTRATIVO ORAL DE BOGOTÁ D.C  --</t>
  </si>
  <si>
    <t>PRESENTA ADICIÓN DE LA DEMANDA. RADICADO: 2024-103</t>
  </si>
  <si>
    <t>2024-211-001889-1</t>
  </si>
  <si>
    <t>2024-09-06 14:44:10</t>
  </si>
  <si>
    <t>FLORES AURORA  --</t>
  </si>
  <si>
    <t>RV: AC 2024-114-001096-2 2024-211-001086-1 Flores Aurora</t>
  </si>
  <si>
    <t>2024-114-002283-5</t>
  </si>
  <si>
    <t>2024-09-06 14:42:22</t>
  </si>
  <si>
    <t>PRESENTA MEMORIAL QUE DESCORRE EXCEPCIONES. RADICADO: 2024-103</t>
  </si>
  <si>
    <t>2024-211-001888-1</t>
  </si>
  <si>
    <t>2024-09-06 14:40:20</t>
  </si>
  <si>
    <t>DIEGO  ALEJANDRO  SALDARRIAGA   ARANGO</t>
  </si>
  <si>
    <t>Solicitud de Asesoría Jurídica por Negativa de Paz y salvo</t>
  </si>
  <si>
    <t>2024-211-001887-1</t>
  </si>
  <si>
    <t>2024-09-06 14:37:34</t>
  </si>
  <si>
    <t>GOBERNACION DEL QUINDIO  sin información</t>
  </si>
  <si>
    <t>RV: Solicitud Concepto Dirección Nacional de Bomberos</t>
  </si>
  <si>
    <t>2024-114-002282-5</t>
  </si>
  <si>
    <t>2024-09-06 14:36:29</t>
  </si>
  <si>
    <t>Solicitud Aval Centro de Formación de Brigadas Contra Incendios.</t>
  </si>
  <si>
    <t>2024-211-001886-1</t>
  </si>
  <si>
    <t>2024-09-06 14:34:42</t>
  </si>
  <si>
    <t>Reiteración de Solicitud para que se extienda la sobretasa bomberil al impuesto de industria y comercio</t>
  </si>
  <si>
    <t>2024-114-002213-2</t>
  </si>
  <si>
    <t>2024-09-06 14:33:48</t>
  </si>
  <si>
    <t>SOLICITUD DE RECONOCIMIENTO EQUIPO DE INSTRUCTORES CEBC 2 PARTE</t>
  </si>
  <si>
    <t>2024-214-001885-1</t>
  </si>
  <si>
    <t>2024-09-06 14:34:09</t>
  </si>
  <si>
    <t>HOMOLOGACION CURSO</t>
  </si>
  <si>
    <t>2024-114-002212-2</t>
  </si>
  <si>
    <t>2024-09-06 14:31:58</t>
  </si>
  <si>
    <t>SOLICITUD DE RECONOCIMIENTO EQUIPO DE INSTRUCTORES CEBC 3 PARTE</t>
  </si>
  <si>
    <t>2024-211-001884-1</t>
  </si>
  <si>
    <t>2024-09-06 14:31:01</t>
  </si>
  <si>
    <t>RV: Remisión por competencia</t>
  </si>
  <si>
    <t>2024-211-001883-1</t>
  </si>
  <si>
    <t>2024-09-06 14:13:15</t>
  </si>
  <si>
    <t>Comparto 'DERECHO DE PETICIÓN URGENTE ' contigo</t>
  </si>
  <si>
    <t>2024-114-002211-2</t>
  </si>
  <si>
    <t>2024-09-06 14:00:14</t>
  </si>
  <si>
    <t>2024-114-002210-2</t>
  </si>
  <si>
    <t>2024-09-06 13:58:15</t>
  </si>
  <si>
    <t>2024-114-002281-5</t>
  </si>
  <si>
    <t>2024-09-06 13:57:02</t>
  </si>
  <si>
    <t>DERECHO DE PETICION ART. 23 CPC</t>
  </si>
  <si>
    <t>2024-114-002280-5</t>
  </si>
  <si>
    <t>2024-09-06 13:53:50</t>
  </si>
  <si>
    <t>2024-114-002279-5</t>
  </si>
  <si>
    <t>2024-09-06 13:50:01</t>
  </si>
  <si>
    <t>2024-300-001882-1</t>
  </si>
  <si>
    <t>2024-09-06 12:53:35</t>
  </si>
  <si>
    <t>SOCIEDAD DE ACTIVOS ESPECIALES S.A.S  sin información</t>
  </si>
  <si>
    <t>Respuesta Oficios Nos. 20244200330621 y 20244200388601</t>
  </si>
  <si>
    <t>2024-214-001881-1</t>
  </si>
  <si>
    <t>2024-09-06 12:42:22</t>
  </si>
  <si>
    <t>LAURA  MELISSA MARQUEZ  DIAZ</t>
  </si>
  <si>
    <t>Cartillas impresas para las infancias bomberiles</t>
  </si>
  <si>
    <t>2024-214-001880-1</t>
  </si>
  <si>
    <t>2024-09-06 12:33:08</t>
  </si>
  <si>
    <t>HAWER OLAYA -- --</t>
  </si>
  <si>
    <t>Solicitud de información y/o aclaración sobre actualización del Programa de Formación para bomberos para Ascenso.</t>
  </si>
  <si>
    <t>2024-211-001879-1</t>
  </si>
  <si>
    <t>2024-09-06 12:33:02</t>
  </si>
  <si>
    <t>HOBO-HUILA  -- --</t>
  </si>
  <si>
    <t>RV: Oficio 2024EE11246 - Traslado por competencia del radicado UNGRD No. 2024ER19236.</t>
  </si>
  <si>
    <t>2024-211-001878-1</t>
  </si>
  <si>
    <t>2024-09-06 12:29:27</t>
  </si>
  <si>
    <t>CUERPO DE BOMBEROS VOLUNTARIOS DE PALESTINA - CALDAS  CORREGIMIENTO ARAUCA</t>
  </si>
  <si>
    <t>Solicitud Información</t>
  </si>
  <si>
    <t>2024-211-001877-1</t>
  </si>
  <si>
    <t>2024-09-06 12:24:39</t>
  </si>
  <si>
    <t>BOMBEROS CASTILLA  sin información</t>
  </si>
  <si>
    <t>Copia Derecho de Petición</t>
  </si>
  <si>
    <t>2024-211-001876-1</t>
  </si>
  <si>
    <t>2024-09-06 12:19:32</t>
  </si>
  <si>
    <t>ALCALDÍA DE CALAMAR - BOLIVAR   --</t>
  </si>
  <si>
    <t>Solicitud acompañamiento</t>
  </si>
  <si>
    <t>2024-211-001875-1</t>
  </si>
  <si>
    <t>2024-09-06 12:12:25</t>
  </si>
  <si>
    <t>FABIO  LARROTA LIZARAZO</t>
  </si>
  <si>
    <t>derecho de peticion de documentos</t>
  </si>
  <si>
    <t>2024-211-001874-1</t>
  </si>
  <si>
    <t>2024-09-06 12:03:04</t>
  </si>
  <si>
    <t>RV: Oficio 2024EE11244 - Traslado por competencia del radicado UNGRD No. 2024ER20464.</t>
  </si>
  <si>
    <t>2024-114-002209-2</t>
  </si>
  <si>
    <t>2024-09-06 11:59:59</t>
  </si>
  <si>
    <t>Jorge  Leonardo  Salazar  Reyes</t>
  </si>
  <si>
    <t>RV: NOTIFICACION NOMBRAMIENTO</t>
  </si>
  <si>
    <t>2024-114-002208-2</t>
  </si>
  <si>
    <t>2024-09-06 11:57:10</t>
  </si>
  <si>
    <t>CUERPO DE BOMBEROS VOLUNTARIOS DE MESETAS  META</t>
  </si>
  <si>
    <t>adjunto archivos para curso de Bomberos Mesetas</t>
  </si>
  <si>
    <t>2024-114-002207-2</t>
  </si>
  <si>
    <t>2024-09-06 11:55:23</t>
  </si>
  <si>
    <t>2024-211-001873-1</t>
  </si>
  <si>
    <t>2024-09-06 11:54:31</t>
  </si>
  <si>
    <t>Oscar Daniel Rincon Barrera</t>
  </si>
  <si>
    <t>derecho de petición información</t>
  </si>
  <si>
    <t>2024-114-002278-5</t>
  </si>
  <si>
    <t>2024-09-06 11:51:29</t>
  </si>
  <si>
    <t>BOMBEROS DE SABANALARGA  sin información</t>
  </si>
  <si>
    <t>Solicitud acompañamiento al Cuerpo de Bomberos Voluntarios de Sabanalarga</t>
  </si>
  <si>
    <t>2024-211-001871-1</t>
  </si>
  <si>
    <t>2024-09-06 11:24:05</t>
  </si>
  <si>
    <t>PAULA  CARDENAS  TORRES</t>
  </si>
  <si>
    <t>Consulta sobre Inspección Técnica de Bomberos para Empresas y Establecimientos</t>
  </si>
  <si>
    <t>2024-114-002206-2</t>
  </si>
  <si>
    <t>2024-09-06 11:21:45</t>
  </si>
  <si>
    <t>2024-114-002277-5</t>
  </si>
  <si>
    <t>2024-09-06 11:18:25</t>
  </si>
  <si>
    <t>Wilder   Serna  Ospina</t>
  </si>
  <si>
    <t>RV: CERTIFICACIÓN UNIDAD ACTIVA - SUBTENIENTE WILDER SERNA OSPINA</t>
  </si>
  <si>
    <t>2024-114-002205-2</t>
  </si>
  <si>
    <t>2024-09-06 11:14:58</t>
  </si>
  <si>
    <t>Solicitud activación plataforma educación nacional SCIL</t>
  </si>
  <si>
    <t>2024-114-002204-2</t>
  </si>
  <si>
    <t>2024-09-06 11:11:53</t>
  </si>
  <si>
    <t>2024-213-001870-1</t>
  </si>
  <si>
    <t>2024-09-06 10:40:45</t>
  </si>
  <si>
    <t>Seguimiento contratación de la instalación de la red de alcantarillado y red eléctrica trifásica municipal</t>
  </si>
  <si>
    <t>2024-114-002276-5</t>
  </si>
  <si>
    <t>2024-09-06 10:36:06</t>
  </si>
  <si>
    <t>ALCALDÍA MUNICIPAL DE MADRID  sin información controldisciplinario@madrid-cundinamarca.gov.co</t>
  </si>
  <si>
    <t>Traslado por Competencia Oficio radicado 001888/2024 LFRM– Radicado 2024-006144-E de fecha 12 de abril de 2024.</t>
  </si>
  <si>
    <t>2024-114-002203-2</t>
  </si>
  <si>
    <t>2024-09-06 10:24:37</t>
  </si>
  <si>
    <t>Juan  Rivera</t>
  </si>
  <si>
    <t>Respuesta de: Notificación resolución No 270 " Por el cual se hace un nombramiento en periodo de prueba"</t>
  </si>
  <si>
    <t>2024-114-002202-2</t>
  </si>
  <si>
    <t>2024-09-06 10:16:04</t>
  </si>
  <si>
    <t>Secretario de Planeación, Obras Públicas y Saneamiento Básico  --</t>
  </si>
  <si>
    <t>Respuesta a cumplimiento obligaciones Convenio 193 de 2021</t>
  </si>
  <si>
    <t>2024-114-002201-2</t>
  </si>
  <si>
    <t>2024-09-06 10:13:05</t>
  </si>
  <si>
    <t>VICTOR ANTONIO -- --</t>
  </si>
  <si>
    <t>Acta e informe curso básico de seguridad corregido el # céwdula</t>
  </si>
  <si>
    <t>2024-114-002200-2</t>
  </si>
  <si>
    <t>2024-09-06 10:11:05</t>
  </si>
  <si>
    <t>ALCALDIA DE PUERTO LLERAS  -- planeacion@puertolleras-meta.gov.co</t>
  </si>
  <si>
    <t>Fwd: Cumplimiento obligaciones Convenio 177 de 2021</t>
  </si>
  <si>
    <t>2024-114-002275-5</t>
  </si>
  <si>
    <t>2024-09-06 10:06:24</t>
  </si>
  <si>
    <t>CUERPO DE BOMBEROS VOLUNTARIOS CHAMEZA  -- --</t>
  </si>
  <si>
    <t>Solicitud tarjeta de peajes para vehículo de intervención rápida (para Atencion de emergencias) del cuerpo de bomberos del municipio de Chameza Casana...</t>
  </si>
  <si>
    <t>2024-114-002274-5</t>
  </si>
  <si>
    <t>2024-09-06 10:04:07</t>
  </si>
  <si>
    <t>2024-114-002199-2</t>
  </si>
  <si>
    <t>2024-09-06 09:46:43</t>
  </si>
  <si>
    <t>2024-212-001869-1</t>
  </si>
  <si>
    <t>2024-09-06 09:53:31</t>
  </si>
  <si>
    <t>Luis   valencia</t>
  </si>
  <si>
    <t>respuesta solicitud congreso</t>
  </si>
  <si>
    <t>2024-114-002198-2</t>
  </si>
  <si>
    <t>2024-09-06 09:34:31</t>
  </si>
  <si>
    <t>2024-114-002273-5</t>
  </si>
  <si>
    <t>2024-09-06 08:47:09</t>
  </si>
  <si>
    <t>Jhon Esteban Jiménez  Zapata</t>
  </si>
  <si>
    <t>Retraso en la entrega del certificado Bomberil (Bomberos Itagui)</t>
  </si>
  <si>
    <t>2024-114-002272-5</t>
  </si>
  <si>
    <t>2024-09-06 07:07:49</t>
  </si>
  <si>
    <t>Solicitud al cuerpo de bomberos del municipio de itagui para la entrega de informe de atencion de evento</t>
  </si>
  <si>
    <t>2024-215-001868-1</t>
  </si>
  <si>
    <t>2024-09-06 01:08:38</t>
  </si>
  <si>
    <t>ALCALDIA MUNICIPAL ABREGO  sin información convocatorias@abrego-nortedesantander.gov.co</t>
  </si>
  <si>
    <t>Comunicación acerca de la situación presentada entre el municipio de Ábrego y el cuerpo de Bomberos Voluntarios del Municipio de Ábrego para la suscri...</t>
  </si>
  <si>
    <t>TMP-2024-000002196</t>
  </si>
  <si>
    <t>2024-09-05 18:30:10</t>
  </si>
  <si>
    <t>2024-310-000127-3</t>
  </si>
  <si>
    <t>2024-09-05 16:01:33</t>
  </si>
  <si>
    <t>Doris Parra Salas</t>
  </si>
  <si>
    <t>2024-313-001867-1</t>
  </si>
  <si>
    <t>2024-09-05 15:49:18</t>
  </si>
  <si>
    <t>MINISTERIO DEL INTERIOR  OFICINA DE</t>
  </si>
  <si>
    <t>respuesta a Honorable Representante Alirio Uribe</t>
  </si>
  <si>
    <t>solicitud de certificación</t>
  </si>
  <si>
    <t>2024-313-001865-1</t>
  </si>
  <si>
    <t>2024-09-05 15:26:43</t>
  </si>
  <si>
    <t>LUISA MARIA MENDOZA MANRIQUE</t>
  </si>
  <si>
    <t>Solicitud certificación laboral</t>
  </si>
  <si>
    <t>2024-313-001864-1</t>
  </si>
  <si>
    <t>2024-09-05 15:09:27</t>
  </si>
  <si>
    <t>Juan  Carlos  García  Plazas</t>
  </si>
  <si>
    <t>RV: Certificación laboral JUAN CARLOS GARCIA PLAZAS C.C. 7162321</t>
  </si>
  <si>
    <t>2024-114-002197-2</t>
  </si>
  <si>
    <t>2024-09-05 14:45:20</t>
  </si>
  <si>
    <t>RESOLUCION 249 DEL 2024 HELDA SAAVEDRA</t>
  </si>
  <si>
    <t>2024-114-002196-2</t>
  </si>
  <si>
    <t>2024-09-05 14:38:28</t>
  </si>
  <si>
    <t>RESOLUCION 230 DEL 2024 HELDA SAAVEDRA</t>
  </si>
  <si>
    <t>2024-200-001863-1</t>
  </si>
  <si>
    <t>2024-09-05 14:36:36</t>
  </si>
  <si>
    <t>nestor  julian  niño  perilla</t>
  </si>
  <si>
    <t>Derecho de Petición</t>
  </si>
  <si>
    <t>2024-114-002195-2</t>
  </si>
  <si>
    <t>2024-09-05 14:30:58</t>
  </si>
  <si>
    <t>JUAN ESTEBAN AMAYA</t>
  </si>
  <si>
    <t>RESOLUCION 245 DE 2024 JUAN AMAYA</t>
  </si>
  <si>
    <t>TMP-2024-000002188</t>
  </si>
  <si>
    <t>2024-09-05 14:29:31</t>
  </si>
  <si>
    <t>2024-114-002194-2</t>
  </si>
  <si>
    <t>2024-09-05 14:24:57</t>
  </si>
  <si>
    <t>RESOLUCION 245 DE 2024</t>
  </si>
  <si>
    <t>TMP-2024-000002187</t>
  </si>
  <si>
    <t>2024-09-05 14:23:15</t>
  </si>
  <si>
    <t>UNIVERSIDAD CATÓLICA DE COLOMBIA   --</t>
  </si>
  <si>
    <t>Solicitud Concepto y Aprobación ASUNTO: Practica Judicatura Radicado N° 20241140019542</t>
  </si>
  <si>
    <t>2024-310-000126-3</t>
  </si>
  <si>
    <t>2024-09-05 14:24:25</t>
  </si>
  <si>
    <t>2024-310-001862-1</t>
  </si>
  <si>
    <t>2024-09-05 14:06:48</t>
  </si>
  <si>
    <t>Juan David Morales Pérez  David  Morales   Pérez</t>
  </si>
  <si>
    <t>Solicitud Información de Avances con Listas de Elegibles ASUNTO: Respuesta Radicado N° 20241140019375</t>
  </si>
  <si>
    <t>2024-310-001861-1</t>
  </si>
  <si>
    <t>2024-09-05 14:03:15</t>
  </si>
  <si>
    <t>Derecho de petición de conformidad con lo establecido en el artículo 23 de la Constitución Política, en concordancia con la Ley 1755 de 2015, para la ...</t>
  </si>
  <si>
    <t>2024-310-001860-1</t>
  </si>
  <si>
    <t>2024-09-05 13:52:45</t>
  </si>
  <si>
    <t>HUMBERTO   PÉREZ</t>
  </si>
  <si>
    <t>Solicitud Información  ASUNTO: Respuesta Radicado N° 2024-114-002053-5</t>
  </si>
  <si>
    <t>2024-114-002193-2</t>
  </si>
  <si>
    <t>2024-09-05 13:49:34</t>
  </si>
  <si>
    <t>ECOLIMPIEZA  --</t>
  </si>
  <si>
    <t>FACTURA ELECTRÓNICA FE 2022 SERVICIO DE ASEO Y CAFETERIA</t>
  </si>
  <si>
    <t>2024-310-001859-1</t>
  </si>
  <si>
    <t>2024-09-05 13:46:53</t>
  </si>
  <si>
    <t>Juan Carlos Cubides Vargas</t>
  </si>
  <si>
    <t>Respuesta Derecho de Petición Proyecto de Trabajo SG-SST   ASUNTO: Propuesta Radicado N° 20241140010132</t>
  </si>
  <si>
    <t>2024-114-002192-2</t>
  </si>
  <si>
    <t>2024-09-05 13:44:14</t>
  </si>
  <si>
    <t>CUENTA DE COBRO No 04 KAREN LIZETH ALTAMIRANO</t>
  </si>
  <si>
    <t>2024-114-002191-2</t>
  </si>
  <si>
    <t>2024-09-05 13:40:48</t>
  </si>
  <si>
    <t>Javier Andres  Cantor Gomez</t>
  </si>
  <si>
    <t>CUENTA DE COBRO No. 04 JAVIER ANDRES CANTOR</t>
  </si>
  <si>
    <t>2024-114-002190-2</t>
  </si>
  <si>
    <t>2024-09-05 13:37:27</t>
  </si>
  <si>
    <t>MARIA ALEJANDRA CASTILLO  ESPITIA</t>
  </si>
  <si>
    <t>CUENTA DE COBRO No 03 MARIA ALEJANDRA CASTILLO ESPITIA</t>
  </si>
  <si>
    <t>2024-310-001858-1</t>
  </si>
  <si>
    <t>2024-09-05 13:37:32</t>
  </si>
  <si>
    <t>Jorge Nuñez Sarmiento JORGE NUÑEZ SARMIENTO</t>
  </si>
  <si>
    <t>RESPUESTA A DERECHO DE PETICION</t>
  </si>
  <si>
    <t>2024-310-001857-1</t>
  </si>
  <si>
    <t>2024-09-05 13:35:22</t>
  </si>
  <si>
    <t>Leidy Valentina Vera Moreno</t>
  </si>
  <si>
    <t>Solicitud Información  ASUNTO: Respuesta Radicado N° 2024-114-002154-5</t>
  </si>
  <si>
    <t>2024-114-002189-2</t>
  </si>
  <si>
    <t>2024-09-05 13:33:55</t>
  </si>
  <si>
    <t>CRISTIAN JORGE GUSTIN VALENCIA</t>
  </si>
  <si>
    <t>CUENTA DE COBRO No 05 CRISTIAN JORGE GUSTIN</t>
  </si>
  <si>
    <t>2024-114-002188-2</t>
  </si>
  <si>
    <t>2024-09-05 13:30:24</t>
  </si>
  <si>
    <t>Luis Fernando Vargas Campo</t>
  </si>
  <si>
    <t>CUENTA DE COBRO No 07 LUIS FERNANDO VARGAS</t>
  </si>
  <si>
    <t>2024-114-002187-2</t>
  </si>
  <si>
    <t>2024-09-05 13:26:58</t>
  </si>
  <si>
    <t>Hamphry de Jesus Molina Garcia</t>
  </si>
  <si>
    <t>CUENTA DE COBRO No 03 HAMPHRY DE JESUS MOLINA GARCIA</t>
  </si>
  <si>
    <t>2024-114-002186-2</t>
  </si>
  <si>
    <t>2024-09-05 13:22:32</t>
  </si>
  <si>
    <t>Jonathan Prieto</t>
  </si>
  <si>
    <t>CUENTA DE COBRO No. 06 JONATHAN PRIETO</t>
  </si>
  <si>
    <t>2024-310-001855-1</t>
  </si>
  <si>
    <t>2024-09-05 13:17:57</t>
  </si>
  <si>
    <t>JORGE NUÑEZ Y ABOGADOS S.A.S  --</t>
  </si>
  <si>
    <t>RESPUESTA DERECHO DE PETICION</t>
  </si>
  <si>
    <t>2024-310-000125-3</t>
  </si>
  <si>
    <t>2024-09-05 13:17:43</t>
  </si>
  <si>
    <t>Notificación terminación de nombramiento provisional</t>
  </si>
  <si>
    <t>resolución nombramiento</t>
  </si>
  <si>
    <t>2024-114-001853-1</t>
  </si>
  <si>
    <t>2024-09-05 13:10:56</t>
  </si>
  <si>
    <t>MINISTERIO DE INTERIOR oficinaasesorajuridica@mininterior.gov.co OFICINA JURíDICA</t>
  </si>
  <si>
    <t>Solicitud de información: Normatividad y Documentación Interna</t>
  </si>
  <si>
    <t>2024-310-001854-1</t>
  </si>
  <si>
    <t>2024-09-05 13:12:55</t>
  </si>
  <si>
    <t>Leison  Diaz</t>
  </si>
  <si>
    <t>Derecho de Petición  ASUNTO: Respuesta Radicado 2024-114-002059-5</t>
  </si>
  <si>
    <t>2024-310-001852-1</t>
  </si>
  <si>
    <t>2024-09-05 12:59:24</t>
  </si>
  <si>
    <t>DERECHO DE PETICION - Solicitud de Información Detallada sobre Viajes Realizados por la Directora Nacional con Delegados Departamentales y/o Nacionale...</t>
  </si>
  <si>
    <t>Incluido a expediente - Activo</t>
  </si>
  <si>
    <t>TMP-2024-000002173</t>
  </si>
  <si>
    <t>2024-09-05 12:52:51</t>
  </si>
  <si>
    <t>TMP-2024-000002172</t>
  </si>
  <si>
    <t>2024-09-05 12:49:08</t>
  </si>
  <si>
    <t>2024-114-002271-5</t>
  </si>
  <si>
    <t>2024-09-05 12:14:12</t>
  </si>
  <si>
    <t>2024-114-002185-2</t>
  </si>
  <si>
    <t>2024-09-05 12:05:47</t>
  </si>
  <si>
    <t>Señores  PROCURADURIA GENERAL DE LA NACION</t>
  </si>
  <si>
    <t>2024-114-002270-5</t>
  </si>
  <si>
    <t>2024-09-05 12:02:35</t>
  </si>
  <si>
    <t>OFICIO DOCTORA LOURDES DEL SOCORRO</t>
  </si>
  <si>
    <t>2024-114-002184-2</t>
  </si>
  <si>
    <t>2024-09-05 11:59:25</t>
  </si>
  <si>
    <t>CUERPO DE BOMBEROS VOLUNTARIOS DE SAN VICENTE DE CHUCURI  chucuri</t>
  </si>
  <si>
    <t>Radicación Proyecto de adquisición de 6 kit de elementos de protección contraincendios</t>
  </si>
  <si>
    <t>2024-114-002183-2</t>
  </si>
  <si>
    <t>2024-09-05 11:56:33</t>
  </si>
  <si>
    <t>Re: Radicación Proyecto de adquisición de Unidad de Intervención Rápida</t>
  </si>
  <si>
    <t>2024-114-002182-2</t>
  </si>
  <si>
    <t>2024-09-05 11:54:16</t>
  </si>
  <si>
    <t>Radicación Proyecto de adquisición de un kit de Rescate Vehicular</t>
  </si>
  <si>
    <t>2024-114-002181-2</t>
  </si>
  <si>
    <t>2024-09-05 11:47:28</t>
  </si>
  <si>
    <t>CUENTA DE COBRO No 05 VICTORIA ELENA NOGUERA AVILA</t>
  </si>
  <si>
    <t>2024-114-002180-2</t>
  </si>
  <si>
    <t>2024-09-05 11:40:31</t>
  </si>
  <si>
    <t>LEGALIZACIÓN RESOLUCION No 253 DE 2024 JAVIER ANDRES CANTOR</t>
  </si>
  <si>
    <t>2024-114-002179-2</t>
  </si>
  <si>
    <t>2024-09-05 11:37:46</t>
  </si>
  <si>
    <t>Kelly Joanna Santos Ayala</t>
  </si>
  <si>
    <t>LEGALIZACION RESOLUCION No. 253 DE 2024 JOHANA SANTOS AYALA</t>
  </si>
  <si>
    <t>2024-114-002178-2</t>
  </si>
  <si>
    <t>2024-09-05 11:34:47</t>
  </si>
  <si>
    <t>LEGALIZACIÓN RESOLUCIÓN No. 260 DE 2024 JUAN CARLOS FONTALVO</t>
  </si>
  <si>
    <t>2024-114-002177-2</t>
  </si>
  <si>
    <t>2024-09-05 11:32:47</t>
  </si>
  <si>
    <t>2024-114-002176-2</t>
  </si>
  <si>
    <t>2024-09-05 11:24:15</t>
  </si>
  <si>
    <t>JHON JAIRO SANCHEZ MAZABUEL  -- --</t>
  </si>
  <si>
    <t>LEGALIZACIÓN RESOLUCIÓN No 230 DE 2024 JHON JAIRO SANCHEZ</t>
  </si>
  <si>
    <t>2024-114-002175-2</t>
  </si>
  <si>
    <t>2024-09-05 11:20:35</t>
  </si>
  <si>
    <t>DIANA MARCELA MUNOZ GARZON  -- --</t>
  </si>
  <si>
    <t>LEGALIZACION RESOLUCION No. 244 DE 2024 DIANA MARCELA MUÑOZ</t>
  </si>
  <si>
    <t>2024-114-002174-2</t>
  </si>
  <si>
    <t>2024-09-05 10:53:04</t>
  </si>
  <si>
    <t>CUENTA DE COBRO No 03 MIGUEL ANGEL FRANCO</t>
  </si>
  <si>
    <t>2024-114-002173-2</t>
  </si>
  <si>
    <t>2024-09-05 10:48:31</t>
  </si>
  <si>
    <t>CUENTA DE COBRO No 03 MARISOL MORA BUSTOS</t>
  </si>
  <si>
    <t>2024-114-002269-5</t>
  </si>
  <si>
    <t>2024-09-05 10:45:55</t>
  </si>
  <si>
    <t>CUERPO DE BOMBEROS VOLUNTARIOS DE GALAPA - ATLANTICO  sin información</t>
  </si>
  <si>
    <t>SOLICITUD DE RECUSACION PROSPERO CARBONELL Y MAKEY SOLUCIONES</t>
  </si>
  <si>
    <t>2024-114-002172-2</t>
  </si>
  <si>
    <t>2024-09-05 10:41:03</t>
  </si>
  <si>
    <t>DYANE  KATHERINE ROMERO PORRAS</t>
  </si>
  <si>
    <t>RADICADO 2024DP000166780 (100192467 - 3118)  REENVIO POR COMPETENCIA</t>
  </si>
  <si>
    <t>2024-114-002267-5</t>
  </si>
  <si>
    <t>2024-09-05 10:27:29</t>
  </si>
  <si>
    <t>DIEGO  FERNANDO ACEVEDO  HERNANDEZ</t>
  </si>
  <si>
    <t>RV: Derecho de Petición Solicitud de Información</t>
  </si>
  <si>
    <t>2024-114-002266-5</t>
  </si>
  <si>
    <t>2024-09-05 10:23:51</t>
  </si>
  <si>
    <t>2024-114-002171-2</t>
  </si>
  <si>
    <t>2024-09-05 10:21:25</t>
  </si>
  <si>
    <t>JHON WARNER PAZ MURCIA</t>
  </si>
  <si>
    <t>RV: Se emitió respuesta a su radicado</t>
  </si>
  <si>
    <t>2024-114-002263-5</t>
  </si>
  <si>
    <t>2024-09-05 10:04:36</t>
  </si>
  <si>
    <t>2024-114-002170-2</t>
  </si>
  <si>
    <t>2024-09-05 10:02:29</t>
  </si>
  <si>
    <t>2024-114-002262-5</t>
  </si>
  <si>
    <t>2024-09-05 09:58:47</t>
  </si>
  <si>
    <t>2024-114-002169-2</t>
  </si>
  <si>
    <t>2024-09-05 09:57:34</t>
  </si>
  <si>
    <t>2024-114-002168-2</t>
  </si>
  <si>
    <t>2024-09-05 09:48:13</t>
  </si>
  <si>
    <t>DOCUMENTOS CURSO CONDUCCIÓN OPERACIÓN VEHICULOS BOMBEROS REGISTRO N°291-2024</t>
  </si>
  <si>
    <t>2024-114-002261-5</t>
  </si>
  <si>
    <t>2024-09-05 09:40:43</t>
  </si>
  <si>
    <t>SOLICITUD TERMINACIÓN ANTICIPADA DEL CONTRATO DE PRESTACIÓN DE SERVICIOS PROFESIONALES Y DE APOYO A LA GESTIÓN No 139 DE 2024</t>
  </si>
  <si>
    <t>2024-114-002167-2</t>
  </si>
  <si>
    <t>2024-09-05 09:35:46</t>
  </si>
  <si>
    <t>Zuleima Romero Nader</t>
  </si>
  <si>
    <t>CUENTA DE COBRO No 04 ZULEIMA ROMERO NADER</t>
  </si>
  <si>
    <t>2024-114-002166-2</t>
  </si>
  <si>
    <t>2024-09-05 09:16:11</t>
  </si>
  <si>
    <t>MARYOLY -- DIAZ --</t>
  </si>
  <si>
    <t>AUTORIZACION DESCUENTOS LIQUIDACION FINAL, INFORME DE ENTREGA Y PAZ Y SALVO MARYOLY DIAZ</t>
  </si>
  <si>
    <t>2024-114-002165-2</t>
  </si>
  <si>
    <t>2024-09-05 09:12:57</t>
  </si>
  <si>
    <t>CUERPO DE BOMBEROS VOLUNTARIOS DE DONCELLO  ---</t>
  </si>
  <si>
    <t>SOLICITUD REGISTRO PARA CURSO DE FORMACION PARA BOMBEROS-BASICO</t>
  </si>
  <si>
    <t>2024-114-002260-5</t>
  </si>
  <si>
    <t>2024-09-05 09:10:00</t>
  </si>
  <si>
    <t>Solicitud Certificacion de Ejecucion Contratual</t>
  </si>
  <si>
    <t>Copiado a informado - Activo</t>
  </si>
  <si>
    <t>TMP-2024-000002170</t>
  </si>
  <si>
    <t>2024-09-04 15:28:12</t>
  </si>
  <si>
    <t>CUERPO DE BOMBEROS VOLUNTARIOS DE BELEN DE LOS ANDAQUIES  sin información bombelenoficial@hotmail.com</t>
  </si>
  <si>
    <t>Solicitud de comodatos</t>
  </si>
  <si>
    <t>2024-313-001851-1</t>
  </si>
  <si>
    <t>2024-09-04 15:25:49</t>
  </si>
  <si>
    <t>DERECHO DE PETICION - Asunto: Solicitud de Información sobre Contratos entre la DNBC, el Cuerpo de Bomberos Voluntario De Oiba - Santander, y el Coman...</t>
  </si>
  <si>
    <t>2024-313-001850-1</t>
  </si>
  <si>
    <t>2024-09-04 15:16:21</t>
  </si>
  <si>
    <t>Derecho de peticion - Asunto: Solicitud de Información sobre Contratos entre la DNBC, el Cuerpo de Bomberos Voluntario De los Santos - Santander, y el...</t>
  </si>
  <si>
    <t>2024-313-001849-1</t>
  </si>
  <si>
    <t>2024-09-04 15:06:11</t>
  </si>
  <si>
    <t>COMODATO #238 DE 2022 , CELEBRANDO ENTRE LA DIRECCIÓN NACIONAL DE BOMBEROS DE COLOMBIA Y EL CUERPO DE BOMBEROS VOLUNTARIOS DE VALLEDUPAR</t>
  </si>
  <si>
    <t>2024-213-001847-1</t>
  </si>
  <si>
    <t>2024-09-04 14:21:13</t>
  </si>
  <si>
    <t>Reiteración Requerimiento informes del municipio de Coveñas</t>
  </si>
  <si>
    <t>2024-213-001848-1</t>
  </si>
  <si>
    <t>2024-09-04 14:22:13</t>
  </si>
  <si>
    <t>GOBERNACIÓN DE BOYACÁ  sin información</t>
  </si>
  <si>
    <t>Respuesta radicado No. 2024-114-002093-2</t>
  </si>
  <si>
    <t>2024-213-001846-1</t>
  </si>
  <si>
    <t>2024-09-04 14:17:10</t>
  </si>
  <si>
    <t>ALCALDÍA SAMPUES - SUCRE   --</t>
  </si>
  <si>
    <t>Reiteración Requerimiento informes del municipio de Sampués</t>
  </si>
  <si>
    <t>2024-213-001845-1</t>
  </si>
  <si>
    <t>2024-09-04 14:10:59</t>
  </si>
  <si>
    <t>Reiteración Requerimiento informes del municipio de Chinú</t>
  </si>
  <si>
    <t>2024-114-002164-2</t>
  </si>
  <si>
    <t>2024-09-04 14:05:17</t>
  </si>
  <si>
    <t>TATIANA CAROLINA RICAURTE CANRO</t>
  </si>
  <si>
    <t>CTA DE COBRO #2 TATIANA RICAURTE</t>
  </si>
  <si>
    <t>2024-114-002163-2</t>
  </si>
  <si>
    <t>2024-09-04 11:59:44</t>
  </si>
  <si>
    <t>MULTIPACK MS S.A.S --</t>
  </si>
  <si>
    <t>FACTURA DE VENTA #MS 2065</t>
  </si>
  <si>
    <t>2024-114-002162-2</t>
  </si>
  <si>
    <t>2024-09-04 11:39:17</t>
  </si>
  <si>
    <t>YURANIS TATIANA CABRALES VARGAS</t>
  </si>
  <si>
    <t>CTA DE COBRO #6 YURANIS CABRALES</t>
  </si>
  <si>
    <t>2024-114-002161-2</t>
  </si>
  <si>
    <t>2024-09-04 11:36:57</t>
  </si>
  <si>
    <t>CTA DE COBRO #4 LAURA AVILA</t>
  </si>
  <si>
    <t>2024-114-002160-2</t>
  </si>
  <si>
    <t>2024-09-04 11:34:46</t>
  </si>
  <si>
    <t>SANDRA PATRICIA CORTES SIERRA</t>
  </si>
  <si>
    <t>CTA DE COBRO #6 SANDRA CORTES</t>
  </si>
  <si>
    <t>2024-114-002159-2</t>
  </si>
  <si>
    <t>2024-09-04 11:27:09</t>
  </si>
  <si>
    <t>Johana Vanessa Alvarez Rodriguez</t>
  </si>
  <si>
    <t>CTA DE COBRO #6 JOHANA ALVAREZ</t>
  </si>
  <si>
    <t>2024-114-002158-2</t>
  </si>
  <si>
    <t>2024-09-04 11:21:03</t>
  </si>
  <si>
    <t>Jiud Magnoly Gaviria Narvaez</t>
  </si>
  <si>
    <t>CTA DE COBRO #6 JIUD GAVIRIA</t>
  </si>
  <si>
    <t>2024-213-001844-1</t>
  </si>
  <si>
    <t>2024-09-04 11:11:32</t>
  </si>
  <si>
    <t>GOBERNACION DE HUILA  sin información</t>
  </si>
  <si>
    <t>Respuesta radicado 2024-114-000811-5</t>
  </si>
  <si>
    <t>2024-213-001843-1</t>
  </si>
  <si>
    <t>2024-09-04 10:45:53</t>
  </si>
  <si>
    <t>Respuesta radicado No.</t>
  </si>
  <si>
    <t>2024-114-002259-5</t>
  </si>
  <si>
    <t>2024-09-04 10:01:43</t>
  </si>
  <si>
    <t>PROSPERO ANTONIO CARBONELL TANGARIFE</t>
  </si>
  <si>
    <t>CONFIRMACIÓN DE NOTIFICACIÓN DE LA RESOLUCIÓN 275 DE AGOSTO 30 DEL 2024</t>
  </si>
  <si>
    <t>2024-114-002157-2</t>
  </si>
  <si>
    <t>2024-09-04 09:50:38</t>
  </si>
  <si>
    <t>SORAIDY MARTINEZ CALERON --</t>
  </si>
  <si>
    <t>CTA DE COBRO #2 SORAIDY MARTINEZ</t>
  </si>
  <si>
    <t>2024-114-002156-2</t>
  </si>
  <si>
    <t>2024-09-04 09:47:34</t>
  </si>
  <si>
    <t>ANDRES HUMBERTO  SALCEDO  RAMON</t>
  </si>
  <si>
    <t>CTA DE COBRO #1 ANDRES SALCEDO</t>
  </si>
  <si>
    <t>2024-114-002155-2</t>
  </si>
  <si>
    <t>2024-09-04 08:46:29</t>
  </si>
  <si>
    <t>CUERPO DE BOMBEROS VOLUNTARIOS DE SANTANDER DE QUILICHAO  QUILICHAO</t>
  </si>
  <si>
    <t>ACTA No 01 CURSO DE INSPECTOR DE SEGURIDAD NIVEL BÁSICO CON REGISTRO No  210- 2024</t>
  </si>
  <si>
    <t>2024-114-002154-2</t>
  </si>
  <si>
    <t>2024-09-04 08:37:31</t>
  </si>
  <si>
    <t>CUERPO DE BOMBEROS VOLUNTARIOS DE TESALIA - HUILA  sin información</t>
  </si>
  <si>
    <t>ACTA No. 1 CURSO DE FORMACIÓN PARA BOMBEROS - BÁSICO CON REGISTRO No. 205-2024</t>
  </si>
  <si>
    <t>2024-310-000123-3</t>
  </si>
  <si>
    <t>2024-09-04 01:17:55</t>
  </si>
  <si>
    <t>Luis Alberto Valencia Pulido</t>
  </si>
  <si>
    <t>notificacion</t>
  </si>
  <si>
    <t>2024-310-000121-3</t>
  </si>
  <si>
    <t>2024-09-04 00:18:28</t>
  </si>
  <si>
    <t>NOTIFICACION</t>
  </si>
  <si>
    <t>2024-310-000120-3</t>
  </si>
  <si>
    <t>2024-09-04 00:11:02</t>
  </si>
  <si>
    <t>Juan Carlos Puerto Prieto</t>
  </si>
  <si>
    <t>2024-310-000119-3</t>
  </si>
  <si>
    <t>2024-09-04 00:06:09</t>
  </si>
  <si>
    <t>Freddy Andrés Farfán Moreno</t>
  </si>
  <si>
    <t>notificación</t>
  </si>
  <si>
    <t>2024-310-000118-3</t>
  </si>
  <si>
    <t>2024-09-03 23:58:53</t>
  </si>
  <si>
    <t>Edwin Alfonso Zamora Oyola</t>
  </si>
  <si>
    <t>2024-310-000117-3</t>
  </si>
  <si>
    <t>2024-09-03 23:54:25</t>
  </si>
  <si>
    <t>2024-310-001842-1</t>
  </si>
  <si>
    <t>2024-09-03 23:47:42</t>
  </si>
  <si>
    <t>Andrea González Sarmiento</t>
  </si>
  <si>
    <t>listado de chequeo ingreso de funcionarios</t>
  </si>
  <si>
    <t>2024-310-000116-3</t>
  </si>
  <si>
    <t>2024-09-03 23:44:08</t>
  </si>
  <si>
    <t>Edgar Alexander Maya Lopez</t>
  </si>
  <si>
    <t>2024-114-002258-5</t>
  </si>
  <si>
    <t>2024-09-03 14:04:49</t>
  </si>
  <si>
    <t>2024-114-002256-5</t>
  </si>
  <si>
    <t>2024-09-03 13:56:34</t>
  </si>
  <si>
    <t>2024-114-002153-2</t>
  </si>
  <si>
    <t>2024-09-03 13:46:02</t>
  </si>
  <si>
    <t>2024-114-002255-5</t>
  </si>
  <si>
    <t>2024-09-03 13:40:54</t>
  </si>
  <si>
    <t>ALCALDIA DE MONIQUIRA - BOYACA  sin información</t>
  </si>
  <si>
    <t>SOLICITUD DE INFORMACIÓN CUERPO DE BOMBEROS VOLUNTARIOS DE MONIQUIRÁ</t>
  </si>
  <si>
    <t>2024-114-002152-2</t>
  </si>
  <si>
    <t>2024-09-03 13:38:41</t>
  </si>
  <si>
    <t>CUENTA DE COBRO No 05 TATIANA HERRERA</t>
  </si>
  <si>
    <t>2024-114-002151-2</t>
  </si>
  <si>
    <t>2024-09-03 13:33:11</t>
  </si>
  <si>
    <t>CUENTA DE COBRO No 02 JHON JAIRO SANCHEZ</t>
  </si>
  <si>
    <t>2024-114-002150-2</t>
  </si>
  <si>
    <t>2024-09-03 13:30:27</t>
  </si>
  <si>
    <t>LEGALIZACION RESOLUCION No 248 - 2024 ANDRES FERNANDO MUÑOZ</t>
  </si>
  <si>
    <t>2024-213-001841-1</t>
  </si>
  <si>
    <t>2024-09-03 12:33:52</t>
  </si>
  <si>
    <t>ALCALDÍA MUNICIPAL DE BELLO  ANTIOQUIA</t>
  </si>
  <si>
    <t>Reiteración Requerimiento cumplimiento obligaciones Convenio 186 DE 2021.</t>
  </si>
  <si>
    <t>2024-213-001840-1</t>
  </si>
  <si>
    <t>2024-09-03 12:27:35</t>
  </si>
  <si>
    <t>ALCALDIA DE LETICIA  sin información</t>
  </si>
  <si>
    <t>Reiteración Solicitud Información estado de avance proceso dotación mobiliario Convenio 174 DE 2021.</t>
  </si>
  <si>
    <t>2024-213-001839-1</t>
  </si>
  <si>
    <t>2024-09-03 12:21:06</t>
  </si>
  <si>
    <t>ALCALDIA DE VALLEDUPAR  ERNESTO OROZCO</t>
  </si>
  <si>
    <t>Reiteración Requerimiento cumplimiento obligaciones Convenio 167 DE 2021.</t>
  </si>
  <si>
    <t>2024-213-001838-1</t>
  </si>
  <si>
    <t>2024-09-03 12:16:50</t>
  </si>
  <si>
    <t>Alcaldia Municipal de San Juan de Uraba  --</t>
  </si>
  <si>
    <t>Reiteración Requerimiento cumplimiento  obligaciones  Convenio  183  DE  2021.</t>
  </si>
  <si>
    <t>2024-213-001837-1</t>
  </si>
  <si>
    <t>2024-09-03 12:12:34</t>
  </si>
  <si>
    <t>Reiteración Requerimiento cumplimiento obligaciones Convenio 182 DE 2021.</t>
  </si>
  <si>
    <t>2024-114-002254-5</t>
  </si>
  <si>
    <t>2024-09-03 12:09:35</t>
  </si>
  <si>
    <t>SOLICITUD DE AUTORIZACION PARA DESCUENTO DE CREDITO EN LIQUIDACION FINAL</t>
  </si>
  <si>
    <t>2024-213-001836-1</t>
  </si>
  <si>
    <t>2024-09-03 12:07:46</t>
  </si>
  <si>
    <t>ALCALDIA MUNICIPAL DE SALAMINA  sin información</t>
  </si>
  <si>
    <t>Reiteración Requerimiento cumplimiento obligaciones Convenio 173 DE 2021.</t>
  </si>
  <si>
    <t>2024-114-002253-5</t>
  </si>
  <si>
    <t>2024-09-03 12:04:05</t>
  </si>
  <si>
    <t>SOLICITUD DE AUTORIZACIÓN PARA DESCUENTO DE CRÉDITOS EN LIQUIDACION FINAL</t>
  </si>
  <si>
    <t>2024-213-001835-1</t>
  </si>
  <si>
    <t>2024-09-03 12:04:20</t>
  </si>
  <si>
    <t>Reiteración Requerimiento cumplimiento obligaciones Convenio 177 DE 2021.</t>
  </si>
  <si>
    <t>2024-213-001834-1</t>
  </si>
  <si>
    <t>2024-09-03 12:00:00</t>
  </si>
  <si>
    <t>Reiteración Requerimiento cumplimiento obligaciones Convenio 175 DE 2021.</t>
  </si>
  <si>
    <t>2024-213-001833-1</t>
  </si>
  <si>
    <t>2024-09-03 11:56:15</t>
  </si>
  <si>
    <t>Alcaldia Municial de La Argentina  --</t>
  </si>
  <si>
    <t>Reiteración Requerimiento cumplimiento obligaciones Convenio 190 DE 2021.</t>
  </si>
  <si>
    <t>2024-114-002149-2</t>
  </si>
  <si>
    <t>2024-09-03 11:53:25</t>
  </si>
  <si>
    <t>2024-213-001832-1</t>
  </si>
  <si>
    <t>2024-09-03 11:52:03</t>
  </si>
  <si>
    <t>Alcaldia de Fundacion  --</t>
  </si>
  <si>
    <t>Reiteración Requerimiento cumplimiento obligaciones Convenio 181 DE 2021</t>
  </si>
  <si>
    <t>2024-114-002251-5</t>
  </si>
  <si>
    <t>2024-09-03 11:50:07</t>
  </si>
  <si>
    <t>CUERPO OFICIAL DE BOMBEROS MONTERIA  --</t>
  </si>
  <si>
    <t>SOLICITUD ENVIO DE DERECHO DE PETICION REMITIDO A ESTA ENTIDAD POR COMPETENCIA</t>
  </si>
  <si>
    <t>2024-213-001831-1</t>
  </si>
  <si>
    <t>2024-09-03 11:47:42</t>
  </si>
  <si>
    <t>Reiteración Requerimiento cumplimiento obligaciones Convenio 193 DE 2021.</t>
  </si>
  <si>
    <t>2024-114-002148-2</t>
  </si>
  <si>
    <t>2024-09-03 11:45:28</t>
  </si>
  <si>
    <t>ACADEMIA NACIONAL DE LOS BOMBEROS DE COLOMBIA (ANBC) BENEMéRITO CUERPO DE BOMBEROS VOLUNTARIOS DE CALI  sin información</t>
  </si>
  <si>
    <t>Registro Curso Capacitación para Instructores (CPI) Cali  Fecha: 17 al 20 de septiembre 2024</t>
  </si>
  <si>
    <t>2024-213-001830-1</t>
  </si>
  <si>
    <t>2024-09-03 11:43:04</t>
  </si>
  <si>
    <t>Reiteración Requerimiento cumplimiento obligaciones Convenio 180 DE 2021.</t>
  </si>
  <si>
    <t>2024-114-002147-2</t>
  </si>
  <si>
    <t>2024-09-03 11:37:56</t>
  </si>
  <si>
    <t>2024-114-002146-2</t>
  </si>
  <si>
    <t>2024-09-03 11:36:32</t>
  </si>
  <si>
    <t>2024-213-001829-1</t>
  </si>
  <si>
    <t>2024-09-03 11:36:17</t>
  </si>
  <si>
    <t>Alcaldia de Chachagui  -- secretariadeplaneacion@chachagui-narino.gov.co</t>
  </si>
  <si>
    <t>Reiteración Requerimiento cumplimiento obligaciones Convenio 165 DE 2021.</t>
  </si>
  <si>
    <t>2024-213-001828-1</t>
  </si>
  <si>
    <t>2024-09-03 11:31:51</t>
  </si>
  <si>
    <t>Reiteración Requerimiento cumplimiento obligaciones Convenio 188 DE 2021.</t>
  </si>
  <si>
    <t>2024-114-002250-5</t>
  </si>
  <si>
    <t>2024-09-03 11:28:07</t>
  </si>
  <si>
    <t>2024-213-001827-1</t>
  </si>
  <si>
    <t>2024-09-03 11:27:54</t>
  </si>
  <si>
    <t>Alcaldia Barranca de Upia   --</t>
  </si>
  <si>
    <t>Reiteración requerimiento cumplimiento obligaciones Convenio 184 DE 2021.</t>
  </si>
  <si>
    <t>2024-114-002249-5</t>
  </si>
  <si>
    <t>2024-09-03 11:21:41</t>
  </si>
  <si>
    <t>MARIA   DEL CARMEN  MESTRE   HERRERA</t>
  </si>
  <si>
    <t>SOLICITU DE CAPACITACIÓN</t>
  </si>
  <si>
    <t>2024-114-002248-5</t>
  </si>
  <si>
    <t>2024-09-03 11:15:52</t>
  </si>
  <si>
    <t>Carta de Intención Contrato de Comodato - Estación de Bomberos Ábrego, Norte de Santander</t>
  </si>
  <si>
    <t>2024-114-002145-2</t>
  </si>
  <si>
    <t>2024-09-03 11:09:23</t>
  </si>
  <si>
    <t>BISMARCK SEGUNDO ALEMAN  CABRERA</t>
  </si>
  <si>
    <t>CUENTA DE COBRO No 04 BISMAR SEGUNDO ALEMAN</t>
  </si>
  <si>
    <t>2024-114-002144-2</t>
  </si>
  <si>
    <t>2024-09-03 11:05:31</t>
  </si>
  <si>
    <t>ADRIANA MILENA  FORIGUA  GARCIA</t>
  </si>
  <si>
    <t>CUENTA DE COBRO No 03 ADRIANA MILENA FORIGUA</t>
  </si>
  <si>
    <t>2024-213-001826-1</t>
  </si>
  <si>
    <t>2024-09-03 11:03:48</t>
  </si>
  <si>
    <t>Alcaldia Municipal de Zona Bananera  -- hacienda@zonabananera-magdalena.gov.co</t>
  </si>
  <si>
    <t>Reiteración Requerimiento cumplimiento obligaciones Convenio 179 DE 2021.</t>
  </si>
  <si>
    <t>2024-114-002143-2</t>
  </si>
  <si>
    <t>2024-09-03 11:02:39</t>
  </si>
  <si>
    <t>CAMILO ANDRES GONZALEZ LARA</t>
  </si>
  <si>
    <t>CUENTA DE COBRO No 04 CAMILO ANDREA GONZALEZ LARA</t>
  </si>
  <si>
    <t>2024-114-002142-2</t>
  </si>
  <si>
    <t>2024-09-03 10:58:36</t>
  </si>
  <si>
    <t>CUENTA DE COBRO No 04 KAREN TATIANA POVEDA FONSECA</t>
  </si>
  <si>
    <t>2024-114-002141-2</t>
  </si>
  <si>
    <t>2024-09-03 10:48:47</t>
  </si>
  <si>
    <t>LUIS ORLANDO QUIÑONES</t>
  </si>
  <si>
    <t>CUENTA DE COBRO No 06 LUIS ORLANDO QUIÑONES</t>
  </si>
  <si>
    <t>2024-114-002140-2</t>
  </si>
  <si>
    <t>2024-09-03 10:37:29</t>
  </si>
  <si>
    <t>CUENTA DE COBRO No 02 MILTON GABRIEL VARGAS HERNANDEZ</t>
  </si>
  <si>
    <t>2024-114-002139-2</t>
  </si>
  <si>
    <t>2024-09-03 10:34:02</t>
  </si>
  <si>
    <t>CLARA INES REINA MUÑOZ  -- --</t>
  </si>
  <si>
    <t>CUENTA DE COBRO No 02 CLARA INES REINA MUÑOZ</t>
  </si>
  <si>
    <t>2024-313-001825-1</t>
  </si>
  <si>
    <t>2024-09-03 10:21:57</t>
  </si>
  <si>
    <t>Business Executive   --</t>
  </si>
  <si>
    <t>RV: Solicitud: Certificado de experiencia OC 98923</t>
  </si>
  <si>
    <t>2024-114-002247-5</t>
  </si>
  <si>
    <t>2024-09-03 10:17:44</t>
  </si>
  <si>
    <t>África  Carabalí   Rodríguez</t>
  </si>
  <si>
    <t>Derecho de petición</t>
  </si>
  <si>
    <t>TMP-2024-000002133</t>
  </si>
  <si>
    <t>2024-09-03 10:16:33</t>
  </si>
  <si>
    <t>2024-114-002138-2</t>
  </si>
  <si>
    <t>2024-09-03 09:42:13</t>
  </si>
  <si>
    <t>JUAN  CAMILO KAM  ZULUAGA</t>
  </si>
  <si>
    <t>CUENTA DE COBRO No 2 JUAN CAMILO KAM</t>
  </si>
  <si>
    <t>informe detallado</t>
  </si>
  <si>
    <t>2024-114-002137-2</t>
  </si>
  <si>
    <t>2024-09-03 09:37:03</t>
  </si>
  <si>
    <t>UNION TEMPORAL TIGO BEXT 2021  --</t>
  </si>
  <si>
    <t>FACTURA ELECTRONICA FEVU281 Y SOPORTES</t>
  </si>
  <si>
    <t>2024-300-001824-1</t>
  </si>
  <si>
    <t>2024-09-03 09:35:09</t>
  </si>
  <si>
    <t>PRUEBA ORFEO</t>
  </si>
  <si>
    <t>2024-114-002246-5</t>
  </si>
  <si>
    <t>2024-09-03 09:24:09</t>
  </si>
  <si>
    <t>SLICITUD CONFIRMACION VISITA</t>
  </si>
  <si>
    <t>2024-114-002136-2</t>
  </si>
  <si>
    <t>2024-09-03 09:22:37</t>
  </si>
  <si>
    <t>Solicitud aval instructores SCI</t>
  </si>
  <si>
    <t>curso de formación de instructores</t>
  </si>
  <si>
    <t>2024-114-002135-2</t>
  </si>
  <si>
    <t>2024-09-03 09:19:02</t>
  </si>
  <si>
    <t>CUERPO DE BOMBEROS VOLUNTARIOS DE VILLAVICENCIO  WILLIAM ALVAREZ</t>
  </si>
  <si>
    <t>Respuesta Observaciones al Informe de Ejecución Contractual Convenio 001 de 2024</t>
  </si>
  <si>
    <t>2024-114-002134-2</t>
  </si>
  <si>
    <t>2024-09-03 09:16:21</t>
  </si>
  <si>
    <t>2024-114-002133-2</t>
  </si>
  <si>
    <t>2024-09-03 09:11:25</t>
  </si>
  <si>
    <t>CUERPO DE BOMBEROS VOLUNTARIOS DE LA CUMBRE  VALLE CAUCA</t>
  </si>
  <si>
    <t>Autorización - Mesa técnica</t>
  </si>
  <si>
    <t>2024-114-002245-5</t>
  </si>
  <si>
    <t>2024-09-03 09:06:35</t>
  </si>
  <si>
    <t>CUERPO OFICIAL DE BOMBEROS DE MEDELLIN  -- --</t>
  </si>
  <si>
    <t>Solicitud de corrección</t>
  </si>
  <si>
    <t>2024-114-002132-2</t>
  </si>
  <si>
    <t>2024-09-03 09:05:23</t>
  </si>
  <si>
    <t>CERTIFICACION DE CURSO DE FORMACIÓN PARA BOMBEROS BASICO N° 205-2024</t>
  </si>
  <si>
    <t>2024-114-002131-2</t>
  </si>
  <si>
    <t>2024-09-03 09:01:08</t>
  </si>
  <si>
    <t>2024-114-002130-2</t>
  </si>
  <si>
    <t>2024-09-03 08:57:19</t>
  </si>
  <si>
    <t>2024-114-002129-2</t>
  </si>
  <si>
    <t>2024-09-03 08:43:37</t>
  </si>
  <si>
    <t>2024-114-002128-2</t>
  </si>
  <si>
    <t>2024-09-03 08:42:18</t>
  </si>
  <si>
    <t>RAD 2024EE0163633 Traslado por competencia derecho de petición Código  2024-313374-82111-NC-NC</t>
  </si>
  <si>
    <t>2024-114-002127-2</t>
  </si>
  <si>
    <t>2024-09-03 08:34:45</t>
  </si>
  <si>
    <t>SEGURIDAD NUEVA ERA LTDA  -- --</t>
  </si>
  <si>
    <t>FACTURA ELECTRONICA No SNE 4117 SERVICIO DE VIGILANCIA Y SEGURIDAD PRIVADA</t>
  </si>
  <si>
    <t>2024-114-002126-2</t>
  </si>
  <si>
    <t>2024-09-03 08:30:49</t>
  </si>
  <si>
    <t>CUENTA DE COBRO No 02 DIANA MARCELA MUÑOZ</t>
  </si>
  <si>
    <t>2024-114-002125-2</t>
  </si>
  <si>
    <t>2024-09-03 08:26:51</t>
  </si>
  <si>
    <t>NANCY  LORENA  ALVAREZ  ARISTIZABAL</t>
  </si>
  <si>
    <t>CUENTA DE COBRO No 04 NANCY LORENA ALVAREZ</t>
  </si>
  <si>
    <t>2024-114-002124-2</t>
  </si>
  <si>
    <t>2024-09-03 08:23:47</t>
  </si>
  <si>
    <t>CUENTA DE COBRO No 04 CRISTIAN LOPEZ SANABRIA</t>
  </si>
  <si>
    <t>2024-114-002123-2</t>
  </si>
  <si>
    <t>2024-09-03 08:19:59</t>
  </si>
  <si>
    <t>CUENTA DE COBRO No. 04 HECTOR LEONARDO ROMERO</t>
  </si>
  <si>
    <t>2024-114-002122-2</t>
  </si>
  <si>
    <t>2024-09-03 08:13:55</t>
  </si>
  <si>
    <t>YINET XIMENA  REYES --</t>
  </si>
  <si>
    <t>CUENTA DE COBRO No 06 YINET REYES GARCIA</t>
  </si>
  <si>
    <t>2024-310-001823-1</t>
  </si>
  <si>
    <t>2024-09-02 22:55:09</t>
  </si>
  <si>
    <t>2024-310-001822-1</t>
  </si>
  <si>
    <t>2024-09-02 22:52:03</t>
  </si>
  <si>
    <t>JEISON  JOSE CALDERON REYES</t>
  </si>
  <si>
    <t>2024-310-001821-1</t>
  </si>
  <si>
    <t>2024-09-02 22:49:24</t>
  </si>
  <si>
    <t>2024-310-001820-1</t>
  </si>
  <si>
    <t>2024-09-02 22:46:11</t>
  </si>
  <si>
    <t>JORGE  LEONARDO  SALAZAR  REYES</t>
  </si>
  <si>
    <t>2024-310-001819-1</t>
  </si>
  <si>
    <t>2024-09-02 22:43:46</t>
  </si>
  <si>
    <t>2024-310-001818-1</t>
  </si>
  <si>
    <t>2024-09-02 22:40:50</t>
  </si>
  <si>
    <t>TATIANA  HOYOS SOTO</t>
  </si>
  <si>
    <t>2024-310-001817-1</t>
  </si>
  <si>
    <t>2024-09-02 22:38:11</t>
  </si>
  <si>
    <t>liquidación en excel de parafiscales( salud, pensión, fsp, arl (dependiente</t>
  </si>
  <si>
    <t>2024-310-001816-1</t>
  </si>
  <si>
    <t>2024-09-02 22:35:29</t>
  </si>
  <si>
    <t>2024-310-000113-3</t>
  </si>
  <si>
    <t>2024-09-02 22:28:28</t>
  </si>
  <si>
    <t>2024-310-000112-3</t>
  </si>
  <si>
    <t>2024-09-02 22:25:44</t>
  </si>
  <si>
    <t>2024-310-000111-3</t>
  </si>
  <si>
    <t>2024-09-02 22:22:15</t>
  </si>
  <si>
    <t>2024-310-000110-3</t>
  </si>
  <si>
    <t>2024-09-02 22:19:14</t>
  </si>
  <si>
    <t>2024-310-000109-3</t>
  </si>
  <si>
    <t>2024-09-02 22:12:19</t>
  </si>
  <si>
    <t>2024-310-000108-3</t>
  </si>
  <si>
    <t>2024-09-02 22:09:53</t>
  </si>
  <si>
    <t>2024-310-000107-3</t>
  </si>
  <si>
    <t>2024-09-02 22:03:56</t>
  </si>
  <si>
    <t>TMP-2024-000002114</t>
  </si>
  <si>
    <t>2024-09-02 21:57:26</t>
  </si>
  <si>
    <t>Daniela Sofia Garzón Muñoz</t>
  </si>
  <si>
    <t>2024-310-000106-3</t>
  </si>
  <si>
    <t>2024-09-02 22:01:14</t>
  </si>
  <si>
    <t>2024-114-002121-2</t>
  </si>
  <si>
    <t>2024-09-02 16:54:14</t>
  </si>
  <si>
    <t>CUENTA DE COBRO No 06 JUAN DAVID LOSADA</t>
  </si>
  <si>
    <t>2024-114-002120-2</t>
  </si>
  <si>
    <t>2024-09-02 16:51:18</t>
  </si>
  <si>
    <t>MIGUEL ANGEL FERNANDEZ MUETE  ANGEL FERNANDEZ  MUETE</t>
  </si>
  <si>
    <t>CUENTA DE COBRO No 07 MIGUEL ANGEL FERNANDEZ</t>
  </si>
  <si>
    <t>2024-114-002119-2</t>
  </si>
  <si>
    <t>2024-09-02 16:47:51</t>
  </si>
  <si>
    <t>LISETTE CAROLINA HERAZO GUTIERREZ</t>
  </si>
  <si>
    <t>CUETNA DE COBRO No 7 LISETTE CAROLINA HERAZO</t>
  </si>
  <si>
    <t>2024-114-002118-2</t>
  </si>
  <si>
    <t>2024-09-02 16:44:44</t>
  </si>
  <si>
    <t>Darcy Natalia Villa Blandón</t>
  </si>
  <si>
    <t>CUENTA DE COBRO No 06 DARCY NATALIA VILLA</t>
  </si>
  <si>
    <t>2024-114-002117-2</t>
  </si>
  <si>
    <t>2024-09-02 16:41:56</t>
  </si>
  <si>
    <t>HELENA CAROLINA IBAÑEZ VARGAS</t>
  </si>
  <si>
    <t>CUENTA DE COBRO No 03 HELENA IBAÑEZ</t>
  </si>
  <si>
    <t>2024-114-002116-2</t>
  </si>
  <si>
    <t>2024-09-02 16:38:35</t>
  </si>
  <si>
    <t>Lina Maria Marin Rodriguez</t>
  </si>
  <si>
    <t>CUENTA DE COBRO No 06 LINA MARIA MARIN</t>
  </si>
  <si>
    <t>2024-214-001872-1</t>
  </si>
  <si>
    <t>2024-09-06 11:30:03</t>
  </si>
  <si>
    <t>SOLICITUD REGISTRO FCB 160 HORAS</t>
  </si>
  <si>
    <t>2024-114-002115-2</t>
  </si>
  <si>
    <t>2024-09-02 16:36:03</t>
  </si>
  <si>
    <t>Juan Carlos Suarez de la Torre</t>
  </si>
  <si>
    <t>CUENTA DE COBRO NO 06 JUAN CARLOS SUAREZ DE LA TORRE</t>
  </si>
  <si>
    <t>2024-114-002114-2</t>
  </si>
  <si>
    <t>2024-09-02 16:32:58</t>
  </si>
  <si>
    <t>Edna Geraldine Rodriguez Cardenas</t>
  </si>
  <si>
    <t>CUENTA DE COBRO No 04 EDNA GERALDINE RODRIGUEZ</t>
  </si>
  <si>
    <t>2024-114-002113-2</t>
  </si>
  <si>
    <t>2024-09-02 16:29:48</t>
  </si>
  <si>
    <t>CUENTA DE COBRO No 06 KELLY JOANNA SANTOS</t>
  </si>
  <si>
    <t>2024-114-002112-2</t>
  </si>
  <si>
    <t>2024-09-02 16:27:00</t>
  </si>
  <si>
    <t>CUERPO DE BOMBEROS VOLUNTARIOS DE BOGOTÁ  sin información juan.0508@hotmail.com</t>
  </si>
  <si>
    <t>Homologación curso nivel operaciones MATPEL  2</t>
  </si>
  <si>
    <t>2024-114-002111-2</t>
  </si>
  <si>
    <t>2024-09-02 16:23:54</t>
  </si>
  <si>
    <t>Suspensión Total del Servicio de Bomberos en el Municipio de Clemencia Bolívar.</t>
  </si>
  <si>
    <t>2024-213-001801-1</t>
  </si>
  <si>
    <t>2024-09-02 16:13:39</t>
  </si>
  <si>
    <t>2024-114-002110-2</t>
  </si>
  <si>
    <t>2024-09-02 16:01:24</t>
  </si>
  <si>
    <t>LEGALIZACION RESOLUCION No 238 DE 2024 MIGUEL JUVINAO</t>
  </si>
  <si>
    <t>2024-114-002109-2</t>
  </si>
  <si>
    <t>2024-09-02 15:47:45</t>
  </si>
  <si>
    <t>FLOR  ANGELA VERGEL ARAQUE</t>
  </si>
  <si>
    <t>LEGALIZACION RESOLUCION No.237 DE 2024 ANGELA VERGEL</t>
  </si>
  <si>
    <t>2024-310-001793-1</t>
  </si>
  <si>
    <t>2024-09-02 15:48:14</t>
  </si>
  <si>
    <t>PRESIDENCIA DE LA REPUBLICA GUSTAVO PETRO</t>
  </si>
  <si>
    <t>Remisión Información Comisiones y/o gastos de desplazamiento de la Dirección Nacional de Bomberos Cuarto Bimestre 2024</t>
  </si>
  <si>
    <t>2024-114-002108-2</t>
  </si>
  <si>
    <t>2024-09-02 15:44:25</t>
  </si>
  <si>
    <t>LOURDES -- PEÑA --</t>
  </si>
  <si>
    <t>LEGALIZACION RESOLUCION No 238 DE 2024 LOURDES PEÑA DEL VALLE</t>
  </si>
  <si>
    <t>2024-114-002107-2</t>
  </si>
  <si>
    <t>2024-09-02 15:40:19</t>
  </si>
  <si>
    <t>CUENTA DE COBRO No 04 JUAN ESTEBAN AMAYA</t>
  </si>
  <si>
    <t>2024-213-001787-1</t>
  </si>
  <si>
    <t>2024-09-02 15:30:51</t>
  </si>
  <si>
    <t>2024-114-002106-2</t>
  </si>
  <si>
    <t>2024-09-02 15:11:27</t>
  </si>
  <si>
    <t>BRAYAN SNIDER MADARIAGA CALDERON</t>
  </si>
  <si>
    <t>CTA DE COBRO #02 BRAYAN MADARIAGA</t>
  </si>
  <si>
    <t>2024-114-002105-2</t>
  </si>
  <si>
    <t>2024-09-02 15:08:50</t>
  </si>
  <si>
    <t>LUISA FERNANDA LUNA SANDOVAL</t>
  </si>
  <si>
    <t>CTA DE COBRO #2 LUISA SANDOVAL</t>
  </si>
  <si>
    <t>2024-114-002104-2</t>
  </si>
  <si>
    <t>2024-09-02 15:03:33</t>
  </si>
  <si>
    <t>John Jairo Beltran Mahecha</t>
  </si>
  <si>
    <t>CTA DE COBRO #6 JOHN BELTRAN</t>
  </si>
  <si>
    <t>2024-213-001781-1</t>
  </si>
  <si>
    <t>2024-09-02 15:03:47</t>
  </si>
  <si>
    <t>2024-114-002103-2</t>
  </si>
  <si>
    <t>2024-09-02 15:00:43</t>
  </si>
  <si>
    <t>DIANA CAROLINA PALACIOS ROA</t>
  </si>
  <si>
    <t>CTA DE COBRO #2 DANIELA PALACIOS</t>
  </si>
  <si>
    <t>2024-114-002102-2</t>
  </si>
  <si>
    <t>2024-09-02 14:51:38</t>
  </si>
  <si>
    <t>HERNÁN DARÍO  PELÁEZ  BARRANCO</t>
  </si>
  <si>
    <t>CTA DE COBRO #4 HERNAN PELAEZ</t>
  </si>
  <si>
    <t>2024-215-001778-1</t>
  </si>
  <si>
    <t>2024-09-02 14:47:08</t>
  </si>
  <si>
    <t>Traslado por competencia queja CIRO ROJAS OJEDA</t>
  </si>
  <si>
    <t>TMP-2024-000002071</t>
  </si>
  <si>
    <t>2024-09-02 14:44:42</t>
  </si>
  <si>
    <t>2024-114-002101-2</t>
  </si>
  <si>
    <t>2024-09-02 14:44:04</t>
  </si>
  <si>
    <t>CTA DE COBRO #4 PAOLA RIVAS DE LA ESPRIELLA</t>
  </si>
  <si>
    <t>2024-214-001777-1</t>
  </si>
  <si>
    <t>2024-09-02 14:23:34</t>
  </si>
  <si>
    <t>Solicitud Registro Cuerpo Oficial de Bomberos de Medellín</t>
  </si>
  <si>
    <t>2024-213-001775-1</t>
  </si>
  <si>
    <t>2024-09-02 14:10:28</t>
  </si>
  <si>
    <t>Requerimiento cumplimiento obligaciones Contrato Interadministrativo 178 DE 2021.</t>
  </si>
  <si>
    <t>2024-114-002100-2</t>
  </si>
  <si>
    <t>2024-09-02 14:06:00</t>
  </si>
  <si>
    <t>Stephanie Rodríguez Valencia</t>
  </si>
  <si>
    <t>CTA DE COBRO #4 STEPHANIE RODRIGUEZ</t>
  </si>
  <si>
    <t>2024-213-001773-1</t>
  </si>
  <si>
    <t>2024-09-02 13:09:08</t>
  </si>
  <si>
    <t>Africa  Carabali Rodriguez</t>
  </si>
  <si>
    <t>seguro de vida</t>
  </si>
  <si>
    <t>2024-213-001772-1</t>
  </si>
  <si>
    <t>2024-09-02 12:19:42</t>
  </si>
  <si>
    <t>CUERPO DE BOMBEROS VOLUNTARIOS DE CAICEDO  --</t>
  </si>
  <si>
    <t>Respuesta radicado No. 2024-114-001287-5</t>
  </si>
  <si>
    <t>2024-214-001771-1</t>
  </si>
  <si>
    <t>2024-09-02 12:11:23</t>
  </si>
  <si>
    <t>Solicitud de Registro para Curso- Bomberos Barichara</t>
  </si>
  <si>
    <t>2024-114-002099-2</t>
  </si>
  <si>
    <t>2024-09-02 12:06:11</t>
  </si>
  <si>
    <t>Nataly Salas Casallas</t>
  </si>
  <si>
    <t>CTA DE COBRO #4 NATALY CASALLAS</t>
  </si>
  <si>
    <t>2024-214-001770-1</t>
  </si>
  <si>
    <t>2024-09-02 11:56:27</t>
  </si>
  <si>
    <t>Solicitud de Registro Curso CRELC - Cuerpo de Bomberos Voluntarios Sabaneta</t>
  </si>
  <si>
    <t>2024-213-001769-1</t>
  </si>
  <si>
    <t>2024-09-02 11:51:30</t>
  </si>
  <si>
    <t>Respuesta radicado</t>
  </si>
  <si>
    <t>2024-114-002098-2</t>
  </si>
  <si>
    <t>2024-09-02 11:50:24</t>
  </si>
  <si>
    <t>Invitacion</t>
  </si>
  <si>
    <t>2024-114-002097-2</t>
  </si>
  <si>
    <t>2024-09-02 11:43:11</t>
  </si>
  <si>
    <t>CTA DE COBRO #4 VICTOR CASTRO</t>
  </si>
  <si>
    <t>2024-114-002096-2</t>
  </si>
  <si>
    <t>2024-09-02 11:40:10</t>
  </si>
  <si>
    <t>CTA DE COBRO #4 ERIKA CANTOR</t>
  </si>
  <si>
    <t>2024-114-002095-2</t>
  </si>
  <si>
    <t>2024-09-02 11:38:49</t>
  </si>
  <si>
    <t>CTA DE COBRO #5 ERIKA CANTOR</t>
  </si>
  <si>
    <t>2024-114-002094-2</t>
  </si>
  <si>
    <t>2024-09-02 11:31:30</t>
  </si>
  <si>
    <t>Concepto jurídico</t>
  </si>
  <si>
    <t>2024-114-002093-2</t>
  </si>
  <si>
    <t>2024-09-02 11:26:16</t>
  </si>
  <si>
    <t>GOBERNACIÓN DE BOYACÁ   --</t>
  </si>
  <si>
    <t>Solicitud de Fortalecimiento Cuerpos de Bomberos Departamento de Boyacá</t>
  </si>
  <si>
    <t>2024-213-001768-1</t>
  </si>
  <si>
    <t>2024-09-02 11:27:13</t>
  </si>
  <si>
    <t>Reasignación radicado 2024-114-001708-5</t>
  </si>
  <si>
    <t>2024-114-002092-2</t>
  </si>
  <si>
    <t>2024-09-02 11:23:33</t>
  </si>
  <si>
    <t>2024-214-001767-1</t>
  </si>
  <si>
    <t>2024-09-02 11:22:33</t>
  </si>
  <si>
    <t>Academia Nacional de Bomberos de Colombia  --</t>
  </si>
  <si>
    <t>Solicitud registros Cursos BHA para el BCBVC 2024</t>
  </si>
  <si>
    <t>2024-114-002091-2</t>
  </si>
  <si>
    <t>2024-09-02 11:22:22</t>
  </si>
  <si>
    <t>CUERPO DE BOMBEROS VOLUNTARIOS DE LA MACARENA - META  sin información</t>
  </si>
  <si>
    <t>Cordial saludo, envió documentos para radicado del curso de formación para bomberos de la Macarena Meta</t>
  </si>
  <si>
    <t>2024-114-002090-2</t>
  </si>
  <si>
    <t>2024-09-02 11:19:13</t>
  </si>
  <si>
    <t>2024-114-002089-2</t>
  </si>
  <si>
    <t>2024-09-02 11:15:06</t>
  </si>
  <si>
    <t>CUERPO DE BOMBEROS VOLUNTARIO DE CIRCASIA  ---</t>
  </si>
  <si>
    <t>Fwd: Documento de Leonela</t>
  </si>
  <si>
    <t>2024-114-002088-2</t>
  </si>
  <si>
    <t>2024-09-02 11:10:58</t>
  </si>
  <si>
    <t>2024-212-001766-1</t>
  </si>
  <si>
    <t>2024-09-02 11:07:06</t>
  </si>
  <si>
    <t>Bomberos oficiales   diaz</t>
  </si>
  <si>
    <t>traslado cuerpo de bomberos oficiales</t>
  </si>
  <si>
    <t>2024-114-002087-2</t>
  </si>
  <si>
    <t>2024-09-02 11:00:40</t>
  </si>
  <si>
    <t>CUERPO DE BOMBEROS VOLUNTARIOS DEL SOCORRO  sin información</t>
  </si>
  <si>
    <t>RV: SOLICITUD CARNETIZACION</t>
  </si>
  <si>
    <t>2024-114-002086-2</t>
  </si>
  <si>
    <t>2024-09-02 10:59:28</t>
  </si>
  <si>
    <t>CUERPO DE BOMBEROS VOLUNTARIOS DE SAN MARTIN  -- --</t>
  </si>
  <si>
    <t>2024-214-001765-1</t>
  </si>
  <si>
    <t>2024-09-02 10:55:03</t>
  </si>
  <si>
    <t>CUERPO DE BOMBEROS DE OCAÑA  OCAÑA capacitacionescbvo@gmail.com</t>
  </si>
  <si>
    <t>SOLICITUD DE REGISTROS CUERPO DE BOMBEROS VOLUNTARIOS DE OCAÑA</t>
  </si>
  <si>
    <t>2024-114-002243-5</t>
  </si>
  <si>
    <t>2024-09-02 10:53:34</t>
  </si>
  <si>
    <t>Oficio 2024EE13464 - Respuesta Oficio 2024EE07758 - Solicitud documentación de entrega Vehículo de Intervención Rápida, Placa OCJ580. Con radicado UNG...</t>
  </si>
  <si>
    <t>2024-114-002085-2</t>
  </si>
  <si>
    <t>2024-09-02 10:48:05</t>
  </si>
  <si>
    <t>KEYLA YESENIA CORTES RODRIGUEZ</t>
  </si>
  <si>
    <t>CTA DE COBRO #2 KEYLA CORTES</t>
  </si>
  <si>
    <t>2024-214-001764-1</t>
  </si>
  <si>
    <t>2024-09-02 10:33:29</t>
  </si>
  <si>
    <t>Solicitud asignación nuevo registro</t>
  </si>
  <si>
    <t>2024-114-002084-2</t>
  </si>
  <si>
    <t>2024-09-02 10:32:49</t>
  </si>
  <si>
    <t>Claudia Quintero Franklin</t>
  </si>
  <si>
    <t>CTA DE COBRO # 6 CLAUDIA QUINTERO</t>
  </si>
  <si>
    <t>2024-114-002083-2</t>
  </si>
  <si>
    <t>2024-09-02 10:28:50</t>
  </si>
  <si>
    <t>REGISTRO 285-2024</t>
  </si>
  <si>
    <t>2024-114-002082-2</t>
  </si>
  <si>
    <t>2024-09-02 10:22:49</t>
  </si>
  <si>
    <t>DOCUMENTOS PARA ACTIVAR EL RUE</t>
  </si>
  <si>
    <t>2024-114-002081-2</t>
  </si>
  <si>
    <t>2024-09-02 10:13:20</t>
  </si>
  <si>
    <t>ALCALDIA MUNICIPAL DE SAN JOSÉ DE URÉ  --</t>
  </si>
  <si>
    <t>CARTA DE CONTRAPARTIDAPARA LA ADQUISICIÓN DE MAQUINA CISTERNA PARA FORTALECER EL CUERPO DE BOMBEROS DEL MUNICIPIO DE SAN JOSE DE URE , CORDOBA</t>
  </si>
  <si>
    <t>2024-214-001763-1</t>
  </si>
  <si>
    <t>2024-09-02 10:09:16</t>
  </si>
  <si>
    <t>2024-214-001762-1</t>
  </si>
  <si>
    <t>2024-09-02 10:03:03</t>
  </si>
  <si>
    <t>Notificación de irregularidad - Escuela Bomberos Chinchiná</t>
  </si>
  <si>
    <t>2024-114-002080-2</t>
  </si>
  <si>
    <t>2024-09-02 09:59:56</t>
  </si>
  <si>
    <t>Oficio 2024EE13462 - Traslado Solicitud dotación cuerpo de bomberos Fresno. Radicado 2024ER24461 del 16-08-2024.</t>
  </si>
  <si>
    <t>2024-114-002079-2</t>
  </si>
  <si>
    <t>2024-09-02 09:55:01</t>
  </si>
  <si>
    <t>CUERPO DE BOMBEROS VOLUNTARIOS DE CHIPAQUE - CUNDINAMARCA  sin información</t>
  </si>
  <si>
    <t>Comunicado Unidad Bomberil Chipaque</t>
  </si>
  <si>
    <t>2024-100-001761-1</t>
  </si>
  <si>
    <t>2024-09-02 10:00:40</t>
  </si>
  <si>
    <t>BENEMERITO CUERPO DE BOMBEROS VOLUNTARIOS DE CALI  -- --</t>
  </si>
  <si>
    <t>INVITACION MESAS TECNICAS</t>
  </si>
  <si>
    <t>2024-114-002078-2</t>
  </si>
  <si>
    <t>2024-09-02 09:47:30</t>
  </si>
  <si>
    <t>YURY MARCELA RUBIANO GARZON  -- --</t>
  </si>
  <si>
    <t>CTA DE COBRO #2 YURY RUBIANO</t>
  </si>
  <si>
    <t>2024-114-002077-2</t>
  </si>
  <si>
    <t>2024-09-02 09:33:12</t>
  </si>
  <si>
    <t>SOLICITUD DE INFORMACIÓN RESPECTO AL CUERPO DE BOMBEROS VOLUNTARIOS DE MONIQUIRÁ. MUNIICPIO DE MONIQUIRÁ, BOYACÁ</t>
  </si>
  <si>
    <t>2024-114-002076-2</t>
  </si>
  <si>
    <t>2024-09-02 09:25:33</t>
  </si>
  <si>
    <t>2024-214-001760-1</t>
  </si>
  <si>
    <t>2024-09-02 09:12:30</t>
  </si>
  <si>
    <t>Remisión Solicitud - Ticket N° GSC-2024-122843 - RELACIONAMIENTO CON EL CIUDADANO - UNGRD</t>
  </si>
  <si>
    <t>2024-114-001759-1</t>
  </si>
  <si>
    <t>2024-09-02 08:44:59</t>
  </si>
  <si>
    <t>HSEQ LEADER  --</t>
  </si>
  <si>
    <t>Solicitud Apoyo Semana de a Salud</t>
  </si>
  <si>
    <t>Canal Oficial de Entrada</t>
  </si>
  <si>
    <t>Servicio de Entrada</t>
  </si>
  <si>
    <t xml:space="preserve">Departamento </t>
  </si>
  <si>
    <t>Peticionario</t>
  </si>
  <si>
    <t>Naturaleza Juridica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</si>
  <si>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</si>
  <si>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</si>
  <si>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</si>
  <si>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</si>
  <si>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</si>
  <si>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</si>
  <si>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</si>
  <si>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</si>
  <si>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Número de Salida</t>
  </si>
  <si>
    <t>Fecha de Salida y Seguimiento</t>
  </si>
  <si>
    <t>Días hábiles</t>
  </si>
  <si>
    <t>Tiempo de Atención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</si>
  <si>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</si>
  <si>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</si>
  <si>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</si>
  <si>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</si>
  <si>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</si>
  <si>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</si>
  <si>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Canal Escrito</t>
  </si>
  <si>
    <t>Correo Electrónico</t>
  </si>
  <si>
    <t>Cundinamarca</t>
  </si>
  <si>
    <t>Entidad Pública</t>
  </si>
  <si>
    <t>Educación Bomberil</t>
  </si>
  <si>
    <t>Subdirección Estrategica y de Coordinación Bomberil</t>
  </si>
  <si>
    <t>Educación Nacional para Bomberos</t>
  </si>
  <si>
    <t>Petición Interés General</t>
  </si>
  <si>
    <t>N/A</t>
  </si>
  <si>
    <t xml:space="preserve">EN PROCESO </t>
  </si>
  <si>
    <t xml:space="preserve"> Crear Radicado 2024-09-23 09:47:48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</si>
  <si>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Huila</t>
  </si>
  <si>
    <t>Ente Territorial</t>
  </si>
  <si>
    <t>Recursos para Bomberos</t>
  </si>
  <si>
    <t>Coordinación Bomberil</t>
  </si>
  <si>
    <t>CUMPLIDA</t>
  </si>
  <si>
    <t>Finalizar radicado 2024-09-26 09:54:25
Usuario: Juan Carlos Puerto Prieto
Dependencia: COORDINACIÓN OPERATIVA
Observación: Se genera oficio con la descripción de apoyos gestionados por Sala Situacional DNBC, ante la brigada forestal de Florencia - Caquetá y el apoyo aéreo requerido a la SCN - UNGRD, se adjuntan documentos como soporte del trámite y se brinda respuesta al peticionario vía correo electrónico.</t>
  </si>
  <si>
    <t>PDF</t>
  </si>
  <si>
    <t>Otro</t>
  </si>
  <si>
    <t>Subdirección Administrativa y Financiera</t>
  </si>
  <si>
    <t>Gestión de Atención al Ciudadano</t>
  </si>
  <si>
    <t>Petición Documentos o Información</t>
  </si>
  <si>
    <t>Finalizar radicado 2024-09-18 12:20:38
Usuario: Karen Lizeth Altamirano Morales
Dependencia: GESTIÓN ATENCIÓN AL USUARIO
Observación: Se brindo respuesta y se corrió traslado por competencia</t>
  </si>
  <si>
    <t>SI</t>
  </si>
  <si>
    <t>Persona Natural</t>
  </si>
  <si>
    <t>Reasignar Radicado 2024-09-18 10:20:42
Usuario: Luis Alberto Valencia Pulido
Dependencia: COORDINACIÓN OPERATIVA
Observación: Se reasignó el radicado al usuario: Juan Carlos Puerto Prieto con la siguiente observación: se reasigna por competencia y para fines pertinente</t>
  </si>
  <si>
    <t>Entidad Bomberil</t>
  </si>
  <si>
    <t>Petición Interés Particular</t>
  </si>
  <si>
    <t>Administrativo</t>
  </si>
  <si>
    <t>Gestión Contractual</t>
  </si>
  <si>
    <t>Petición entre Autoridades</t>
  </si>
  <si>
    <t>Finalizar radicado 2024-09-16 11:10:59
Usuario: Darcy Natalia Villa Blandón
Dependencia: GESTIÓN CONTRACTUAL
Observación: Se adjuntan soportes de envío del correo, se procede a archivar se dio respuesta por correo.</t>
  </si>
  <si>
    <t>Atlántico</t>
  </si>
  <si>
    <t>Persona Jurídica</t>
  </si>
  <si>
    <t>Seguimiento a Cuerpos de Bomberos</t>
  </si>
  <si>
    <t>Finalizar radicado 2024-09-13 10:46:19
Usuario: Luis Alberto Valencia Pulido
Dependencia: COORDINACIÓN OPERATIVA
Observación: se da respuesta al peticionario vía correo electrónico para fines pertientes</t>
  </si>
  <si>
    <t>Faubricio Sánchez Córtes</t>
  </si>
  <si>
    <t>Petición Informes a Congresistas</t>
  </si>
  <si>
    <t>VENCIDA</t>
  </si>
  <si>
    <t>Finalizar radicado 2024-09-11 11:46:22
Usuario: Faubricio Sanchez Cortes
Dependencia: FORTALECIMIENTO BOMBERIL PARA LA RESPUESTA
Observación: Se le dio respuesta a traves del correo de atención al ciudadano el día 11/09/2024</t>
  </si>
  <si>
    <t>Casanare</t>
  </si>
  <si>
    <t>Magdalena</t>
  </si>
  <si>
    <t>Meta</t>
  </si>
  <si>
    <t>Sucre</t>
  </si>
  <si>
    <t>Arauca</t>
  </si>
  <si>
    <t>Antioquia</t>
  </si>
  <si>
    <t>Cesar</t>
  </si>
  <si>
    <t>Acompañamiento Jurídico</t>
  </si>
  <si>
    <t>Cauca</t>
  </si>
  <si>
    <t>Tolima</t>
  </si>
  <si>
    <t>Santander</t>
  </si>
  <si>
    <t>Boyacá</t>
  </si>
  <si>
    <t>Valle del Cauca</t>
  </si>
  <si>
    <t>Persona Juridica</t>
  </si>
  <si>
    <t>Caquetá</t>
  </si>
  <si>
    <t>Dirección General</t>
  </si>
  <si>
    <t>Invitación</t>
  </si>
  <si>
    <t>INFORMATIVO</t>
  </si>
  <si>
    <t>Solicitud de Información Pública</t>
  </si>
  <si>
    <t>Finalizar radicado 2024-09-18 10:19:37
Usuario: Johana Vanessa Alvarez Rodriguez
Dependencia: GESTIÓN ATENCIÓN AL USUARIO
Observación: Se achiva por cuanto por instrucciones de Cordinacion bomberil, la presnte peticion se traslado a la secretaria de salud de Cali. Se adjunta pantallazo envio y documento con firma.</t>
  </si>
  <si>
    <t>Finalizar radicado 2024-09-17 09:50:06
Usuario: Luis Alberto Valencia Pulido
Dependencia: COORDINACIÓN OPERATIVA
Observación: se da respuesta al peticionario vía coreo electrónico</t>
  </si>
  <si>
    <t>Finalizar radicado 2024-09-16 11:37:38
Usuario: Edgar Alexander Maya Lopez
Dependencia: EDUCACIÓN NACIONAL PARA BOMBEROS
Observación: Se da respuesta por correo electronico se deja evidencia en digital</t>
  </si>
  <si>
    <t>Finalizar radicado 2024-09-19 08:53:16
Usuario: Luis Alberto Valencia Pulido
Dependencia: COORDINACIÓN OPERATIVA
Observación: se da respuesta al peticionario vía correo electrónico</t>
  </si>
  <si>
    <t>Finalizar radicado 2024-09-16 09:53:24
Usuario: Juan Carlos Puerto Prieto
Dependencia: COORDINACIÓN OPERATIVA
Observación: Se adjunta oficios con solicitudes de apoyos: aéreo y de brigada forestal Florencia, requeridos para el municipio de Aipe - Huila, desde el 10 y 14 de septiembre de 2024 respectivamente, enviados a SCN - UNGRD y gestionados desde entonces. Al momento las solicitudes continúan vigentes, dado que la emergencia por incendios forestales no ha concluido, por lo tanto, se sigue reiterando a diario la necesidad de contar con apoyo aéreo para fortalecer las labores en tierra.</t>
  </si>
  <si>
    <t>CUMPLIDA (OFICIOS SIN ORFEO)</t>
  </si>
  <si>
    <t>Finalizar radicado 2024-09-18 13:06:21
Usuario: Karen Lizeth Altamirano Morales
Dependencia: GESTIÓN ATENCIÓN AL USUARIO
Observación: Se brindo respuesta y se corrió traslado por competencia</t>
  </si>
  <si>
    <t>Finalizar radicado 2024-09-18 10:27:37
Usuario: Johana Vanessa Alvarez Rodriguez
Dependencia: GESTIÓN ATENCIÓN AL USUARIO
Observación: Se archiva, por cuanto se informa al CBV de Cali qu el traslado se realizo a la secretaria de salud de la alcaldia de cali para que adelante la presnete solicutd. Se anexa correo y respuesta firmada en anexos. Asimismo se informa que la solicitud es el duplicado del radicado 2024-114-002398-2.</t>
  </si>
  <si>
    <t>Finalizar radicado 2024-09-16 08:55:11
Usuario: Edgar Alexander Maya Lopez
Dependencia: EDUCACIÓN NACIONAL PARA BOMBEROS
Observación: Se archiva por ser de caracter informativo</t>
  </si>
  <si>
    <t>CUMPLIDA POR SER INFORMATIVA</t>
  </si>
  <si>
    <t>Finalizar radicado 2024-09-18 09:45:10
Usuario: Director General
Dependencia: DIRECCION GENERAL
Observación: ARCHIVO</t>
  </si>
  <si>
    <t>Gestión Administrativa</t>
  </si>
  <si>
    <t xml:space="preserve"> Finalizar radicado 2024-09-16 16:32:15
Usuario: Juan Carlos Suarez de la Torre
Dependencia: GESTIÓN ADMININSTRATIVA
Observación: Se procede a realizar oficio delegando a alguien de Administrativa para ir personalmente a la reclamación del pago del recibo de acueducto.</t>
  </si>
  <si>
    <t>Finalizar radicado 2024-09-17 12:40:12
Usuario: Faubricio Sanchez Cortes
Dependencia: FORTALECIMIENTO BOMBERIL PARA LA RESPUESTA
Observación: Se archiva ya que es de carácter informativo y se anexa a la base de datos de proyectos 2024.</t>
  </si>
  <si>
    <t>Persona</t>
  </si>
  <si>
    <t>Finalizar radicado 2024-09-12 14:44:06
Usuario: Luis Alberto Valencia Pulido
Dependencia: COORDINACIÓN OPERATIVA
Observación: se da respuesta vía correo electrónico para fines pertinentes.</t>
  </si>
  <si>
    <t>Finalizar radicado 2024-09-11 16:41:41
Usuario: Faubricio Sanchez Cortes
Dependencia: FORTALECIMIENTO BOMBERIL PARA LA RESPUESTA
Observación: Se archiva ya que es de carácter informativo y se anexa a la base de datos de proyectos 2024.</t>
  </si>
  <si>
    <t>Finalizar radicado 2024-09-16 09:00:59
Usuario: Luis Alberto Valencia Pulido
Dependencia: COORDINACIÓN OPERATIVA
Observación: se da respuesta vía correo electrónico al peticionario</t>
  </si>
  <si>
    <t>Ventanilla Física</t>
  </si>
  <si>
    <t>Finalizar radicado 2024-09-11 17:04:04
Usuario: Faubricio Sanchez Cortes
Dependencia: FORTALECIMIENTO BOMBERIL PARA LA RESPUESTA
Observación: Se archiva ya que es de carácter informativo y se anexa a la base de datos de proyectos 2024.</t>
  </si>
  <si>
    <t xml:space="preserve"> Finalizar radicado 2024-09-11 17:04:04
Usuario: Faubricio Sanchez Cortes
Dependencia: FORTALECIMIENTO BOMBERIL PARA LA RESPUESTA
Observación: Se archiva ya que es de carácter informativo y se anexa a la base de datos de proyectos 2024.</t>
  </si>
  <si>
    <t>uNGRD  -- --</t>
  </si>
  <si>
    <t>Finalizar radicado 2024-09-16 14:33:22
Usuario: Daniel Ernesto Fonseca Ramirez
Dependencia: GESTIÓN TALENTO HUMANO
Observación: Se tramito documento y reposa en expediente</t>
  </si>
  <si>
    <t>Invitaciones</t>
  </si>
  <si>
    <t xml:space="preserve"> Finalizar radicado 2024-09-11 14:35:03
Usuario: Edgar Alexander Maya Lopez
Dependencia: EDUCACIÓN NACIONAL PARA BOMBEROS
Observación: Se archiva por ser de caracter informativo</t>
  </si>
  <si>
    <t>Legislación Bomberil</t>
  </si>
  <si>
    <t>Finalizar radicado 2024-09-16 09:50:36
Usuario: Luis Alberto Valencia Pulido
Dependencia: COORDINACIÓN OPERATIVA
Observación: Se asigno para la mesa Técnica el capitán Orlando murillo lopez, como componente técnico de la Dirección Nacional de Bomberos, se envió via correo electrónico la respuesta de la participación</t>
  </si>
  <si>
    <t>Sitio Web</t>
  </si>
  <si>
    <t xml:space="preserve"> Finalizar radicado 2024-09-16 08:41:31
Usuario: Luis Alberto Valencia Pulido
Dependencia: COORDINACIÓN OPERATIVA
Observación: se da respuesta al peticionario vía correo electrónico par fines pertinente.</t>
  </si>
  <si>
    <t>Finalizar radicado 2024-09-13 17:05:53
Usuario: Rainer Narval Naranjo Charrasquiel
Dependencia: SUBDIRECCIÓN ADMINISTRATIVA Y FINANCIERA
Observación: Se procede a dar respuesta del oficio y se adjunta correo enviado a la Contraloría.</t>
  </si>
  <si>
    <t>Gestión de Talento Humano</t>
  </si>
  <si>
    <t xml:space="preserve"> Incluir en expediente 2024-09-09 15:22:07
Usuario: Daniel Ernesto Fonseca Ramirez
Dependencia: GESTIÓN TALENTO HUMANO
Observación: Se incluyó el radicado en el expediente: Solicitudes</t>
  </si>
  <si>
    <t>INDICA QUE NO REQUIERE RESPUESTA PERO AL PARECER SI</t>
  </si>
  <si>
    <t>Caldas</t>
  </si>
  <si>
    <t>Finalizar radicado 2024-09-11 14:55:49
Usuario: Andres Felipe Garcia Rico
Dependencia: EDUCACIÓN NACIONAL PARA BOMBEROS
Observación: se da respuesta al peticionario mediante radicado DNBC No. 2024-214-001973-1</t>
  </si>
  <si>
    <t>Finalizar radicado 2024-09-09 15:06:50
Usuario: Luis Alberto Valencia Pulido
Dependencia: COORDINACIÓN OPERATIVA
Observación: se da respuesta al peticionario vía correo electrónico</t>
  </si>
  <si>
    <t>Finalizar radicado 2024-09-11 16:14:34
Usuario: Faubricio Sanchez Cortes
Dependencia: FORTALECIMIENTO BOMBERIL PARA LA RESPUESTA
Observación: Se archiva ya que es una solicitud que no es competencia de la DNBC y ya iba con copia a los encargados</t>
  </si>
  <si>
    <t>Finalizar radicado 2024-09-11 10:32:29
Usuario: Mercedes Catalina Rincón Quintero
Dependencia: EDUCACIÓN NACIONAL PARA BOMBEROS
Observación: Se da respuesta a cambio de fecha 323-2024</t>
  </si>
  <si>
    <t>Finalizar radicado 2024-09-09 09:56:44
Usuario: Luis Alberto Valencia Pulido
Dependencia: COORDINACIÓN OPERATIVA
Observación: se da respuesta al peticionario vía correo electrónico para fines pertinentes.</t>
  </si>
  <si>
    <t>Santiago Gutierrez Mendoza</t>
  </si>
  <si>
    <t>Finalizar radicado 2024-09-10 14:34:41
Usuario: Santiago Gutierrez Mendoza
Dependencia: EDUCACIÓN NACIONAL PARA BOMBEROS
Observación: Se dio respuesta vía correo electrónico mediante radicado 2024-214-001936-1.</t>
  </si>
  <si>
    <t>Finalizar radicado 2024-09-09 10:12:20
Usuario: Edgar Alexander Maya Lopez
Dependencia: EDUCACIÓN NACIONAL PARA BOMBEROS
Observación: Se da respuesta con radicado DNBC 2024-214-001920-1</t>
  </si>
  <si>
    <t>Córdoba</t>
  </si>
  <si>
    <t>Finalizar radicado 2024-09-13 15:18:06
Usuario: Faubricio Sanchez Cortes
Dependencia: FORTALECIMIENTO BOMBERIL PARA LA RESPUESTA
Observación: Se archiva ya que se envió el documento solicitado</t>
  </si>
  <si>
    <t>INDICA QUE SE ENVIO POR CORREO EL DOCUMENTO REQUERIDO PERO NO ADJUNTA EVIDENCIA DEL ENVIO</t>
  </si>
  <si>
    <t>Bolívar</t>
  </si>
  <si>
    <t>Finalizar radicado 2024-09-11 11:48:41
Usuario: Johana Vanessa Alvarez Rodriguez
Dependencia: GESTIÓN ATENCIÓN AL USUARIO
Observación: Se anexa respuesta como evidencia de envio. Correo enviado dia 11.09.</t>
  </si>
  <si>
    <t xml:space="preserve"> Finalizar radicado 2024-09-09 14:26:55
Usuario: Edgar Alexander Maya Lopez
Dependencia: EDUCACIÓN NACIONAL PARA BOMBEROS
Observación: Se archiva por ser de caracter informativo</t>
  </si>
  <si>
    <t>Formulación, Actualización, Acompañamiento Normativo y Operativo</t>
  </si>
  <si>
    <t>Finalizar radicado 2024-09-18 13:07:46
Usuario: Nicolas Potes Rengifo
Dependencia: FORMULACIÓN, ACTUALIZACIÓN ,ACOMPAÑAMINETO NORMATIVO Y OPERATIVO
Observación: el presente se le dio tramite mediante radicado de salida 2024-211-001930-1.</t>
  </si>
  <si>
    <t>INDICA RESPUESTA CON OFICIO PERO NO SE EVIDENCIA DOCUMENTO</t>
  </si>
  <si>
    <t>Fortalecimiento Bomberil para la Respuesta</t>
  </si>
  <si>
    <t>Finalizar radicado 2024-09-04 14:45:16
Usuario: Faubricio Sanchez Cortes
Dependencia: FORTALECIMIENTO BOMBERIL PARA LA RESPUESTA
Observación: Se archiva ya que se dio respuesta con radicado No. 2024-213-001848-1 enviado por correo electrónico el día 4/9/2024</t>
  </si>
  <si>
    <t>CUMPLIDA PERO EL DOCUMENTO DE SALIDA FUE CREADO INDEPENDIENTE A LA ENTRADA</t>
  </si>
  <si>
    <t>Lina Ines Ricardo Marriaga</t>
  </si>
  <si>
    <t>Finalizar radicado 2024-09-16 22:26:51
Usuario: Lina Ines Ricardo Marriaga
Dependencia: GESTIÓN CONTRACTUAL
Observación: SE REMITIO VIA CORREO ELECTRONICO AL PETICIONARIO Y SE ADJUNTAN SOPORTES</t>
  </si>
  <si>
    <t>Finalizar radicado 2024-09-08 20:35:41
Usuario: Nicolas Potes Rengifo
Dependencia: FORMULACIÓN, ACTUALIZACIÓN ,ACOMPAÑAMINETO NORMATIVO Y OPERATIVO
Observación: NO REQUIERE RESPUESTA, ES DE CARACTER INFORMATIVO</t>
  </si>
  <si>
    <t>Finalizar radicado 2024-09-17 11:51:10
Usuario: Nicolas Potes Rengifo
Dependencia: FORMULACIÓN, ACTUALIZACIÓN ,ACOMPAÑAMINETO NORMATIVO Y OPERATIVO
Observación: se le dio el tramite correspondiente</t>
  </si>
  <si>
    <t>Reasignar Radicado 2024-09-24 20:20:38
Usuario: Orlando Murillo Lopez
Dependencia: INSPECCIÓN, VIGILANCIA Y CONTROL
Observación: Se reasignó el radicado al usuario: Luis Alberto Valencia Pulido con la siguiente observación: Sentencia que condenan a la UNGRD y establece que todas las entidades públicas integrantes del Sistema Nacional de Gestión del Riesgo de Desastres (artículo 8, Ley 1523 de 2024), deberán participar en la formulación, estructuración y ejecución del Plan de Acción Específico que deba prever disposiciones para la rehabilitación y reconstrucción de las áreas afectadas y precaver la ocurrencia, Para el cumplimiento de la orden anterior, se concederá un término de dos (2) meses</t>
  </si>
  <si>
    <t>Gestión de Asuntos Disciplinarios</t>
  </si>
  <si>
    <t>Enviar respuesta por correo 2024-09-17 16:17:21
Usuario: Anjhydalid Viviana Ruales Escobar
Dependencia: GESTIÓN DE ASUNTOS DISCIPLINARIOS
Observación: Se envió el radicado al(los) cliente(s) con el correo registrado anjhydalid.ruales@dnbc.gov.co, quejas@procuraduria.gov.co</t>
  </si>
  <si>
    <t>Asociar plantilla 2024-09-25 15:43:12
Usuario: Ronny Estiven Romero Velandia
Dependencia: SUBDIRECCIÓN ESTRATÉGICA Y DE COORDINACIÓN BOMBERIL
Observación: Se realizó la carga de la plantilla RESPUESTAS CUESTIONARIO PROPOSICIÓN N° 8 CITACION DEBATE DE CONTROL POLITICO CO al radicado 2024-114-002323-5</t>
  </si>
  <si>
    <t>Ronny Estiven Romero Velandia</t>
  </si>
  <si>
    <t>EXTEMPORANEA</t>
  </si>
  <si>
    <t>SE EVIDENCIA PLANTILLA CARGADA SIN CONTINUAR EL TRÁMITE PARA EMITIR NÚMERO DE RADICADO</t>
  </si>
  <si>
    <t>e Firmado físicamente 2024-09-24 18:42:56
Usuario: Lina Maria Marin Rodriguez
Dependencia: GESTIÓN TALENTO HUMANO
Observación: Se firmó físicamente el documento RESPUESTA CNSC OPEC 48727</t>
  </si>
  <si>
    <t>2024-310-002128-1</t>
  </si>
  <si>
    <t>Reasignar Radicado 2024-09-09 13:56:18
Usuario: Maikol Alfredo Grandett Gastelbondo
Dependencia: GESTIÓN CONTRACTUAL
Observación: Se reasignó el radicado al usuario: Lina Ines Ricardo Marriaga con la siguiente observación: Lo tenia olga, ahora para orfear</t>
  </si>
  <si>
    <t>NO SE EVIDENCIA RESPUESTA</t>
  </si>
  <si>
    <t>Reasignar Radicado 2024-09-05 10:26:28
Usuario: Juan Carlos Fontalvo Vera
Dependencia: DIRECCION GENERAL
Observación: Se reasignó el radicado al usuario: Adriana Moreno Roncancio con la siguiente observación: De acuerdo a lo conversado remito para su conocimiento y tramites pertinentes.</t>
  </si>
  <si>
    <t>Planeación Estrategica</t>
  </si>
  <si>
    <t>Finalizar radicado 2024-09-24 10:41:40
Usuario: Jorge Enrique Restrepo Sanguino
Dependencia: FORMULACIÓN, ACTUALIZACIÓN ,ACOMPAÑAMINETO NORMATIVO Y OPERATIVO
Observación: NO REQUIERE RESPUESTA ES DE INFORMACION</t>
  </si>
  <si>
    <t>Jorge Enrique Restrepo Sanguino</t>
  </si>
  <si>
    <t>Reasignar Radicado 2024-09-24 14:49:41
Usuario: Atención de Usuario al Ciudadano
Dependencia: GESTIÓN ATENCIÓN AL USUARIO
Observación: Se reasignó el radicado al usuario: Juan Pablo Ardila Figueroa con la siguiente observación: para su conocimiento y fines pertinentes</t>
  </si>
  <si>
    <t>Risaralda</t>
  </si>
  <si>
    <t>Reasignar Radicado 2024-09-23 16:44:13
Usuario: Juan Pablo Ardila Figueroa
Dependencia: FORMULACIÓN, ACTUALIZACIÓN ,ACOMPAÑAMINETO NORMATIVO Y OPERATIVO
Observación: Se reasignó el radicado al usuario: Nicolas Potes Rengifo con la siguiente observación: Dr. Nicolas, es relevante proyectar la respuesta desde la funcionalidad de la entidad y su marco normativo. Mil gracias</t>
  </si>
  <si>
    <t xml:space="preserve"> Crear Radicado 2024-09-23 15:36:45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</si>
  <si>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Finalizar radicado 2024-09-27 15:42:59
Usuario: Mercedes Catalina Rincón Quintero
Dependencia: EDUCACIÓN NACIONAL PARA BOMBEROS
Observación: Se da respuesta a cambio de fecha 111-2024</t>
  </si>
  <si>
    <t>2024-214-002321-1</t>
  </si>
  <si>
    <t>Reasignar Radicado 2024-09-23 17:16:59
Usuario: Juan Pablo Ardila Figueroa
Dependencia: FORMULACIÓN, ACTUALIZACIÓN ,ACOMPAÑAMINETO NORMATIVO Y OPERATIVO
Observación: Se reasignó el radicado al usuario: Briyith Margareth Moncada Sanchez con la siguiente observación: - Respuesta a requerimiento creacion cuerpos de bomberos , No amerita respuesta, hacer el registro . Gracias</t>
  </si>
  <si>
    <t>Crear Radicado 2024-09-23 12:04:06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</si>
  <si>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Inspección, Vigilancia y Control</t>
  </si>
  <si>
    <t>En proceso de firma física 2024-09-24 20:42:46
Usuario: Orlando Murillo Lopez
Dependencia: INSPECCIÓN, VIGILANCIA Y CONTROL
Observación: El inicia proceso de firma física para el documento RESPUESTA NICOLAS ESTIVEN RODRIGUEZ</t>
  </si>
  <si>
    <t>2024-215-002130-1</t>
  </si>
  <si>
    <t>Crear Radicado 2024-09-23 11:41:20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</si>
  <si>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2024-09-23 11:27:34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</si>
  <si>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2024-09-23 09:30:56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</si>
  <si>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Reasignar Radicado 2024-09-27 11:42:58
Usuario: Ronny Estiven USUARIO DUPLICADO Romero Velandia
Dependencia: FORMULACIÓN, ACTUALIZACIÓN ,ACOMPAÑAMINETO NORMATIVO Y OPERATIVO
Observación: Se reasignó el radicado al usuario: Ronny Estiven Romero Velandia con la siguiente observación: Psi.</t>
  </si>
  <si>
    <t>Reasignar Radicado 2024-09-24 14:48:47
Usuario: Atención de Usuario al Ciudadano
Dependencia: GESTIÓN ATENCIÓN AL USUARIO
Observación: Se reasignó el radicado al usuario: Juan Pablo Ardila Figueroa con la siguiente observación: para su conocimiento y fines pertinentes</t>
  </si>
  <si>
    <t>Finalizar radicado 2024-09-25 10:39:09
Usuario: Luis Alberto Valencia Pulido
Dependencia: COORDINACIÓN OPERATIVA
Observación: Se da respuesta al peticionario vía correo electrónico</t>
  </si>
  <si>
    <t>2024-212-002135-1</t>
  </si>
  <si>
    <t>En proceso de firma física 2024-09-24 21:14:37
Usuario: Orlando Murillo Lopez
Dependencia: INSPECCIÓN, VIGILANCIA Y CONTROL
Observación: El inicia proceso de firma física para el documento RESPUESTA PAOLA DEL PILAR HERNANDEZ LóPEZ</t>
  </si>
  <si>
    <t>2024-215-002131-1</t>
  </si>
  <si>
    <t xml:space="preserve"> Reasignar Radicado 2024-09-23 17:50:18
Usuario: Juan Pablo Ardila Figueroa
Dependencia: FORMULACIÓN, ACTUALIZACIÓN ,ACOMPAÑAMINETO NORMATIVO Y OPERATIVO
Observación: Se reasignó el radicado al usuario: Andres Felipe Garcia Rico con la siguiente observación: Dr Andres, respetuosamente requerimos de sus servicios profesionales para proyectar la respuesta desde su experiencia y conocimiento normativo de la funcionalidad de la entidad. Mil gracias.</t>
  </si>
  <si>
    <t>Asociar imagen principal 2024-09-20 10:39:33
Usuario: Atención de Usuario al Ciudadano
Dependencia: GESTIÓN ATENCIÓN AL USUARIO
Observación: Se realizó la carga del documento principal: 2024-114-002388-5-1.pdf, con el nombre de: 2024-114-002388-5.pdf, y su descripción: 2024-114-002388-5</t>
  </si>
  <si>
    <t>Crear Radicado 2024-09-20 09:42:25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</si>
  <si>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2024-09-20 09:37:48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</si>
  <si>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2024-09-20 09:22:18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</si>
  <si>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Asociar imagen principal 2024-09-20 08:51:27
Usuario: Atención de Usuario al Ciudadano
Dependencia: GESTIÓN ATENCIÓN AL USUARIO
Observación: Se realizó la carga del documento principal: 2024-114-002384-5-1.pdf, con el nombre de: 2024-114-002384-5.pdf, y su descripción: 2024-114-002384-5</t>
  </si>
  <si>
    <t>Reasignar Radicado 2024-09-20 08:57:52
Usuario: Atención de Usuario al Ciudadano
Dependencia: GESTIÓN ATENCIÓN AL USUARIO
Observación: Se reasignó el radicado al usuario: Juan Pablo Ardila Figueroa con la siguiente observación: Para su información y fines pertinentes.</t>
  </si>
  <si>
    <t xml:space="preserve"> Finalizar radicado 2024-09-27 10:42:59
Usuario: Santiago Gutierrez Mendoza
Dependencia: EDUCACIÓN NACIONAL PARA BOMBEROS
Observación: Se dio respuesta mediante radicado 2024-214-002223-1.</t>
  </si>
  <si>
    <t>2024-214-002223-1</t>
  </si>
  <si>
    <t>Reasignar Radicado 2024-09-19 12:46:00
Usuario: Juan Pablo Ardila Figueroa
Dependencia: FORMULACIÓN, ACTUALIZACIÓN ,ACOMPAÑAMINETO NORMATIVO Y OPERATIVO
Observación: Se reasignó el radicado al usuario: Briyith Margareth Moncada Sanchez con la siguiente observación: Respuesta a Radicado de salida 2024-211-000403-1, No amerita respuesta, hacer el registro dentro de los cuerpos de bomberos que cuentan con convenio. Gracias</t>
  </si>
  <si>
    <t xml:space="preserve"> Crear Radicado 2024-09-19 10:52:33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</si>
  <si>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Reasignar Radicado 2024-09-22 11:52:04
Usuario: Stephanie Rodríguez Valencia
Dependencia: INSPECCIÓN, VIGILANCIA Y CONTROL
Observación: Se reasignó el radicado al usuario: Nataly Salas Casallas con la siguiente observación: Para su trámite</t>
  </si>
  <si>
    <t>Reasignar Radicado 2024-09-19 15:05:54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</si>
  <si>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Finalizar radicado 2024-09-24 20:26:34
Usuario: Orlando Murillo Lopez
Dependencia: INSPECCIÓN, VIGILANCIA Y CONTROL
Observación: No requiere respuesta por cuanto es una solicitud al Cuerpo de Bomberos Voluntarios de Arcabuco y tramite de conocimiento a la DNBC, se decide archivar por cuanto no es de su competencia el tramite que le compete exclusivamente a la institución Bomberil</t>
  </si>
  <si>
    <t>Crear Radicado 2024-09-19 10:05:09
Usuario: Atención de Usuario al Ciudadano
Dependencia: GESTIÓN ATENCIÓN AL USUARIO
Observación: Se radicó el documento de forma correcta mediante radicación email con los siguientes datos: Usuarios tramitadores: - Lina Maria Marin Rodriguez, Dependencia/s tramitadora/s: - GESTIÓN TALENTO HUMANO, Usuario creador: Atención de Usuario al Ciudadano</t>
  </si>
  <si>
    <t>Reasignar Radicado 2024-09-19 15:17:57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</si>
  <si>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Reasignar Radicado 2024-09-19 15:27:39
Usuario: Juan Pablo Ardila Figueroa
Dependencia: FORMULACIÓN, ACTUALIZACIÓN ,ACOMPAÑAMINETO NORMATIVO Y OPERATIVO
Observación: Se reasignó el radicado al usuario: Andrea Bibiana Castañeda Durán con la siguiente observación: Dra. Andrea, es relevante proyectar la respuesta desde su experiencia y conocimiento de la entidad como lineamiento institucional. Mil gracias</t>
  </si>
  <si>
    <t>En proceso de firma física 2024-09-27 13:43:21
Usuario: Jonathan Prieto
Dependencia: FORTALECIMIENTO BOMBERIL PARA LA RESPUESTA
Observación: El inicia proceso de firma física para el documento APOYO EN LA GESTIóN PARA LA CONSTRUCCIóN DE UNA ESTACIóN DE BOMBERO LLORó</t>
  </si>
  <si>
    <t>2024-213-002286-1</t>
  </si>
  <si>
    <t>Crear Radicado 2024-09-19 09:50:45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</si>
  <si>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2024-09-19 09:25:16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</si>
  <si>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Reasignar Radicado 2024-09-27 11:43:25
Usuario: Ronny Estiven USUARIO DUPLICADO Romero Velandia
Dependencia: FORMULACIÓN, ACTUALIZACIÓN ,ACOMPAÑAMINETO NORMATIVO Y OPERATIVO
Observación: Se reasignó el radicado al usuario: Ronny Estiven Romero Velandia con la siguiente observación: Psi.</t>
  </si>
  <si>
    <t>Devolver radicado 2024-09-27 12:38:06
Usuario: Santiago Gutierrez Mendoza
Dependencia: EDUCACIÓN NACIONAL PARA BOMBEROS
Observación: Se realizó la devolución del radicado al usuario Edgar Alexander Maya Lopez, con la siguiente descripción: Solicitud del gestor</t>
  </si>
  <si>
    <t xml:space="preserve"> Crear Radicado 2024-09-19 08:55:21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</si>
  <si>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Reasignar Radicado 2024-09-25 15:02:39
Usuario: Maikol Alfredo Grandett Gastelbondo
Dependencia: GESTIÓN CONTRACTUAL
Observación: Se reasignó el radicado al usuario: Lina Ines Ricardo Marriaga con la siguiente observación: Verificar antes la viabilidad de responderle</t>
  </si>
  <si>
    <t>Finalizar radicado 2024-09-27 10:58:15
Usuario: Santiago Gutierrez Mendoza
Dependencia: EDUCACIÓN NACIONAL PARA BOMBEROS
Observación: Se dio respuesta mediante radicado 2024-214-002233-1.</t>
  </si>
  <si>
    <t>2024-214-002233-1</t>
  </si>
  <si>
    <t>Norte de Santander</t>
  </si>
  <si>
    <t>Reasignar Radicado 2024-09-19 15:41:14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</si>
  <si>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Reasignar Radicado 2024-09-19 15:43:59
Usuario: Juan Pablo Ardila Figueroa
Dependencia: FORMULACIÓN, ACTUALIZACIÓN ,ACOMPAÑAMINETO NORMATIVO Y OPERATIVO
Observación: Se reasignó el radicado al usuario: Briyith Margareth Moncada Sanchez con la siguiente observación: Respuesta a Radicado de salida 2024-211-000403-1, No amerita respuesta, hacer el registro dentro de los cuerpos de bomberos que cuentan con convenio. Gracias</t>
  </si>
  <si>
    <t>Finalizar radicado 2024-09-27 10:52:45
Usuario: Santiago Gutierrez Mendoza
Dependencia: EDUCACIÓN NACIONAL PARA BOMBEROS
Observación: Se dio respuesta mediante radicado 2024-214-002227-1.</t>
  </si>
  <si>
    <t>2024-214-002227-1</t>
  </si>
  <si>
    <t>Crear Radicado 2024-09-18 10:38:54
Usuario: Atención de Usuario al Ciudadano
Dependencia: GESTIÓN ATENCIÓN AL USUARIO
Observación: Se radicó el documento de forma correcta mediante radicación email con los siguientes datos: Usuarios tramitadores: - Daniel Ernesto Fonseca Ramirez, Dependencia/s tramitadora/s: - GESTIÓN TALENTO HUMANO, Usuario creador: Atención de Usuario al Ciudadano</t>
  </si>
  <si>
    <t>Reasignar Radicado 2024-09-23 18:01:08
Usuario: Juan Pablo Ardila Figueroa
Dependencia: FORMULACIÓN, ACTUALIZACIÓN ,ACOMPAÑAMINETO NORMATIVO Y OPERATIVO
Observación: Se reasignó el radicado al usuario: Nicolas Potes Rengifo con la siguiente observación: Dr. Nicolas, es relevante remitir la informacion proyectada por el cuerpo de Bomberos a la autoridad solicitante, gracias</t>
  </si>
  <si>
    <t>Reasignar Radicado 2024-09-23 18:04:17
Usuario: Juan Pablo Ardila Figueroa
Dependencia: FORMULACIÓN, ACTUALIZACIÓN ,ACOMPAÑAMINETO NORMATIVO Y OPERATIVO
Observación: Se reasignó el radicado al usuario: Andrés Fernando Muñoz Cabrera con la siguiente observación: Teniente Andrés, se remite para su conocimiento y fines pertinentes, toda vez que la petición hace parte de los temas de fortalecimiento y equipos propios de su área. Gracias</t>
  </si>
  <si>
    <t>Copiar a informado 2024-09-25 14:56:11
Usuario: Maikol Alfredo Grandett Gastelbondo
Dependencia: GESTIÓN CONTRACTUAL
Observación: Se informó el radicado al usuario Lina Ines Ricardo Marriaga</t>
  </si>
  <si>
    <t>Helena Carolina Ibañez Vargas</t>
  </si>
  <si>
    <t>Crear Radicado 2024-09-18 10:12:14
Usuario: Atención de Usuario al Ciudadano
Dependencia: GESTIÓN ATENCIÓN AL USUARIO
Observación: Se radicó el documento de forma correcta mediante radicación email con los siguientes datos: Usuarios tramitadores: - Jonathan Prieto, Dependencia/s tramitadora/s: - FORTALECIMIENTO BOMBERIL PARA LA RESPUESTA, Usuario creador: Atención de Usuario al Ciudadano</t>
  </si>
  <si>
    <t>Crear Radicado 2024-09-18 10:09:14
Usuario: Atención de Usuario al Ciudadano
Dependencia: GESTIÓN ATENCIÓN AL USUARIO
Observación: Se radicó el documento de forma correcta mediante radicación email con los siguientes datos: Usuarios tramitadores: - Anjhydalid Viviana Ruales Escobar, Dependencia/s tramitadora/s: - GESTIÓN DE ASUNTOS DISCIPLINARIOS, Usuario creador: Atención de Usuario al Ciudadano</t>
  </si>
  <si>
    <t>Reasignar Radicado 2024-09-25 14:57:56
Usuario: Maikol Alfredo Grandett Gastelbondo
Dependencia: GESTIÓN CONTRACTUAL
Observación: Se reasignó el radicado al usuario: Helena Carolina Ibañez Vargas con la siguiente observación: Responder y emitir copias</t>
  </si>
  <si>
    <t>En proceso de firma física 2024-09-20 12:42:52
Usuario: Jonathan Prieto
Dependencia: FORTALECIMIENTO BOMBERIL PARA LA RESPUESTA
Observación: El inicia proceso de firma física para el documento RESPUESTA A RADICADO MAICAO</t>
  </si>
  <si>
    <t>La Guajira</t>
  </si>
  <si>
    <t>Reasignar Radicado 2024-09-18 18:08:53
Usuario: Rainer Narval Naranjo Charrasquiel
Dependencia: SUBDIRECCIÓN ADMINISTRATIVA Y FINANCIERA
Observación: Se reasignó el radicado al usuario: Director General con la siguiente observación: Se da traslado por ser de su competencia</t>
  </si>
  <si>
    <t>Adjuntar anexo al radicado 2024-09-24 21:36:54
Usuario: Orlando Murillo Lopez
Dependencia: INSPECCIÓN, VIGILANCIA Y CONTROL
Observación: Se realizó la carga del siguiente documento: 2024-114-002362-5-3.pdf, con el nombre de: 2024-114-002362-5-2.pdf, y su descripción: Anexo para el CBV del Corregimiento San Antonio de Jamundi</t>
  </si>
  <si>
    <t>2024-215-002132-1</t>
  </si>
  <si>
    <t>Crear Radicado 2024-09-17 16:27:04
Usuario: Atención de Usuario al Ciudadano
Dependencia: GESTIÓN ATENCIÓN AL USUARIO
Observación: Se radicó el documento de forma correcta mediante radicación email con los siguientes datos: Usuarios tramitadores: - Lina Maria Marin Rodriguez, Dependencia/s tramitadora/s: - GESTIÓN TALENTO HUMANO, Usuario creador: Atención de Usuario al Ciudadano</t>
  </si>
  <si>
    <t>En proceso de firma física 2024-09-20 12:45:44
Usuario: Jonathan Prieto
Dependencia: FORTALECIMIENTO BOMBERIL PARA LA RESPUESTA
Observación: El inicia proceso de firma física para el documento RESPUESTA A RADICADO ARIGUANí</t>
  </si>
  <si>
    <t>Crear Radicado 2024-09-17 15:27:13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</si>
  <si>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2024-09-17 15:19:08
Usuario: Atención de Usuario al Ciudadano
Dependencia: GESTIÓN ATENCIÓN AL USUARIO
Observación: Se radicó el documento de forma correcta mediante radicación email con los siguientes datos: Usuarios tramitadores: - Lina Maria Marin Rodriguez, Dependencia/s tramitadora/s: - GESTIÓN TALENTO HUMANO, Usuario creador: Atención de Usuario al Ciudadano</t>
  </si>
  <si>
    <t>Finalizar radicado 2024-09-25 14:19:20
Usuario: Luis Alberto Valencia Pulido
Dependencia: COORDINACIÓN OPERATIVA
Observación: se da respuesta al peticionario para fines pertinentes.</t>
  </si>
  <si>
    <t>Reasignar Radicado 2024-09-27 11:19:08
Usuario: Valentina Franco Correa
Dependencia: EDUCACIÓN NACIONAL PARA BOMBEROS
Observación: Se reasignó el radicado al usuario: Andres Felipe Garcia Rico con la siguiente observación: para tramitar</t>
  </si>
  <si>
    <t>Valentina Franco Correa</t>
  </si>
  <si>
    <t>Crear Radicado 2024-09-16 16:37:12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</si>
  <si>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Nariño</t>
  </si>
  <si>
    <t>Finalizar radicado 2024-09-24 11:08:26
Usuario: Jorge Enrique Restrepo Sanguino
Dependencia: FORMULACIÓN, ACTUALIZACIÓN ,ACOMPAÑAMINETO NORMATIVO Y OPERATIVO
Observación: NO REQUIERE RESPUESTA ES DE INFORMACION</t>
  </si>
  <si>
    <t>Reasignar Radicado 2024-09-23 18:15:59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Gracias.</t>
  </si>
  <si>
    <t>Reasignar Radicado 2024-09-23 18:21:18
Usuario: Juan Pablo Ardila Figueroa
Dependencia: FORMULACIÓN, ACTUALIZACIÓN ,ACOMPAÑAMINETO NORMATIVO Y OPERATIVO
Observación: Se reasignó el radicado al usuario: Nicolas Potes Rengifo con la siguiente observación: Dr. Nicolas, no amerita respuesta informativa archivar, Gracias.</t>
  </si>
  <si>
    <t>Reasignar Radicado 2024-09-18 08:46:51
Usuario: Stephanie Rodríguez Valencia
Dependencia: INSPECCIÓN, VIGILANCIA Y CONTROL
Observación: Se reasignó el radicado al usuario: Jose Daniel Bolaño Yepez con la siguiente observación: Para respuesta</t>
  </si>
  <si>
    <t>En proceso de firma física 2024-09-18 14:45:40
Usuario: Freddy Andrés Farfán Moreno
Dependencia: GESTIÓN FINANCIERA
Observación: El inicia proceso de firma física para el documento RESPUESTA SOLICITUD DE INFORMACIóN - DERECHO DE PETICIóN AL FONDO NACIONAL DE BO</t>
  </si>
  <si>
    <t>Fredy Andrés Farfan Moreno</t>
  </si>
  <si>
    <t>Gestión Financiera</t>
  </si>
  <si>
    <t>Crear Radicado 2024-09-16 11:10:18
Usuario: Atención de Usuario al Ciudadano
Dependencia: GESTIÓN ATENCIÓN AL USUARIO
Observación: Se radicó el documento de forma correcta mediante radicación email con los siguientes datos: Usuarios tramitadores: - Jonathan Prieto, Dependencia/s tramitadora/s: - FORTALECIMIENTO BOMBERIL PARA LA RESPUESTA, Usuario creador: Atención de Usuario al Ciudadano</t>
  </si>
  <si>
    <t>Adjuntar anexo al radicado 2024-09-24 11:28:29
Usuario: Orlando Murillo Lopez
Dependencia: INSPECCIÓN, VIGILANCIA Y CONTROL
Observación: Se realizó la carga del siguiente documento: 2024-114-002352-5-2.pdf, con el nombre de: 2024-114-002352-5-1.pdf, y su descripción: Axeno para traslado al Cuerpo de Bomberos Voluntarios de Piojó</t>
  </si>
  <si>
    <t>2024-215-002115-1</t>
  </si>
  <si>
    <t>Reasignar Radicado 2024-09-23 18:23:53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normativo. Mil gracias</t>
  </si>
  <si>
    <t>Reasignar Radicado 2024-09-23 18:26:00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normativo. Mil gracias</t>
  </si>
  <si>
    <t>Crear Radicado 2024-09-13 16:41:08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</si>
  <si>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Tecnológia e Informática</t>
  </si>
  <si>
    <t>Reasignar Radicado 2024-09-23 18:34:19
Usuario: Juan Pablo Ardila Figueroa
Dependencia: FORMULACIÓN, ACTUALIZACIÓN ,ACOMPAÑAMINETO NORMATIVO Y OPERATIVO
Observación: Se reasignó el radicado al usuario: Nicolas Potes Rengifo con la siguiente observación: Dr. Nicolas, es relevante proyectar la respuesta en relación al radicado 2024-114-002496-2 (San Luis de Palenque). Mil gracias</t>
  </si>
  <si>
    <t>Crear Radicado 2024-09-13 16:31:57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</si>
  <si>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Reasignar Radicado 2024-09-18 17:45:46
Usuario: Juan Carlos Fontalvo Vera
Dependencia: DIRECCION GENERAL
Observación: Se reasignó el radicado al usuario: Luis Alberto Valencia Pulido con la siguiente observación: por ser asunto de su competencia remito para su tramite.</t>
  </si>
  <si>
    <t>Reasignar Radicado 2024-09-23 18:37:02
Usuario: Juan Pablo Ardila Figueroa
Dependencia: FORMULACIÓN, ACTUALIZACIÓN ,ACOMPAÑAMINETO NORMATIVO Y OPERATIVO
Observación: Se reasignó el radicado al usuario: Nicolas Potes Rengifo con la siguiente observación: Dra. Andrea, no amerita respuesta informativa archivar, Gracias.</t>
  </si>
  <si>
    <t>En proceso de firma física 2024-09-20 12:50:04
Usuario: Jonathan Prieto
Dependencia: FORTALECIMIENTO BOMBERIL PARA LA RESPUESTA
Observación: El inicia proceso de firma física para el documento RESPUESTA A RADICADO YAGUARA</t>
  </si>
  <si>
    <t>Chocó</t>
  </si>
  <si>
    <t>Crear Radicado 2024-09-13 12:32:13
Usuario: Atención de Usuario al Ciudadano
Dependencia: GESTIÓN ATENCIÓN AL USUARIO
Observación: Se radicó el documento de forma correcta mediante radicación email con los siguientes datos: Usuarios tramitadores: - Jonathan Prieto, Dependencia/s tramitadora/s: - FORTALECIMIENTO BOMBERIL PARA LA RESPUESTA, Usuario creador: Atención de Usuario al Ciudadano</t>
  </si>
  <si>
    <t>Reasignar Radicado 2024-09-16 16:09:29
Usuario: Maikol Alfredo Grandett Gastelbondo
Dependencia: GESTIÓN CONTRACTUAL
Observación: Se reasignó el radicado al usuario: Juan David Losada Samboni con la siguiente observación: Dar tramite a la solicitud</t>
  </si>
  <si>
    <t>Juan David Losada Samboni</t>
  </si>
  <si>
    <t>Reasignar Radicado 2024-09-23 18:39:11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normativo. Mil gracias</t>
  </si>
  <si>
    <t>Crear Radicado 2024-09-13 10:35:39
Usuario: Atención de Usuario al Ciudadano
Dependencia: GESTIÓN ATENCIÓN AL USUARIO
Observación: Se radicó el documento de forma correcta mediante radicación email con los siguientes datos: Usuarios tramitadores: - Daniel Ernesto Fonseca Ramirez, Dependencia/s tramitadora/s: - GESTIÓN TALENTO HUMANO, Usuario creador: Atención de Usuario al Ciudadano</t>
  </si>
  <si>
    <t>Reasignar Radicado 2024-09-23 18:41:20
Usuario: Juan Pablo Ardila Figueroa
Dependencia: FORMULACIÓN, ACTUALIZACIÓN ,ACOMPAÑAMINETO NORMATIVO Y OPERATIVO
Observación: Se reasignó el radicado al usuario: Nicolas Potes Rengifo con la siguiente observación: Dr. Nicolas, es relevante proyectar la respuesta en relación al radicado 2024-114-002496-2 (San Luis de Palenque). Mil gracias</t>
  </si>
  <si>
    <t>Quindío</t>
  </si>
  <si>
    <t>Putumayo</t>
  </si>
  <si>
    <t>Reasignar Radicado 2024-09-18 17:48:50
Usuario: Juan Carlos Fontalvo Vera
Dependencia: DIRECCION GENERAL
Observación: Se reasignó el radicado al usuario: Juan Pablo Ardila Figueroa con la siguiente observación: por ser de su competencia se envía para el tramite respectiva, respetando los tiempos de respuesta a los honorables congresistas.</t>
  </si>
  <si>
    <t>Crear Radicado 2024-09-13 10:16:48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</si>
  <si>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 xml:space="preserve"> Reasignar Radicado 2024-09-23 18:47:39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normativo. Mil gracias</t>
  </si>
  <si>
    <t>Crear Radicado 2024-09-13 09:53:45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</si>
  <si>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Reasignar Radicado 2024-09-23 19:43:22
Usuario: Juan Pablo Ardila Figueroa
Dependencia: FORMULACIÓN, ACTUALIZACIÓN ,ACOMPAÑAMINETO NORMATIVO Y OPERATIVO
Observación: Se reasignó el radicado al usuario: Andrea Bibiana Castañeda Durán con la siguiente observación: - Dr.(a) Andrea, se traslada por competencia al ministerio, ya que la respuesta de fondo es de su naturaleza gracias</t>
  </si>
  <si>
    <t>Reasignar Radicado 2024-09-18 10:18:25
Usuario: Director General
Dependencia: DIRECCION GENERAL
Observación: Se reasignó el radicado al usuario: Daniel Ernesto Fonseca Ramirez con la siguiente observación: Para tramite</t>
  </si>
  <si>
    <t>Reasignar Radicado 2024-09-27 11:43:49
Usuario: Ronny Estiven USUARIO DUPLICADO Romero Velandia
Dependencia: FORMULACIÓN, ACTUALIZACIÓN ,ACOMPAÑAMINETO NORMATIVO Y OPERATIVO
Observación: Se reasignó el radicado al usuario: Ronny Estiven Romero Velandia con la siguiente observación: Psi.</t>
  </si>
  <si>
    <t>Reasignar Radicado 2024-09-16 09:13:10
Usuario: Edgar Alexander Maya Lopez
Dependencia: EDUCACIÓN NACIONAL PARA BOMBEROS
Observación: Se reasignó el radicado al usuario: Andres Felipe Garcia Rico con la siguiente observación: Para tramite</t>
  </si>
  <si>
    <t>Finalizar radicado 2024-09-24 11:41:46
Usuario: Santiago Gutierrez Mendoza
Dependencia: EDUCACIÓN NACIONAL PARA BOMBEROS
Observación: Se dio respuesta al peticionario mediante radicado 2024-214-002057-1.</t>
  </si>
  <si>
    <t>Reasignar Radicado 2024-09-23 19:34:09
Usuario: Juan Pablo Ardila Figueroa
Dependencia: FORMULACIÓN, ACTUALIZACIÓN ,ACOMPAÑAMINETO NORMATIVO Y OPERATIVO
Observación: Se reasignó el radicado al usuario: Nicolas Potes Rengifo con la siguiente observación: Dr. Nicolas, es relevante proyectar la respuesta en relación al radicado 2024-114-002496-2 (San Luis de Palenque). Mil gracias</t>
  </si>
  <si>
    <t>En proceso de firma física 2024-09-27 10:48:55
Usuario: Jonathan Prieto
Dependencia: FORTALECIMIENTO BOMBERIL PARA LA RESPUESTA
Observación: El inicia proceso de firma física para el documento SOLICITUD DE APOYO EN LA GESTIóN PARA LA CONSTRUCCIóN DE UNA ESTACIóN DE BOMBERO</t>
  </si>
  <si>
    <t>2024-213-002229-1</t>
  </si>
  <si>
    <t>Crear Radicado 2024-09-12 08:49:25
Usuario: Atención de Usuario al Ciudadano
Dependencia: GESTIÓN ATENCIÓN AL USUARIO
Observación: Se radicó el documento de forma correcta mediante radicación email con los siguientes datos: Usuarios tramitadores: - Lina Maria Marin Rodriguez, Dependencia/s tramitadora/s: - GESTIÓN TALENTO HUMANO, Usuario creador: Atención de Usuario al Ciudadano</t>
  </si>
  <si>
    <t>Reasignar Radicado 2024-09-23 19:36:51
Usuario: Juan Pablo Ardila Figueroa
Dependencia: FORMULACIÓN, ACTUALIZACIÓN ,ACOMPAÑAMINETO NORMATIVO Y OPERATIVO
Observación: Se reasignó el radicado al usuario: Andres Felipe Garcia Rico con la siguiente observación: Dr Andres, respetuosamente requerimos de sus servicios profesionales para proyectar la respuesta desde su experiencia y conocimiento normativo de la funcionalidad de la entidad. Mil gracias.</t>
  </si>
  <si>
    <t xml:space="preserve"> Crear Radicado 2024-09-12 08:38:58
Usuario: Atención de Usuario al Ciudadano
Dependencia: GESTIÓN ATENCIÓN AL USUARIO
Observación: Se radicó el documento de forma correcta mediante radicación email con los siguientes datos: Usuarios tramitadores: - Lina Maria Marin Rodriguez, Dependencia/s tramitadora/s: - GESTIÓN TALENTO HUMANO, Usuario creador: Atención de Usuario al Ciudadano</t>
  </si>
  <si>
    <t>Adjuntar anexo al radicado 2024-09-24 11:44:15
Usuario: Orlando Murillo Lopez
Dependencia: INSPECCIÓN, VIGILANCIA Y CONTROL
Observación: Se realizó la carga del siguiente documento: 2024-114-002325-5-2.pdf, con el nombre de: 2024-114-002325-5-1.pdf, y su descripción: Anexo para traslado al Cuerpo de Bomberos Voluntarios del Corregimiento San Antonio de Jamundi.</t>
  </si>
  <si>
    <t>2024-215-002117-1</t>
  </si>
  <si>
    <t>Finalizar radicado 2024-09-27 09:06:45
Usuario: Andres Felipe Garcia Rico
Dependencia: EDUCACIÓN NACIONAL PARA BOMBEROS
Observación: se da respuesta al peticionario mediante radicado DNBC No. 2024-214-002042-1</t>
  </si>
  <si>
    <t>Reasignar Radicado 2024-09-23 19:32:08
Usuario: Juan Pablo Ardila Figueroa
Dependencia: FORMULACIÓN, ACTUALIZACIÓN ,ACOMPAÑAMINETO NORMATIVO Y OPERATIVO
Observación: Se reasignó el radicado al usuario: Jorge Enrique Restrepo Sanguino con la siguiente observación: Dr. Jorge, es relevante remitir por competencia a la alcaldía municipal exhortando la suscripción del contrato y/o convenio, y las implicaciones disciplinarias por la omisión y el alto estado de vulnerabilidad de la población. Mil gracias</t>
  </si>
  <si>
    <t>Reasignar Radicado 2024-09-25 11:17:50
Usuario: Luis Alberto Valencia Pulido
Dependencia: COORDINACIÓN OPERATIVA
Observación: Se reasignó el radicado al usuario: Juan Pablo Ardila Figueroa con la siguiente observación: Se reasigna por competencia</t>
  </si>
  <si>
    <t xml:space="preserve"> Reasignar Radicado 2024-09-23 19:28:25
Usuario: Juan Pablo Ardila Figueroa
Dependencia: FORMULACIÓN, ACTUALIZACIÓN ,ACOMPAÑAMINETO NORMATIVO Y OPERATIVO
Observación: Se reasignó el radicado al usuario: Edgar Alexander Maya Lopez con la siguiente observación: Bombero Maya, respetuosamente requerimos de sus servicios profesionales para proyectar la respuesta desde su experiencia y conocimiento normativo de la funcionalidad de la entidad. Mil gracias</t>
  </si>
  <si>
    <t>Reasignar Radicado 2024-09-23 19:11:56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normativo. Mil gracias</t>
  </si>
  <si>
    <t>Reasignar Radicado 2024-09-23 19:07:53
Usuario: Juan Pablo Ardila Figueroa
Dependencia: FORMULACIÓN, ACTUALIZACIÓN ,ACOMPAÑAMINETO NORMATIVO Y OPERATIVO
Observación: Se reasignó el radicado al usuario: Andrés Fernando Muñoz Cabrera con la siguiente observación: Teniente Andrés, se remite para su conocimiento y fines pertinentes, toda vez que la petición hace parte de los temas propios de su área en acompañamiento de formulacion de proyectos para el fortalecimiento Bomberil. Gracias</t>
  </si>
  <si>
    <t xml:space="preserve"> Reasignar Radicado 2024-09-23 19:04:13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normativo. Mil gracias</t>
  </si>
  <si>
    <t xml:space="preserve"> Finalizar radicado 2024-09-18 11:28:54
Usuario: Jonathan Prieto
Dependencia: FORTALECIMIENTO BOMBERIL PARA LA RESPUESTA
Observación: No requiere respusta</t>
  </si>
  <si>
    <t>Crear Radicado 2024-09-10 15:17:57
Usuario: Atención de Usuario al Ciudadano
Dependencia: GESTIÓN ATENCIÓN AL USUARIO
Observación: Se radicó el documento de forma correcta mediante radicación email con los siguientes datos: Usuarios tramitadores: - Maikol Alfredo Grandett Gastelbondo, Dependencia/s tramitadora/s: - GESTIÓN CONTRACTUAL, Usuario creador: Atención de Usuario al Ciudadano</t>
  </si>
  <si>
    <t>Reasignar Radicado 2024-09-16 16:55:38
Usuario: Helena Carolina Ibañez Vargas
Dependencia: GESTIÓN CONTRACTUAL
Observación: Se reasignó el radicado al usuario: Luis Fernando Vargas Campo con la siguiente observación: SE REASIGNA RADICADO PARA SU RESPECTIVO TRAMITE GRACIAS.</t>
  </si>
  <si>
    <t>Reasignar Radicado 2024-09-10 15:48:41
Usuario: Atención de Usuario al Ciudadano
Dependencia: GESTIÓN ATENCIÓN AL USUARIO
Observación: Se reasignó el radicado al usuario: Edgar Alexander Maya Lopez con la siguiente observación: Para respectivo trámite, gracia</t>
  </si>
  <si>
    <t>Reasignar Radicado 2024-09-23 19:00:39
Usuario: Juan Pablo Ardila Figueroa
Dependencia: FORMULACIÓN, ACTUALIZACIÓN ,ACOMPAÑAMINETO NORMATIVO Y OPERATIVO
Observación: Se reasignó el radicado al usuario: Andres Felipe Garcia Rico con la siguiente observación: Dr Andres, respetuosamente requerimos de sus servicios profesionales para proyectar la respuesta desde su experiencia y conocimiento normativo de la funcionalidad de la entidad. Mil gracias</t>
  </si>
  <si>
    <t>Reasignar Radicado 2024-09-18 13:30:43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</si>
  <si>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Crear Radicado 2024-09-09 19:15:11
Usuario: Atención de Usuario al Ciudadano
Dependencia: GESTIÓN ATENCIÓN AL USUARIO
Observación: Se radicó el documento de forma correcta mediante radicación email con los siguientes datos: Usuarios tramitadores: - Juan Carlos Suarez de la Torre, Dependencia/s tramitadora/s: - GESTIÓN ADMININSTRATIVA, Usuario creador: Atención de Usuario al Ciudadano</t>
  </si>
  <si>
    <t>rear Radicado 2024-09-09 18:58:47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</si>
  <si>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2024-09-09 18:53:40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</si>
  <si>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Actualizar Radicado 2024-09-27 08:38:03
Usuario: Jessica Uribe Rodriguez
Dependencia: COOPERACIÓN INTERNACIONAL Y ALIANZAS ESTRATEGICAS
Observación: Se actualizó el radicado con los siguientes datos, Remitente/Destinatario: MCS CONSULTORÍA Y MONITOREO AMBIENTAL S.A.S, Cuenta de correo del Remitente/Destinatario: camilograterol@mcsconsultoria.com Tipo documental: informe, Usuario creador: 14706, Medio de recepción: Correos electrónicos, Dependencia del usuario creador del radicado: 13, Medio por el cual desea ser notificado: 10</t>
  </si>
  <si>
    <t>Cooperación Internacional</t>
  </si>
  <si>
    <t>Reasignar Radicado 2024-09-22 11:53:33
Usuario: Stephanie Rodríguez Valencia
Dependencia: INSPECCIÓN, VIGILANCIA Y CONTROL
Observación: Se reasignó el radicado al usuario: Nataly Salas Casallas con la siguiente observación: Para trámite</t>
  </si>
  <si>
    <t>Reasignar Radicado 2024-09-22 11:54:55
Usuario: Stephanie Rodríguez Valencia
Dependencia: INSPECCIÓN, VIGILANCIA Y CONTROL
Observación: Se reasignó el radicado al usuario: Nataly Salas Casallas con la siguiente observación: Para su trámite</t>
  </si>
  <si>
    <t>Crear Radicado 2024-09-09 18:05:59
Usuario: Atención de Usuario al Ciudadano
Dependencia: GESTIÓN ATENCIÓN AL USUARIO
Observación: Se radicó el documento de forma correcta mediante radicación email con los siguientes datos: Usuarios tramitadores: - Helena Carolina Ibañez Vargas, Dependencia/s tramitadora/s: - GESTIÓN CONTRACTUAL, Usuario creador: Atención de Usuario al Ciudadano</t>
  </si>
  <si>
    <t>Crear Radicado 2024-09-09 17:58:58
Usuario: Atención de Usuario al Ciudadano
Dependencia: GESTIÓN ATENCIÓN AL USUARIO
Observación: Se radicó el documento de forma correcta mediante radicación email con los siguientes datos: Usuarios tramitadores: - Jonathan Prieto, Dependencia/s tramitadora/s: - FORTALECIMIENTO BOMBERIL PARA LA RESPUESTA, Usuario creador: Atención de Usuario al Ciudadano</t>
  </si>
  <si>
    <t>Crear Radicado 2024-09-09 17:52:43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</si>
  <si>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Reasignar Radicado 2024-09-18 11:37:40
Usuario: Jonathan Prieto
Dependencia: FORTALECIMIENTO BOMBERIL PARA LA RESPUESTA
Observación: Se reasignó el radicado al usuario: Andrés Fernando Muñoz Cabrera con la siguiente observación: Buen día, se reasigna radicado ya que es una respuesta dada por el Te. Andrés Muñoz.</t>
  </si>
  <si>
    <t>Crear Radicado 2024-09-09 17:43:32
Usuario: Atención de Usuario al Ciudadano
Dependencia: GESTIÓN ATENCIÓN AL USUARIO
Observación: Se radicó el documento de forma correcta mediante radicación email con los siguientes datos: Usuarios tramitadores: - Adriana Moreno Roncancio, Dependencia/s tramitadora/s: - PLANEACIÓN ESTRATEGICA, Usuario creador: Atención de Usuario al Ciudadano</t>
  </si>
  <si>
    <t>Crear Radicado 2024-09-09 17:38:51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</si>
  <si>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Crear Radicado 2024-09-09 16:40:49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</si>
  <si>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Reasignar Radicado 2024-09-12 11:45:07
Usuario: Johana Vanessa Alvarez Rodriguez
Dependencia: GESTIÓN ATENCIÓN AL USUARIO
Observación: Se reasignó el radicado al usuario: Andrés Fernando Muñoz Cabrera con la siguiente observación: Se reasigna por ser de competencia de su dependencia. Gracias.</t>
  </si>
  <si>
    <t>Finalizar radicado 2024-09-27 12:37:43
Usuario: Orlando Murillo Lopez
Dependencia: INSPECCIÓN, VIGILANCIA Y CONTROL
Observación: Se dio respuesta bajo el radicado No. 2024-215-001960-1, se adjunto el archivo firmado y enviado</t>
  </si>
  <si>
    <t>Reasignar Radicado 2024-09-18 13:13:21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normativo, exhortar al municipio a realizar la tranferencia de los recursos por sobretasa. Mil gracias</t>
  </si>
  <si>
    <t>En proceso de firma física 2024-09-24 11:16:01
Usuario: Orlando Murillo Lopez
Dependencia: INSPECCIÓN, VIGILANCIA Y CONTROL
Observación: El inicia proceso de firma física para el documento RESPUESTA EDUARDO ZARABANDA</t>
  </si>
  <si>
    <t>2024-215-002114-1</t>
  </si>
  <si>
    <t>En proceso de firma física 2024-09-24 19:47:17
Usuario: Orlando Murillo Lopez
Dependencia: INSPECCIÓN, VIGILANCIA Y CONTROL
Observación: El inicia proceso de firma física para el documento RESPUESTA 2 ALBERTO ZARABANDA</t>
  </si>
  <si>
    <t>2024-215-002129-1</t>
  </si>
  <si>
    <t>En proceso de firma física 2024-09-24 17:57:09
Usuario: Orlando Murillo Lopez
Dependencia: INSPECCIÓN, VIGILANCIA Y CONTROL
Observación: El inicia proceso de firma física para el documento RESPUESTA ALCALDIA DE FóMEQUE</t>
  </si>
  <si>
    <t>2024-215-002127-1</t>
  </si>
  <si>
    <t>Finalizar radicado 2024-09-27 14:12:40
Usuario: Jonathan Prieto
Dependencia: FORTALECIMIENTO BOMBERIL PARA LA RESPUESTA
Observación: Se finaliza radicado toda vez que se da respuesta por medio de correo electrónico desde infraestructura@dnbc.gov.co el día 27 de septiembre del 2024</t>
  </si>
  <si>
    <t>Reasignar Radicado 2024-09-18 13:05:02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</si>
  <si>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Reasignar Radicado 2024-09-18 13:00:29
Usuario: Juan Pablo Ardila Figueroa
Dependencia: FORMULACIÓN, ACTUALIZACIÓN ,ACOMPAÑAMINETO NORMATIVO Y OPERATIVO
Observación: Se reasignó el radicado al usuario: Nicolas Potes Rengifo con la siguiente observación: Dr. Nicolas, es relevante proyectar la respuesta desde la funcionalidad de la entidad y su marco normativo, traslado al tribunal disciplinario del cuerpo de Bomberos. Mil gracias</t>
  </si>
  <si>
    <t xml:space="preserve"> Crear Radicado 2024-09-09 11:12:48
Usuario: Atención de Usuario al Ciudadano
Dependencia: GESTIÓN ATENCIÓN AL USUARIO
Observación: Se radicó el documento de forma correcta mediante radicación email con los siguientes datos: Usuarios tramitadores: - Maikol Alfredo Grandett Gastelbondo, Dependencia/s tramitadora/s: - GESTIÓN CONTRACTUAL, Usuario creador: Atención de Usuario al Ciudadano</t>
  </si>
  <si>
    <t>Crear Radicado 2024-09-09 10:58:40
Usuario: Atención de Usuario al Ciudadano
Dependencia: GESTIÓN ATENCIÓN AL USUARIO
Observación: Se radicó el documento de forma correcta mediante radicación email con los siguientes datos: Usuarios tramitadores: - Adriana Moreno Roncancio, Dependencia/s tramitadora/s: - PLANEACIÓN ESTRATEGICA, Usuario creador: Atención de Usuario al Ciudadano</t>
  </si>
  <si>
    <t>Crear Radicado 2024-09-09 10:25:39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</si>
  <si>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Asociar imagen principal 2024-09-06 16:29:30
Usuario: Atención de Usuario al Ciudadano
Dependencia: GESTIÓN ATENCIÓN AL USUARIO
Observación: Se realizó la carga del documento principal: 2024-114-002289-5-1.pdf, con el nombre de: 2024-114-002289-5.pdf, y su descripción: 2024-114-002289-5</t>
  </si>
  <si>
    <t xml:space="preserve"> Crear Radicado 2024-09-06 16:26:01
Usuario: Atención de Usuario al Ciudadano
Dependencia: GESTIÓN ATENCIÓN AL USUARIO
Observación: Se radicó el documento de forma correcta, Autorización de envío de correo: No con los siguientes datos: Usuarios tramitadores: - Stephanie Rodríguez Valencia, Dependencia/s tramitadora/s: - INSPECCIÓN, VIGILANCIA Y CONTROL, Usuario creador: Atención de Usuario al Ciudadano</t>
  </si>
  <si>
    <t>Crear Radicado 2024-09-06 16:09:50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</si>
  <si>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 xml:space="preserve">En proceso de firma física 2024-09-24 14:51:48
Usuario: Orlando Murillo Lopez
Dependencia: INSPECCIÓN, VIGILANCIA Y CONTROL
Observación: El inicia proceso de firma física para el documento RESPUESTA DENUNCIA TRASLADO DE PACIENTES
</t>
  </si>
  <si>
    <t>2024-215-002119-1</t>
  </si>
  <si>
    <t>En proceso de firma física 2024-09-20 12:53:19
Usuario: Jonathan Prieto
Dependencia: FORTALECIMIENTO BOMBERIL PARA LA RESPUESTA
Observación: El inicia proceso de firma física para el documento RESPUESTA A RADICADO SAN RAFAEL</t>
  </si>
  <si>
    <t>Reasignar Radicado 2024-09-18 12:55:34
Usuario: Juan Pablo Ardila Figueroa
Dependencia: FORMULACIÓN, ACTUALIZACIÓN ,ACOMPAÑAMINETO NORMATIVO Y OPERATIVO
Observación: Se reasignó el radicado al usuario: Director General con la siguiente observación: Dr. Juan Carlo Fontalvo, se requiere verificación de las condiciones técnicas operativas y del vehículo en comodato asignado al Cuerpo de Bomberos Voluntarios De San Cayetano, por parte del equipo IVC de la Dirección Nacional de Bomberos Colombia</t>
  </si>
  <si>
    <t>Juan Fontalvo</t>
  </si>
  <si>
    <t>Finalizar radicado 2024-09-27 08:36:14
Usuario: Andres Felipe Garcia Rico
Dependencia: EDUCACIÓN NACIONAL PARA BOMBEROS
Observación: se da respuesta al peticionario mediante radicado DNBC No. 2024-214-002044-1</t>
  </si>
  <si>
    <t xml:space="preserve"> Adjuntar anexo al radicado 2024-09-11 13:52:31
Usuario: Daniel Ernesto Fonseca Ramirez
Dependencia: GESTIÓN TALENTO HUMANO
Observación: Se realizó la carga del siguiente documento: 2024-114-002279-5-5.pdf, con el nombre de: Adjunto RESOLUCION NO EXCLUSION 13619 DE 2024.pdf, y su descripción: Resolución no Exclusión</t>
  </si>
  <si>
    <t>Crear Radicado 2024-09-06 12:00:07
Usuario: Atención de Usuario al Ciudadano
Dependencia: GESTIÓN ATENCIÓN AL USUARIO
Observación: Se radicó el documento de forma correcta mediante radicación email con los siguientes datos: Usuarios tramitadores: - Daniel Ernesto Fonseca Ramirez, Dependencia/s tramitadora/s: - GESTIÓN TALENTO HUMANO, Usuario creador: Atención de Usuario al Ciudadano</t>
  </si>
  <si>
    <t>En proceso de firma física 2024-09-18 15:48:27
Usuario: Freddy Andrés Farfán Moreno
Dependencia: GESTIÓN FINANCIERA
Observación: El inicia proceso de firma física para el documento RESPUESTA SOLICITUD DE INFORMACIóN - DERECHO DE PETICIóN AL FONDO NACIONAL DE BO</t>
  </si>
  <si>
    <t>Reasignar Radicado 2024-09-18 12:50:05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normativo, exhortando al municipio a suscribir contrato para garantizar el servicio bomberil. Mil gracias</t>
  </si>
  <si>
    <t>Reasignar Radicado 2024-09-18 12:43:26
Usuario: Juan Pablo Ardila Figueroa
Dependencia: FORMULACIÓN, ACTUALIZACIÓN ,ACOMPAÑAMINETO NORMATIVO Y OPERATIVO
Observación: Se reasignó el radicado al usuario: Nicolas Potes Rengifo con la siguiente observación: Dr. Nicolas, es relevante proyectar la respuesta desde la funcionalidad de la entidad y su marco normativo. Mil gracias</t>
  </si>
  <si>
    <t>Crear Radicado 2024-09-06 10:24:40
Usuario: Atención de Usuario al Ciudadano
Dependencia: GESTIÓN ATENCIÓN AL USUARIO
Observación: Se radicó el documento de forma correcta mediante radicación email con los siguientes datos: Usuarios tramitadores: - Daniel Ernesto Fonseca Ramirez, Dependencia/s tramitadora/s: - GESTIÓN TALENTO HUMANO, Usuario creador: Atención de Usuario al Ciudadano</t>
  </si>
  <si>
    <t>Finalizar radicado 2024-09-18 12:01:51
Usuario: Jonathan Prieto
Dependencia: FORTALECIMIENTO BOMBERIL PARA LA RESPUESTA
Observación: No requiere respusta</t>
  </si>
  <si>
    <t>Finalizar radicado 2024-09-18 12:02:04
Usuario: Jonathan Prieto
Dependencia: FORTALECIMIENTO BOMBERIL PARA LA RESPUESTA
Observación: No requiere respusta</t>
  </si>
  <si>
    <t>Gestión Atención al Usuario</t>
  </si>
  <si>
    <t>Enviar respuesta por correo 2024-09-16 12:33:13
Usuario: Anjhydalid Viviana Ruales Escobar
Dependencia: GESTIÓN DE ASUNTOS DISCIPLINARIOS
Observación: Se envió el radicado al(los) cliente(s) con el correo registrado contactenos@cali.gov.co, ventanillaelectronica@alcaldiabogota.gov.co, anjhydalid.ruales@dnbc.gov.co, administradorsiga@alcaldiabogota.gov.co</t>
  </si>
  <si>
    <t>Reasignar Radicado 2024-09-06 16:12:40
Usuario: Atención de Usuario al Ciudadano
Dependencia: GESTIÓN ATENCIÓN AL USUARIO
Observación: Se reasignó el radicado al usuario: Nataly Salas Casallas con la siguiente observación: Para los fines pertinentes, gracias</t>
  </si>
  <si>
    <t>2024-215-002116-1</t>
  </si>
  <si>
    <t>Finalizar radicado 2024-09-24 11:46:39
Usuario: Nataly Salas Casallas
Dependencia: INSPECCIÓN, VIGILANCIA Y CONTROL
Observación: Se dio respuesta y se archivo el expediente.</t>
  </si>
  <si>
    <t>Reasignar Radicado 2024-09-18 12:39:42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</si>
  <si>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Crear Radicado 2024-09-05 12:02:38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</si>
  <si>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Reasignar Radicado 2024-09-06 13:36:57
Usuario: Director General
Dependencia: DIRECCION GENERAL
Observación: Se reasignó el radicado al usuario: Juan Pablo Ardila Figueroa con la siguiente observación: psi</t>
  </si>
  <si>
    <t xml:space="preserve"> Finalizar radicado 2024-09-26 11:38:51
Usuario: Jorge Enrique Restrepo Sanguino
Dependencia: FORMULACIÓN, ACTUALIZACIÓN ,ACOMPAÑAMINETO NORMATIVO Y OPERATIVO
Observación: NO REQUIERE RESPUESTA YA LA DNBC SE PRONUNCIO MEDIANTE RAD. 2024-211-001398-1</t>
  </si>
  <si>
    <t>Entidad Juridica</t>
  </si>
  <si>
    <t>INFORMATIVA YA SE HABIA EMITIDO RESPUESTA CON RADICADO 2024-211-001398-1</t>
  </si>
  <si>
    <t>En proceso de firma física 2024-09-24 16:51:14
Usuario: Orlando Murillo Lopez
Dependencia: INSPECCIÓN, VIGILANCIA Y CONTROL
Observación: El inicia proceso de firma física para el documento RESPUESTA DIEGO FERNANDO ACEVEDO INSPECCIONES DE SEGURIDAD HUMANA</t>
  </si>
  <si>
    <t>2024-215-002125-1</t>
  </si>
  <si>
    <t>Crear Radicado 2024-09-05 10:21:27
Usuario: Atención de Usuario al Ciudadano
Dependencia: GESTIÓN ATENCIÓN AL USUARIO
Observación: Se radicó el documento de forma correcta mediante radicación email con los siguientes datos: Usuarios tramitadores: - Daniel Ernesto Fonseca Ramirez, Dependencia/s tramitadora/s: - GESTIÓN TALENTO HUMANO, Usuario creador: Atención de Usuario al Ciudadano</t>
  </si>
  <si>
    <t>En proceso de firma física 2024-09-20 12:55:50
Usuario: Jonathan Prieto
Dependencia: FORTALECIMIENTO BOMBERIL PARA LA RESPUESTA
Observación: El inicia proceso de firma física para el documento RESPUESTA A RADICADOS LABRANZAGRANDE</t>
  </si>
  <si>
    <t>Reasignar Radicado 2024-09-26 10:38:19
Usuario: Luis Fernando Vargas Campo
Dependencia: GESTIÓN CONTRACTUAL
Observación: Se reasignó el radicado al usuario: Yuranis Tatiana Cabrales Vargas con la siguiente observación: se remite por ser de su competencia</t>
  </si>
  <si>
    <t>Yuranis Tatiana Cabrales Vargas</t>
  </si>
  <si>
    <t>Reasignar Radicado 2024-09-05 09:49:39
Usuario: Daniel Ernesto Fonseca Ramirez
Dependencia: GESTIÓN TALENTO HUMANO
Observación: Se reasignó el radicado al usuario: Rainer Narval Naranjo Charrasquiel con la siguiente observación: Se envía a su despacho para la revisión del informe de entrega y otros documentos adicionales que anexa para su revisión y tramite correspondiente.</t>
  </si>
  <si>
    <t>Copiar a informado 2024-09-09 16:36:55
Usuario: Kelly Joanna Santos Ayala
Dependencia: FORTALECIMIENTO BOMBERIL PARA LA RESPUESTA
Observación: Se informó el radicado al usuario Maikol Alfredo Grandett Gastelbondo
send Reasignar Radicado 2024-09-09 16:36:53
Usuario: Kelly Joanna Santos Ayala
Dependencia: FORTALECIMIENTO BOMBERIL PARA LA RESPUESTA
Observación: Se reasignó el radicado al usuario: Luis Fernando Vargas Campo con la siguiente observación: Dadas las competencias del área de Infraestructura, no somos los llamados a entregar certificados contractuales, ni de cumplimiento contractual.</t>
  </si>
  <si>
    <t>Crear Radicado 2024-09-04 10:01:43
Usuario: Atención de Usuario al Ciudadano
Dependencia: GESTIÓN ATENCIÓN AL USUARIO
Observación: Se radicó el documento de forma correcta, Autorización de envío de correo: No con los siguientes datos: Usuarios tramitadores: - Director General, Dependencia/s tramitadora/s: - DIRECCION GENERAL, Usuario creador: Atención de Usuario al Ciudadano</t>
  </si>
  <si>
    <t>Reasignar Radicado 2024-09-06 11:39:24
Usuario: Director General
Dependencia: DIRECCION GENERAL
Observación: Se reasignó el radicado al usuario: Adriana Moreno Roncancio con la siguiente observación: psi</t>
  </si>
  <si>
    <t>En proceso de firma física 2024-09-25 11:08:00
Usuario: Jose Daniel Bolaño Yepez
Dependencia: INSPECCIÓN, VIGILANCIA Y CONTROL
Observación: El inicia proceso de firma física para el documento RADICADO DNBC – 2024-114-002255-5</t>
  </si>
  <si>
    <t>2024-215-002137-1</t>
  </si>
  <si>
    <t>Finalizar radicado 2024-09-10 11:17:27
Usuario: Mercedes Catalina Rincón Quintero
Dependencia: EDUCACIÓN NACIONAL PARA BOMBEROS
Observación: No requiere respusta</t>
  </si>
  <si>
    <t>Reasignar Radicado 2024-09-03 12:18:31
Usuario: Faubricio Sanchez Cortes
Dependencia: FORTALECIMIENTO BOMBERIL PARA LA RESPUESTA
Observación: Se reasignó el radicado al usuario: Jonathan Prieto con la siguiente observación: Para su conocimiento y fines pertinentes</t>
  </si>
  <si>
    <t>Crear Radicado 2024-09-03 10:17:48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</si>
  <si>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2024-09-03 09:24:12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</si>
  <si>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Reasignar Radicado 2024-09-18 12:20:09
Usuario: Juan Pablo Ardila Figueroa
Dependencia: FORMULACIÓN, ACTUALIZACIÓN ,ACOMPAÑAMINETO NORMATIVO Y OPERATIVO
Observación: Se reasignó el radicado al usuario: Andrea Bibiana Castañeda Durán con la siguiente observación: Dra. Andrea, no amerita respuesta informativa archivar, Gracias</t>
  </si>
  <si>
    <t>Reasignar Radicado 2024-10-01 16:11:00
Usuario: Stephanie Rodríguez Valencia
Dependencia: INSPECCIÓN, VIGILANCIA Y CONTROL
Observación: Se reasignó el radicado al usuario: Jose Daniel Bolaño Yepez con la siguiente observación: Para su trámite</t>
  </si>
  <si>
    <t>Reasignar Radicado 2024-09-09 15:02:43
Usuario: Edgar Alexander Maya Lopez
Dependencia: EDUCACIÓN NACIONAL PARA BOMBEROS
Observación: Se reasignó el radicado al usuario: Andres Felipe Garcia Rico con la siguiente observación: Para tramite</t>
  </si>
  <si>
    <t>Reasignar Radicado 2024-09-18 12:03:40
Usuario: Juan Pablo Ardila Figueroa
Dependencia: FORMULACIÓN, ACTUALIZACIÓN ,ACOMPAÑAMINETO NORMATIVO Y OPERATIVO
Observación: Se reasignó el radicado al usuario: Jorge Enrique Restrepo Sanguino con la siguiente observación: Dr. Jorge, es relevante proyectar la respuesta desde la funcionalidad de la entidad y su marco normativo Requiriendo URGENTEMENTE al municipo garantizar el servicio publico escencial . Mil gracias</t>
  </si>
  <si>
    <t>Crear Radicado 2024-09-02 11:50:26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</si>
  <si>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Reasignar Radicado 2024-09-03 19:52:17
Usuario: Juan Pablo Ardila Figueroa
Dependencia: FORMULACIÓN, ACTUALIZACIÓN ,ACOMPAÑAMINETO NORMATIVO Y OPERATIVO
Observación: Se reasignó el radicado al usuario: Ronny Estiven Romero Velandia con la siguiente observación: Dr Ronny, los asuntos referentes al CBV de Circasia, por dispocision de la Dirección General son de su conocimiento. Gracias</t>
  </si>
  <si>
    <t>Reasignar Radicado 2024-09-03 19:54:24
Usuario: Juan Pablo Ardila Figueroa
Dependencia: FORMULACIÓN, ACTUALIZACIÓN ,ACOMPAÑAMINETO NORMATIVO Y OPERATIVO
Observación: Se reasignó el radicado al usuario: Ronny Estiven Romero Velandia con la siguiente observación: Dr. Ronny Se remite para su conocimiento y fines pertinentes, toda vez que la petición trata del tema puntual de Circacia, asignado por competencia por la Direccion General</t>
  </si>
  <si>
    <t>Crear Radicado 2024-09-02 11:00:43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</si>
  <si>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Crear Radicado 2024-09-02 10:53:37
Usuario: Atención de Usuario al Ciudadano
Dependencia: GESTIÓN ATENCIÓN AL USUARIO
Observación: Se radicó el documento de forma correcta mediante radicación email con los siguientes datos: Usuarios tramitadores: - Juan Carlos Suarez de la Torre, Dependencia/s tramitadora/s: - GESTIÓN ADMININSTRATIVA, Usuario creador: Atención de Usuario al Ciudadano</t>
  </si>
  <si>
    <t>Reasignar Radicado 2024-09-02 10:53:14
Usuario: Luis Alberto Valencia Pulido
Dependencia: COORDINACIÓN OPERATIVA
Observación: Se reasignó el radicado al usuario: Stephanie Rodríguez Valencia con la siguiente observación: Se reasigna por competencia y para fines pertinente.</t>
  </si>
  <si>
    <t>Crear Radicado 2024-09-02 10:13:20
Usuario: Atención de Usuario al Ciudadano
Dependencia: GESTIÓN ATENCIÓN AL USUARIO
Observación: Se radicó el documento de forma correcta con los siguientes datos: Usuarios tramitadores: - Faubricio Sanchez Cortes, Dependencia/s tramitadora/s: - FORTALECIMIENTO BOMBERIL PARA LA RESPUESTA, Usuario creador: Atención de Usuario al Ciudadano</t>
  </si>
  <si>
    <t>Crear Radicado 2024-09-02 09:59:59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</si>
  <si>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Finalizar radicado 2024-09-02 14:58:56
Usuario: Rubén Darío Rincón Sanchez
Dependencia: INSPECCIÓN, VIGILANCIA Y CONTROL
Observación: No requiere respusta</t>
  </si>
  <si>
    <t>Rúben Dario Rincón Sanchez</t>
  </si>
  <si>
    <t>Reasignar Radicado 2024-10-01 16:03:02
Usuario: Stephanie Rodríguez Valencia
Dependencia: INSPECCIÓN, VIGILANCIA Y CONTROL
Observación: Se reasignó el radicado al usuario: Dario Alberto Pedreros Guerra con la siguiente observación: Para su trámite</t>
  </si>
  <si>
    <t>Dario Alberto Pedreros</t>
  </si>
  <si>
    <t>Finalizar radicado 2024-09-18 09:42:21
Usuario: Director General
Dependencia: DIRECCION GENERAL
Observación: ARCHIVO</t>
  </si>
  <si>
    <t>Finalizar radicado 2024-09-16 14:33:53
Usuario: Daniel Ernesto Fonseca Ramirez
Dependencia: GESTIÓN TALENTO HUMANO
Observación: Se tramito documento y reposa en expediente</t>
  </si>
  <si>
    <t>FESTIVOS</t>
  </si>
  <si>
    <t>EN PROCESO DE FIRMA</t>
  </si>
  <si>
    <t>CUMPLIDA POR SER INFORMATIVO</t>
  </si>
  <si>
    <t>SE EVIDENCIA UNA RESPUESTA EMITIDA CON RADICADO No 2024-214-001743-1 ES DE FECHA DE AGOSTO</t>
  </si>
  <si>
    <t>A TIEMPO PARA EMITIR RESPUESTA EN LOS TIEMPOS DE LEY</t>
  </si>
  <si>
    <t>Finalizar radicado 2024-09-18 09:22:58
Usuario: Director General
Dependencia: DIRECCION GENERAL
Observación: ARCHIVO</t>
  </si>
  <si>
    <t>Finalizar radicado 2024-09-17 07:02:44
Usuario: Orlando Murillo Lopez
Dependencia: INSPECCIÓN, VIGILANCIA Y CONTROL
Observación: Se archiva, por ser un correo para conocimiento del envio al CBV de Segovia</t>
  </si>
  <si>
    <t>Finalizar radicado 2024-09-09 12:30:40
Usuario: Faubricio Sanchez Cortes
Dependencia: FORTALECIMIENTO BOMBERIL PARA LA RESPUESTA
Observación: Se archiva ya que es de carácter informativo y se anexa a la base de datos de proyectos 2024.</t>
  </si>
  <si>
    <t xml:space="preserve"> Finalizar radicado 2024-09-09 12:23:41
Usuario: Faubricio Sanchez Cortes
Dependencia: FORTALECIMIENTO BOMBERIL PARA LA RESPUESTA
Observación: Se archiva ya que es de carácter informativo y se anexa a la base de datos de proyectos 2024.</t>
  </si>
  <si>
    <t>NO SE EVIDENCIA ENVIO DE RESPUESTA POR CORREO</t>
  </si>
  <si>
    <t>2024-114-002406-5</t>
  </si>
  <si>
    <t>2024-114-002409-5</t>
  </si>
  <si>
    <t>2024-114-002516-2</t>
  </si>
  <si>
    <t>2024-114-002520-2</t>
  </si>
  <si>
    <t>2024-114-002412-5</t>
  </si>
  <si>
    <t>2024-114-002524-2</t>
  </si>
  <si>
    <t>2024-114-002535-2</t>
  </si>
  <si>
    <t>2024-114-002416-5</t>
  </si>
  <si>
    <t>2024-114-002544-2</t>
  </si>
  <si>
    <t>2024-114-002422-5</t>
  </si>
  <si>
    <t>2024-114-002423-5</t>
  </si>
  <si>
    <t>2024-114-002546-2</t>
  </si>
  <si>
    <t>2024-114-002547-2</t>
  </si>
  <si>
    <t>2024-114-002549-2</t>
  </si>
  <si>
    <t>2024-114-002428-5</t>
  </si>
  <si>
    <t>2024-114-002554-2</t>
  </si>
  <si>
    <t>2024-114-002438-5</t>
  </si>
  <si>
    <t>2024-114-002439-5</t>
  </si>
  <si>
    <t>2024-114-002569-2</t>
  </si>
  <si>
    <t>2024-114-002413-5</t>
  </si>
  <si>
    <t>2024-114-002532-2</t>
  </si>
  <si>
    <t>2024-114-002558-2</t>
  </si>
  <si>
    <t>2024-114-002504-2</t>
  </si>
  <si>
    <t>2024-114-002415-5</t>
  </si>
  <si>
    <t>2024-114-002537-2</t>
  </si>
  <si>
    <t>2024-114-002538-2</t>
  </si>
  <si>
    <t>2024-114-002420-5</t>
  </si>
  <si>
    <t>2024-114-002550-2</t>
  </si>
  <si>
    <t>2024-114-002405-5</t>
  </si>
  <si>
    <t>2024-114-002548-2</t>
  </si>
  <si>
    <t>2024-114-002502-2</t>
  </si>
  <si>
    <t>2024-114-002505-2</t>
  </si>
  <si>
    <t>2024-114-002517-2</t>
  </si>
  <si>
    <t>2024-114-002518-2</t>
  </si>
  <si>
    <t>2024-114-002411-5</t>
  </si>
  <si>
    <t>2024-114-002522-2</t>
  </si>
  <si>
    <t>2024-114-002523-2</t>
  </si>
  <si>
    <t>2024-114-002534-2</t>
  </si>
  <si>
    <t>2024-114-002539-2</t>
  </si>
  <si>
    <t>2024-114-002543-2</t>
  </si>
  <si>
    <t>2024-114-002421-5</t>
  </si>
  <si>
    <t>2024-114-002425-5</t>
  </si>
  <si>
    <t>2024-114-002552-2</t>
  </si>
  <si>
    <t>2024-114-002430-5</t>
  </si>
  <si>
    <t>2024-114-002431-5</t>
  </si>
  <si>
    <t>2024-114-002432-5</t>
  </si>
  <si>
    <t>2024-114-002434-5</t>
  </si>
  <si>
    <t>2024-114-002435-5</t>
  </si>
  <si>
    <t>2024-114-002436-5</t>
  </si>
  <si>
    <t>2024-114-002437-5</t>
  </si>
  <si>
    <t>2024-114-002570-2</t>
  </si>
  <si>
    <t>2024-114-002419-5</t>
  </si>
  <si>
    <t>2024-114-002426-5</t>
  </si>
  <si>
    <t>2024-114-002429-5</t>
  </si>
  <si>
    <t>2024-114-002433-5</t>
  </si>
  <si>
    <t>2024-114-002499-2</t>
  </si>
  <si>
    <t>2024-114-002500-2</t>
  </si>
  <si>
    <t>2024-114-002506-2</t>
  </si>
  <si>
    <t>2024-114-002507-2</t>
  </si>
  <si>
    <t>2024-114-002564-2</t>
  </si>
  <si>
    <t>ALCALDIA MUNICIPAL DE OIBA  ELKIN REYES SANTANDER</t>
  </si>
  <si>
    <t>PAOLA  DEL PILAR  HERNANDEZ  LOPEZ</t>
  </si>
  <si>
    <t>CUERPO DE BOMBEROS VOLUNTARIOS DE VALLEDUPAR  sin información</t>
  </si>
  <si>
    <t>Ana  Puentes</t>
  </si>
  <si>
    <t>CUERPO DE BOMBEROS VOLUNTARIOS DE TURBACO - BOLÍVAR  sin información</t>
  </si>
  <si>
    <t>ALCALDÍA PADILLA - CAUCA   --</t>
  </si>
  <si>
    <t>ALCALDIA MUNICIPAL DE ISNOS  --</t>
  </si>
  <si>
    <t>ALCALDIA DE CAREPA  -- --</t>
  </si>
  <si>
    <t>JUAN CAMILO -- --</t>
  </si>
  <si>
    <t>SERGIO  ANDRES  JANACET  ESTRADA</t>
  </si>
  <si>
    <t>COORDINACION DEPARTAMENTAL DE BOMBEROS DEL ATLANTICO  -- --</t>
  </si>
  <si>
    <t>ALCALDIA DE PUERTO NARIÑO  --</t>
  </si>
  <si>
    <t>ALCALDÍA DE MOSQUERA  sin información contactenos@mosquera-narino.gov.co</t>
  </si>
  <si>
    <t>JULIO CESAR -- --</t>
  </si>
  <si>
    <t>C BV. DEL CARMEN DE APICALA  --</t>
  </si>
  <si>
    <t>Fundación Funvicco  --</t>
  </si>
  <si>
    <t>ALCALDÍA EL COPEY - CESAR   --</t>
  </si>
  <si>
    <t>ALCALDIA MUNICIPAL DE YOLOMBO  --</t>
  </si>
  <si>
    <t>DEPARTAMENTO ADMINISTRATIVO DE FUNCIÓN PUBLICA  sin información</t>
  </si>
  <si>
    <t>ROBERT -- DAZA --</t>
  </si>
  <si>
    <t>alcaldia cravo norte   --</t>
  </si>
  <si>
    <t>ALCALDÍA BARRANCA DE UPÍA  -- tesoreria@barrancadeupia-meta.gov.co</t>
  </si>
  <si>
    <t>YIRI -- RIVERA</t>
  </si>
  <si>
    <t>CUERPO DE BOMBEROS VOLUNTARIOS DE SIBATE  sin información bomberossibate@yahoo.es</t>
  </si>
  <si>
    <t>CUERPO DE BOMBEROS VOLUNTARIOS DE BOSCONIA --- ---</t>
  </si>
  <si>
    <t>ALCLADÍA AIPE-HUILA  --</t>
  </si>
  <si>
    <t>JUAN SEBASTIAN  ARENAS</t>
  </si>
  <si>
    <t>ALCALDIA MUNICIPAL DE NEIVA  SECRETARIA GESTION</t>
  </si>
  <si>
    <t>ALCALDIA -- CANDELARIA --</t>
  </si>
  <si>
    <t>BENEMÉRITO CUERPO DE BOMBEROS CANDELARIA - VALLE  YECENIA MEJIA</t>
  </si>
  <si>
    <t>CUERPO DE BOMBEROS VOLUNTARIOS DE BUGA  --</t>
  </si>
  <si>
    <t>PERSONERIA MUNICIPAL DE RICAURTE  --</t>
  </si>
  <si>
    <t>CUERPO DE BOMBEROS VOLUNTARIOS DE ANDALUCIA  -- --</t>
  </si>
  <si>
    <t>CUERPO DE BOMBEROS VOLUNTARIOS DE SAMANA  sin información</t>
  </si>
  <si>
    <t>POLICIA NACIONAL  sin información CORONEL</t>
  </si>
  <si>
    <t>OSCAR LEON SANCHEZ</t>
  </si>
  <si>
    <t>CONTRALORIA GENERAL DE SANTANDER  --</t>
  </si>
  <si>
    <t>CUERPO DE BOMBEROS VOLUNTARIOS MONTENEGRO  sin información bomberosvoluntariosmontenegro@gmail.com</t>
  </si>
  <si>
    <t>CUERPO DE BOMBEROS VOLUNTARIOS DE TIMBIO  sin información</t>
  </si>
  <si>
    <t>CUERPO DE BOMBEROS VOLUNTARIOS DE PUPIALES  sin información</t>
  </si>
  <si>
    <t>jose  jesus  cortes  yepes</t>
  </si>
  <si>
    <t>flor   mancera</t>
  </si>
  <si>
    <t>CUERPO DE BOMBEROS VOLUNTARIOS DE SANTIAGO DE TOLU  JOAQUIN MAURICIO TEJERA MARTINEZ</t>
  </si>
  <si>
    <t>DERECHO DE PETICION CONVENIO INTERADMINISTRATIVO MUNICIPIO DE OIBA Y CUERPO DE BOMBEROS VOLUNTARIOS OIBA</t>
  </si>
  <si>
    <t>TRASLADO ID 409476 DIR NACIONAL DE BOMBEROS</t>
  </si>
  <si>
    <t>SEGUNDA SOLICITUD DE INVESTIGACIÓN</t>
  </si>
  <si>
    <t>Solicitud Curso Introductorio en Linea para el Cuerpo de Bomberos Voluntarios Villamaria y Marulanda.</t>
  </si>
  <si>
    <t>Cuerpos de Bomberos en Colombia</t>
  </si>
  <si>
    <t>Solicitud taller Virtual de SCI</t>
  </si>
  <si>
    <t>SOLICITUD CONCEPTO TÉCNICO</t>
  </si>
  <si>
    <t>OFICIO INFORMATIVO-SOLICITUD DE ACOMPAÑAMIENTO</t>
  </si>
  <si>
    <t>RV: CONTRATACION_BM_RAD_2024-211-000580-1_carepa antioquia</t>
  </si>
  <si>
    <t>Rv: Solicitud de información.</t>
  </si>
  <si>
    <t>OMISIIÓN EN LA ATENCIÓN DE MERGENCIAS POR PARTE DEL CUERPO DE BOMBEROS DE BARRANQUILLA</t>
  </si>
  <si>
    <t>Oficio Coord. Ejec. No. 40 - Solicitud de estado actual, proceso remplazo Dignatario Tesorero CBVMA.</t>
  </si>
  <si>
    <t>Respuesta Oficio Radicado No. 2109, 19 Septiembre 2024.</t>
  </si>
  <si>
    <t>Notificación de vencimiento de periodo de Comandante</t>
  </si>
  <si>
    <t>Notificación Terminación del Periodo del Comandante</t>
  </si>
  <si>
    <t>Convenio bomberos</t>
  </si>
  <si>
    <t>verificacion legalidad de cursos de bomberos</t>
  </si>
  <si>
    <t>Respuesta a Reclamacion de Seguro de Vida, envida mediane correo electronico el dia 16 de agosoto de 2024</t>
  </si>
  <si>
    <t>SOLICITUD DE DONACION</t>
  </si>
  <si>
    <t>SOLICITUD</t>
  </si>
  <si>
    <t>Fortalecimiento de la infraestructura física de lo cbv de Colombia</t>
  </si>
  <si>
    <t>SOLICITUD FORTALECIMIENTO A LA INRAESTRUCTURA FÍSICA DEL CUERPO DE BOMBEROS COLOMBIA</t>
  </si>
  <si>
    <t>ControlDoc - Correspondencia: Se le ha asignado un nuevo documento: 410873 (2024-2-004044-048642)</t>
  </si>
  <si>
    <t>RV: Reiteración Solicitud de insumos de Respuesta Proposición No 8 – Honorable Senador Nicolás Albeiro Echeverry Alvaran   Id: 405515</t>
  </si>
  <si>
    <t>Respuesta a su suscrito con radicado interno N°01740 del 17 de julio del 2024 con radicado externo DNBC No 2024-313-001019-1</t>
  </si>
  <si>
    <t>Traslado OFI24-00190707 / GFPU - EMAIL Solicitud de apoyo con implementos, unidades de bomberos y apoyo aéreo para mitigar el incendio que se está pre...</t>
  </si>
  <si>
    <t>Requerimiento obligaciones contractuales convenio No. 184-2021 Barranca de Upia</t>
  </si>
  <si>
    <t>RV: Oficio 2024EE0184071 Comunicación DNBC Auto de Cierre y Traslado IP 85112-2023-44555 DNBC a CDRFIJ y CC</t>
  </si>
  <si>
    <t>SOLICITUD CONCEPTO DE CERTIFICACIONES</t>
  </si>
  <si>
    <t>certificacion de contrato</t>
  </si>
  <si>
    <t>ControlDoc - Correspondencia: Se le ha asignado un nuevo documento: 411638 (2024-2-004044-048957)</t>
  </si>
  <si>
    <t>SOLICITUD DE FORTALECIMIENTO EDUCATIVO</t>
  </si>
  <si>
    <t>**2024RS152461** Remisión de Comunicación: 2024RS152461</t>
  </si>
  <si>
    <t>Oficio No.180 - Respuesta a radicado DNBC No.2024-213-001092-1 – Proyecto Construcción de la estación de bomberos en el Municipio de Aipe Departamento...</t>
  </si>
  <si>
    <t>CONCEJAL COELLO TOLIMA UNION PATRIOTICA</t>
  </si>
  <si>
    <t>Oficio-2024EE14739-Manifestación de interés aceptación de vehículos cisterna en comodato Bomberos de Colombia</t>
  </si>
  <si>
    <t>ControlDoc - Correspondencia: Se le ha asignado un nuevo documento: 412300 (2024-2-004044-049230)</t>
  </si>
  <si>
    <t>Solicitud diligencia virtual.</t>
  </si>
  <si>
    <t>SOLICITUD VISITA AREA DE INFRAESTRUCTURA AL MUNICIPIO DE BARICHARA PARA ASESORIA Y REVISION DEL PREDIO DESTINADO PARA LA CONSTRUCCION DE LA ESTACION D...</t>
  </si>
  <si>
    <t>REMISION DE SOLICITUD DE APOYO -BOMBEROS DE CANDELARIA VALLE DEL CAUCA</t>
  </si>
  <si>
    <t>RADICACION DE PROYECTOS</t>
  </si>
  <si>
    <t>￼</t>
  </si>
  <si>
    <t>Fwd: SOLICITUD CARNETS</t>
  </si>
  <si>
    <t>Requerimiento información</t>
  </si>
  <si>
    <t>ACLARACION DE INFORMACION DE CURSO PARA ASCENSO</t>
  </si>
  <si>
    <t>Solicitud de Certificado de Cumplimiento - Decreto 638 del 2016</t>
  </si>
  <si>
    <t>RV: solicitud inicio de proceso de expedición de carnet  de las Unidades Bomberiles adscritas al Cuerpo De Bomberos Voluntario De Samaná Caldas.</t>
  </si>
  <si>
    <t>INFORMACION PROCESO DE CARNETIZACION</t>
  </si>
  <si>
    <t>Envío tarjeta de invitación a la Instalación del Puesto de Mando Unificado de la COP – 16.</t>
  </si>
  <si>
    <t>Solicitar información sobre la asignación, uso de recursos del Fondo Nacional de Bomberos en Cundinamarca y el cumplimiento de sus funciones.</t>
  </si>
  <si>
    <t>SOLICITUD Certificados de Idoneidad y cumplimiento</t>
  </si>
  <si>
    <t>Remision oficio</t>
  </si>
  <si>
    <t>Solicito información requerida de su despacho para dar respuesta al DP HR PEDRO SUAREZ VACCA sobre los sgtes temas:</t>
  </si>
  <si>
    <t>envió de carnet para actualización de rangos.</t>
  </si>
  <si>
    <t>RADICACIÓN PROYECTO AUTO CONTENIDOS CBV PUPILES - NARIÑO</t>
  </si>
  <si>
    <t>SOLICITUD DE INFORMACION</t>
  </si>
  <si>
    <t>SOLICITUD DE CARNETIZACIÓN CBV ST</t>
  </si>
  <si>
    <t>certificado de sostenibilidad </t>
  </si>
  <si>
    <t>estudio previo</t>
  </si>
  <si>
    <t>Reasignar Radicado 2024-09-27 11:19:44
Usuario: Ximena Pelaez Escudero
Dependencia: EDUCACIÓN NACIONAL PARA BOMBEROS
Observación: Se reasignó el radicado al usuario: Edwin Alfonso Zamora Oyola con la siguiente observación: PTG</t>
  </si>
  <si>
    <t xml:space="preserve">Subdirección Administrativa y Financiera </t>
  </si>
  <si>
    <t>Reasignar Radicado 2024-09-27 11:14:42
Usuario: Ximena Pelaez Escudero
Dependencia: EDUCACIÓN NACIONAL PARA BOMBEROS
Observación: Se reasignó el radicado al usuario: Edwin Alfonso Zamora Oyola con la siguiente observación: PTG</t>
  </si>
  <si>
    <t>BOLÍVAR</t>
  </si>
  <si>
    <t xml:space="preserve">Reasignar Radicado 2024-09-30 10:35:30
Usuario: Atención de Usuario al Ciudadano
Dependencia: GESTIÓN ATENCIÓN AL USUARIO
Observación: Se reasignó el radicado al usuario: Luis Alberto Valencia Pulido con la siguiente observación: PARA SU CONOCIMIENTO Y FINES PERTINENTES
</t>
  </si>
  <si>
    <t>Crear Radicado 2024-09-27 09:58:50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</si>
  <si>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2024-09-27 09:55:34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</si>
  <si>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Crear Radicado 2024-09-27 08:56:41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</si>
  <si>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2024-09-27 08:00:05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</si>
  <si>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2024-09-26 11:50:51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</si>
  <si>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Reasignar Radicado 2024-09-26 11:04:21
Usuario: Atención de Usuario al Ciudadano
Dependencia: GESTIÓN ATENCIÓN AL USUARIO
Observación: Se reasignó el radicado al usuario: Juan Pablo Ardila Figueroa con la siguiente observación: para su conocimiento y fines pertinentes.</t>
  </si>
  <si>
    <t>Crear Radicado 2024-09-25 10:44:33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</si>
  <si>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2024-09-24 10:17:25
Usuario: Atención de Usuario al Ciudadano
Dependencia: GESTIÓN ATENCIÓN AL USUARIO
Observación: Se radicó el documento de forma correcta mediante radicación email con los siguientes datos: Usuarios tramitadores: - Stephanie Rodríguez Valencia, Dependencia/s tramitadora/s: - INSPECCIÓN, VIGILANCIA Y CONTROL, Usuario creador: Atención de Usuario al Ciudadano</t>
  </si>
  <si>
    <t>Crear Radicado 2024-09-24 08:38:25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</si>
  <si>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2024-09-27 10:10:59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</si>
  <si>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2024-09-27 10:33:28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</si>
  <si>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2024-09-27 12:07:28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</si>
  <si>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Crear Radicado 2024-09-27 14:05:05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</si>
  <si>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Reasignar Radicado 2024-09-27 14:56:23
Usuario: Atención de Usuario al Ciudadano
Dependencia: GESTIÓN ATENCIÓN AL USUARIO
Observación: Se reasignó el radicado al usuario: Edgar Alexander Maya Lopez con la siguiente observación: Para su información y fines pertinentes.</t>
  </si>
  <si>
    <t>Reasignar Radicado 2024-09-30 10:35:58
Usuario: Atención de Usuario al Ciudadano
Dependencia: GESTIÓN ATENCIÓN AL USUARIO
Observación: Se reasignó el radicado al usuario: Jiud Magnoly Gaviria Narvaez con la siguiente observación: PARA SU CONOCIMIENTO Y FINES PERTINENTES</t>
  </si>
  <si>
    <t>Reasignar Radicado 2024-09-30 11:58:10
Usuario: Daniel Ernesto Fonseca Ramirez
Dependencia: GESTIÓN TALENTO HUMANO
Observación: Se reasignó el radicado al usuario: Director General con la siguiente observación: Por ser un tema institucional y no de TH a los servidores públicos.</t>
  </si>
  <si>
    <t>Reasignar Radicado 2024-09-26 17:26:58
Usuario: Johana Vanessa Alvarez Rodriguez
Dependencia: GESTIÓN ATENCIÓN AL USUARIO
Observación: Se reasignó el radicado al usuario: Karen Lizeth Altamirano Morales con la siguiente observación: Realizar traslado d ela petición conforme a las indicaciones brindadas por el gestor de coordinación operativa, Gracias.</t>
  </si>
  <si>
    <t>En proceso de firma física 2024-09-27 13:40:55
Usuario: Jonathan Prieto
Dependencia: FORTALECIMIENTO BOMBERIL PARA LA RESPUESTA
Observación: El inicia proceso de firma física para el documento APOYO EN LA GESTIóN PARA LA CONSTRUCCIóN DE UNA ESTACIóN DE BOMBERO EL COPEY</t>
  </si>
  <si>
    <t>2024-213-002284-1</t>
  </si>
  <si>
    <t>En proceso de firma física 2024-09-27 15:03:20
Usuario: Jonathan Prieto
Dependencia: FORTALECIMIENTO BOMBERIL PARA LA RESPUESTA
Observación: El inicia proceso de firma física para el documento APOYO EN LA GESTIóN PARA LA CONSTRUCCIóN DE UNA ESTACIóN DE BOMBERO YOLOMBó</t>
  </si>
  <si>
    <t>2024-213-002307-1</t>
  </si>
  <si>
    <t>Crear Radicado 2024-09-24 10:32:49
Usuario: Atención de Usuario al Ciudadano
Dependencia: GESTIÓN ATENCIÓN AL USUARIO
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</t>
  </si>
  <si>
    <t>Finalizar radicado 2024-09-26 11:47:02
Usuario: Luis Alberto Valencia Pulido
Dependencia: COORDINACIÓN OPERATIVA
Observación: se da respuesta vía correo electrónico</t>
  </si>
  <si>
    <t>2024-200-002141-1</t>
  </si>
  <si>
    <t>Finalizar radicado 2024-09-27 11:28:02
Usuario: Jonathan Prieto
Dependencia: FORTALECIMIENTO BOMBERIL PARA LA RESPUESTA
Observación: Se finaliza radicado toda vez que es un correo informativo de respuesta a requerimientos hechos por la DNBC, por lo cual no requiere respuesta</t>
  </si>
  <si>
    <t>Finalizar radicado 2024-09-30 14:56:15
Usuario: Juan Carlos Puerto Prieto
Dependencia: COORDINACIÓN OPERATIVA
Observación: Se anexa la Solicitud Apoyo Aéreo N° 131 correspondiente a la gestión realizada por Sala Situacional ante la Unidad Nacional para la Gestión del Riesgo de Desastres - UNGRD, para atender el incendio forestal en el municipio de Cunday - Tolima, el cual se llevó a cabo con el apoyo de Fuerza Aérea Colombiana.</t>
  </si>
  <si>
    <t>SE EVIDENCIA RESPUESTA SIN ORFEO</t>
  </si>
  <si>
    <t>Crear Radicado 2024-09-27 08:51:33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</si>
  <si>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Finalizar radicado 2024-09-27 11:33:01
Usuario: Jonathan Prieto
Dependencia: FORTALECIMIENTO BOMBERIL PARA LA RESPUESTA
Observación: Se finaliza radicado toda vez que es un correo informativo dando respuesta a requerimientos hechos por la DNBC, por lo cual no requiere respuesta.</t>
  </si>
  <si>
    <t>Finalizar radicado 2024-09-30 10:23:25
Usuario: Luis Alberto Valencia Pulido
Dependencia: COORDINACIÓN OPERATIVA
Observación: se da respuesta al peticionario via correo electrónico</t>
  </si>
  <si>
    <t>Crear Radicado 2024-09-27 10:20:46
Usuario: Atención de Usuario al Ciudadano
Dependencia: GESTIÓN ATENCIÓN AL USUARIO
Observación: Se radicó el documento de forma correcta mediante radicación email con los siguientes datos: Usuarios tramitadores: - Rainer Narval Naranjo Charrasquiel, Dependencia/s tramitadora/s: - SUBDIRECCIÓN ADMINISTRATIVA Y FINANCIERA, Usuario creador: Atención de Usuario al Ciudadano</t>
  </si>
  <si>
    <t xml:space="preserve"> Crear Radicado 2024-09-24 10:06:59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</si>
  <si>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Crear Radicado 2024-09-24 11:26:32
Usuario: Atención de Usuario al Ciudadano
Dependencia: GESTIÓN ATENCIÓN AL USUARIO
Observación: Se radicó el documento de forma correcta mediante radicación email con los siguientes datos: Usuarios tramitadores: - Helena Carolina Ibañez Vargas, Dependencia/s tramitadora/s: - GESTIÓN CONTRACTUAL, Usuario creador: Atención de Usuario al Ciudadano</t>
  </si>
  <si>
    <t xml:space="preserve">Gestión Contractual </t>
  </si>
  <si>
    <t>Crear Radicado 2024-09-25 11:02:31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</si>
  <si>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2024-09-25 11:20:04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</si>
  <si>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Crear Radicado 2024-09-25 11:27:52
Usuario: Atención de Usuario al Ciudadano
Dependencia: GESTIÓN ATENCIÓN AL USUARIO
Observación: Se radicó el documento de forma correcta mediante radicación email con los siguientes datos: Usuarios tramitadores: - Lina Maria Marin Rodriguez, Dependencia/s tramitadora/s: - GESTIÓN TALENTO HUMANO, Usuario creador: Atención de Usuario al Ciudadano</t>
  </si>
  <si>
    <t xml:space="preserve"> Crear Radicado 2024-09-25 11:42:46
Usuario: Atención de Usuario al Ciudadano
Dependencia: GESTIÓN ATENCIÓN AL USUARIO
Observación: Se radicó el documento de forma correcta mediante radicación email con los siguientes datos: Usuarios tramitadores: - Jonathan Prieto, Dependencia/s tramitadora/s: - FORTALECIMIENTO BOMBERIL PARA LA RESPUESTA, Usuario creador: Atención de Usuario al Ciudadano</t>
  </si>
  <si>
    <t>Crear Radicado 2024-09-25 11:48:47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</si>
  <si>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2024-09-26 11:31:50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</si>
  <si>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2024-09-26 16:23:07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</si>
  <si>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2024-09-26 16:44:57
Usuario: Atención de Usuario al Ciudadano
Dependencia: GESTIÓN ATENCIÓN AL USUARIO
Observación: Se radicó el documento de forma correcta mediante radicación email con los siguientes datos: Usuarios tramitadores: - Anjhydalid Viviana Ruales Escobar, Dependencia/s tramitadora/s: - GESTIÓN DE ASUNTOS DISCIPLINARIOS, Usuario creador: Atención de Usuario al Ciudadano</t>
  </si>
  <si>
    <t>Crear Radicado 2024-09-27 09:48:01
Usuario: Atención de Usuario al Ciudadano
Dependencia: GESTIÓN ATENCIÓN AL USUARIO
Observación: Se radicó el documento de forma correcta mediante radicación email con los siguientes datos: Usuarios tramitadores: - Jonathan Prieto, Dependencia/s tramitadora/s: - FORTALECIMIENTO BOMBERIL PARA LA RESPUESTA, Usuario creador: Atención de Usuario al Ciudadano</t>
  </si>
  <si>
    <t>Crear Radicado 2024-09-27 11:57:02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</si>
  <si>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2024-09-27 12:00:09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</si>
  <si>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2024-09-27 12:15:40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</si>
  <si>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>Crear Radicado 2024-09-27 12:28:16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</si>
  <si>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 xml:space="preserve">Crear Radicado 2024-09-27 12:33:49
Usuario: Atención de Usuario al Ciudadano
Dependencia: GESTIÓN ATENCIÓN AL USUARIO
Observación: Se radicó el documento de forma correcta mediante radicación email con los siguientes datos: Usuarios tramitadores: - Juan Carlos Fontalvo Vera, Dependencia/s tramitadora/s: - DIRECCION GENERAL, Usuario creador: Atención de Usuario al Ciudadano
</t>
  </si>
  <si>
    <t>Juan Carlos Fontalvo</t>
  </si>
  <si>
    <t>Crear Radicado 2024-09-27 12:41:09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</si>
  <si>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 xml:space="preserve"> Crear Radicado 2024-09-27 14:09:01
Usuario: Atención de Usuario al Ciudadano
Dependencia: GESTIÓN ATENCIÓN AL USUARIO
Observación: Se radicó el documento de forma correcta mediante radicación email con los siguientes datos: Usuarios tramitadores: - Juan Carlos Fontalvo Vera, Dependencia/s tramitadora/s: - DIRECCION GENERAL, Usuario creador: Atención de Usuario al Ciudadano
</t>
  </si>
  <si>
    <t>Crear Radicado 2024-09-27 14:25:34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</si>
  <si>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Crear Radicado 2024-09-27 14:32:11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</si>
  <si>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Crear Radicado 2024-09-30 12:10:47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</si>
  <si>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Crear Radicado 2024-09-27 08:50:06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</si>
  <si>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 xml:space="preserve">Crear Radicado 2024-09-27 11:58:59
Usuario: Atención de Usuario al Ciudadano
Dependencia: GESTIÓN ATENCIÓN AL USUARIO
Observación: Se radicó el documento de forma correcta mediante radicación email con los siguientes datos: Usuarios tramitadores: - Juan Carlos Fontalvo Vera, Dependencia/s tramitadora/s: - DIRECCION GENERAL, Usuario creador: Atención de Usuario al Ciudadano
</t>
  </si>
  <si>
    <t>Crear Radicado 2024-09-27 12:09:20
Usuario: Atención de Usuario al Ciudadano
Dependencia: GESTIÓN ATENCIÓN AL USUARIO
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</t>
  </si>
  <si>
    <t xml:space="preserve">Crear Radicado 2024-09-27 12:36:32
Usuario: Atención de Usuario al Ciudadano
Dependencia: GESTIÓN ATENCIÓN AL USUARIO
Observación: Se radicó el documento de forma correcta mediante radicación email con los siguientes datos: Usuarios tramitadores: - Juan Carlos Fontalvo Vera, Dependencia/s tramitadora/s: - DIRECCION GENERAL, Usuario creador: Atención de Usuario al Ciudadano
</t>
  </si>
  <si>
    <t xml:space="preserve">Crear Radicado 2024-09-24 08:59:29
Usuario: Atención de Usuario al Ciudadano
Dependencia: GESTIÓN ATENCIÓN AL USUARIO
Observación: Se radicó el documento de forma correcta con los siguientes datos: Usuarios tramitadores: - Edwin Alfonso Zamora Oyola, Dependencia/s tramitadora/s: - GESTIÓN DE TECNOLOGÍA E INFORMÁTICA, Usuario creador: Atención de Usuario al Ciudadano
</t>
  </si>
  <si>
    <t>Crear Radicado 2024-09-24 09:04:28
Usuario: Atención de Usuario al Ciudadano
Dependencia: GESTIÓN ATENCIÓN AL USUARIO
Observación: Se radicó el documento de forma correcta con los siguientes datos: Usuarios tramitadores: - Faubricio Sanchez Cortes, Dependencia/s tramitadora/s: - FORTALECIMIENTO BOMBERIL PARA LA RESPUESTA, Usuario creador: Atención de Usuario al Ciudadano</t>
  </si>
  <si>
    <t>Crear Radicado 2024-09-24 12:08:07
Usuario: Atención de Usuario al Ciudadano
Dependencia: GESTIÓN ATENCIÓN AL USUARIO
Observación: Se radicó el documento de forma correcta con los siguientes datos: Usuarios tramitadores: - Director General, Dependencia/s tramitadora/s: - DIRECCION GENERAL, Usuario creador: Atención de Usuario al Ciudadano</t>
  </si>
  <si>
    <t>Crear Radicado 2024-09-24 12:11:36
Usuario: Atención de Usuario al Ciudadano
Dependencia: GESTIÓN ATENCIÓN AL USUARIO
Observación: Se radicó el documento de forma correcta con los siguientes datos: Usuarios tramitadores: - Director General, Dependencia/s tramitadora/s: - DIRECCION GENERAL, Usuario creador: Atención de Usuario al Ciudadano</t>
  </si>
  <si>
    <t xml:space="preserve"> Crear Radicado 2024-09-30 10:17:39
Usuario: Atención de Usuario al Ciudadano
Dependencia: GESTIÓN ATENCIÓN AL USUARIO
Observación: Se radicó el documento de forma correcta con los siguientes datos: Usuarios tramitadores: - Edwin Alfonso Zamora Oyola, Dependencia/s tramitadora/s: - GESTIÓN DE TECNOLOGÍA E INFORMÁTICA, Usuario creador: Atención de Usuario al Ciudadano</t>
  </si>
  <si>
    <t>NO SE EVIDENCIA RESPUESTA O CORREO DE DESIGNACIÓN</t>
  </si>
  <si>
    <t>Entidad territorial</t>
  </si>
  <si>
    <t>Persona jurídica</t>
  </si>
  <si>
    <t>Entidad pública</t>
  </si>
  <si>
    <t>Persona natural</t>
  </si>
  <si>
    <t>Entidad bomberil</t>
  </si>
  <si>
    <t>Gestión asuntos disciplinarios</t>
  </si>
  <si>
    <t>OBSERVACIONES GESTORA</t>
  </si>
  <si>
    <t xml:space="preserve">La profesional anhalid hace parte del proceso de asuntos dcisiplinarios y del area de dirección en atencion al mapa de procesos </t>
  </si>
  <si>
    <t>Tipo de Petición TRD ORFEO</t>
  </si>
  <si>
    <t>Tipo de PQRSD</t>
  </si>
  <si>
    <t>Petición interés particular</t>
  </si>
  <si>
    <t>Esta peticion se radico con TRD listado de asistencia y es una PQRSDF</t>
  </si>
  <si>
    <t>Oficios</t>
  </si>
  <si>
    <t>No hace parte de la TRD oficio, realmente es una pqrsd porque solicita reunion modalidad virtual</t>
  </si>
  <si>
    <t>La consulta tiene 30 dias habiles y no 15. Accion corregida</t>
  </si>
  <si>
    <t>Petición Documentos o Información tienen 10 dias y no 15</t>
  </si>
  <si>
    <t>peticion entre autoridades  tienen 10 dias y no 15</t>
  </si>
  <si>
    <t>Petición entre Autoridades tienen 10 dias y no 15</t>
  </si>
  <si>
    <t>Petición Informes a Congresistas tienen 5 dias y no 15 o 10</t>
  </si>
  <si>
    <t>solicitud de información pública tienen 10 dias y no 15</t>
  </si>
  <si>
    <t>Petición de consulta</t>
  </si>
  <si>
    <t>Petición documentos o información pública</t>
  </si>
  <si>
    <t>Petición entre autoridades</t>
  </si>
  <si>
    <t>Petición Interés general</t>
  </si>
  <si>
    <t>Peticion interes general tiene 15 dias habiles de respuesta y no 10</t>
  </si>
  <si>
    <t>Peticion interes general tiene 15 dias habiles de respuesta y no 5</t>
  </si>
  <si>
    <t>Peticion interes general tiene 15 dias habiles de respuesta y no 3</t>
  </si>
  <si>
    <t>Se pasa a vencida por cuanto es una peticion de documento e información publica que tiene 10 dias</t>
  </si>
  <si>
    <t>Se pasa a extemporanea por cuanto es peticion de documentos que tiene 10 dias habiles</t>
  </si>
  <si>
    <t>Petición Informes a Congresistas tienen 5 dias y no 15 o 10. Adicional si tiene la repsuesta firmada, esta en anexos, cargada el 11-09-24</t>
  </si>
  <si>
    <t>Se adjunta respuesta.</t>
  </si>
  <si>
    <t>Petición Informes a Congresistas tienen 5 dias y no 15 o 10. Adicional, leyendo la peticion no es informe por congresista como se cataloga en la TRD del orfeo, es una peticion de interes particular y tiene 15 dias</t>
  </si>
  <si>
    <t>Agosto</t>
  </si>
  <si>
    <t>Peticion interes general tiene 15 dias habiles de respuesta y no 1. Adicional la peticion esta en proceso porque ingreso 30.09.24 y no vencia. Se corrige</t>
  </si>
  <si>
    <t>De acuerdo con las observaciones. PQRSD SI requiere repsuesta</t>
  </si>
  <si>
    <t>IMG</t>
  </si>
  <si>
    <t>NO SE EVIDENCIA DE REPSUESTA POR LO CUAL SE CAMBIA A VENCIDA</t>
  </si>
  <si>
    <t>Etiquetas de fila</t>
  </si>
  <si>
    <t>Total general</t>
  </si>
  <si>
    <t>Cuenta de Canal Oficial de Entrada</t>
  </si>
  <si>
    <t>Cuenta de Servicio de Entrada</t>
  </si>
  <si>
    <t xml:space="preserve">Cuenta de Departamento </t>
  </si>
  <si>
    <t>Cuenta de Naturaleza Juridica del Peticionario</t>
  </si>
  <si>
    <t>Cuenta de Tema de Consulta</t>
  </si>
  <si>
    <t>Cuenta de Área</t>
  </si>
  <si>
    <t>Cuenta de Dependencia</t>
  </si>
  <si>
    <t>Cuenta de Tipo de PQRSD</t>
  </si>
  <si>
    <t>Cuenta de Días hábiles</t>
  </si>
  <si>
    <t>PORCENTAJE</t>
  </si>
  <si>
    <t>TIEMPO DE ATENCION</t>
  </si>
  <si>
    <t>Cuenta de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</si>
</sst>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Calibri"/>
    </font>
    <font>
      <b/>
      <sz val="11"/>
      <name val="Calibri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name val="Tahoma"/>
      <family val="2"/>
    </font>
    <font>
      <sz val="11"/>
      <name val="Calibri"/>
    </font>
    <font>
      <sz val="12"/>
      <name val="Calibri"/>
      <family val="2"/>
    </font>
    <font>
      <b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10" borderId="0" xfId="0" applyNumberFormat="1" applyFill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4" fillId="11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4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septiembre.xlsx]Dinámicas!TablaDinámica10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Dinámicas!$A$4:$A$5</c:f>
              <c:strCache>
                <c:ptCount val="1"/>
                <c:pt idx="0">
                  <c:v>Canal Escrito</c:v>
                </c:pt>
              </c:strCache>
            </c:strRef>
          </c:cat>
          <c:val>
            <c:numRef>
              <c:f>Dinámicas!$B$4:$B$5</c:f>
              <c:numCache>
                <c:formatCode>General</c:formatCode>
                <c:ptCount val="1"/>
                <c:pt idx="0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E-4CC0-A843-4EAF67C6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890159"/>
        <c:axId val="452882255"/>
      </c:barChart>
      <c:catAx>
        <c:axId val="45289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82255"/>
        <c:crosses val="autoZero"/>
        <c:auto val="1"/>
        <c:lblAlgn val="ctr"/>
        <c:lblOffset val="100"/>
        <c:noMultiLvlLbl val="0"/>
      </c:catAx>
      <c:valAx>
        <c:axId val="4528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9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septiembre.xlsx]Dinámicas!TablaDinámica11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Dinámicas!$A$16:$A$19</c:f>
              <c:strCache>
                <c:ptCount val="3"/>
                <c:pt idx="0">
                  <c:v>Correo Electrónico</c:v>
                </c:pt>
                <c:pt idx="1">
                  <c:v>Sitio Web</c:v>
                </c:pt>
                <c:pt idx="2">
                  <c:v>Ventanilla Física</c:v>
                </c:pt>
              </c:strCache>
            </c:strRef>
          </c:cat>
          <c:val>
            <c:numRef>
              <c:f>Dinámicas!$B$16:$B$19</c:f>
              <c:numCache>
                <c:formatCode>General</c:formatCode>
                <c:ptCount val="3"/>
                <c:pt idx="0">
                  <c:v>186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0-4F8B-B825-16498C72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25103"/>
        <c:axId val="452920943"/>
      </c:barChart>
      <c:catAx>
        <c:axId val="45292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20943"/>
        <c:crosses val="autoZero"/>
        <c:auto val="1"/>
        <c:lblAlgn val="ctr"/>
        <c:lblOffset val="100"/>
        <c:noMultiLvlLbl val="0"/>
      </c:catAx>
      <c:valAx>
        <c:axId val="45292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2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septiembre.xlsx]Dinámicas!TablaDinámica12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Dinámicas!$B$32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Dinámicas!$A$33:$A$58</c:f>
              <c:strCache>
                <c:ptCount val="25"/>
                <c:pt idx="0">
                  <c:v>Antioquia</c:v>
                </c:pt>
                <c:pt idx="1">
                  <c:v>Arauca</c:v>
                </c:pt>
                <c:pt idx="2">
                  <c:v>Atlántico</c:v>
                </c:pt>
                <c:pt idx="3">
                  <c:v>Bolívar</c:v>
                </c:pt>
                <c:pt idx="4">
                  <c:v>Boyacá</c:v>
                </c:pt>
                <c:pt idx="5">
                  <c:v>Caldas</c:v>
                </c:pt>
                <c:pt idx="6">
                  <c:v>Caquetá</c:v>
                </c:pt>
                <c:pt idx="7">
                  <c:v>Casanare</c:v>
                </c:pt>
                <c:pt idx="8">
                  <c:v>Cauca</c:v>
                </c:pt>
                <c:pt idx="9">
                  <c:v>Cesar</c:v>
                </c:pt>
                <c:pt idx="10">
                  <c:v>Chocó</c:v>
                </c:pt>
                <c:pt idx="11">
                  <c:v>Córdoba</c:v>
                </c:pt>
                <c:pt idx="12">
                  <c:v>Cundinamarca</c:v>
                </c:pt>
                <c:pt idx="13">
                  <c:v>Huila</c:v>
                </c:pt>
                <c:pt idx="14">
                  <c:v>La Guajira</c:v>
                </c:pt>
                <c:pt idx="15">
                  <c:v>Magdalena</c:v>
                </c:pt>
                <c:pt idx="16">
                  <c:v>Meta</c:v>
                </c:pt>
                <c:pt idx="17">
                  <c:v>Nariño</c:v>
                </c:pt>
                <c:pt idx="18">
                  <c:v>Norte de Santander</c:v>
                </c:pt>
                <c:pt idx="19">
                  <c:v>Quindío</c:v>
                </c:pt>
                <c:pt idx="20">
                  <c:v>Risaralda</c:v>
                </c:pt>
                <c:pt idx="21">
                  <c:v>Santander</c:v>
                </c:pt>
                <c:pt idx="22">
                  <c:v>Sucre</c:v>
                </c:pt>
                <c:pt idx="23">
                  <c:v>Tolima</c:v>
                </c:pt>
                <c:pt idx="24">
                  <c:v>Valle del Cauca</c:v>
                </c:pt>
              </c:strCache>
            </c:strRef>
          </c:cat>
          <c:val>
            <c:numRef>
              <c:f>Dinámicas!$B$33:$B$58</c:f>
              <c:numCache>
                <c:formatCode>General</c:formatCode>
                <c:ptCount val="25"/>
                <c:pt idx="0">
                  <c:v>13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72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13</c:v>
                </c:pt>
                <c:pt idx="22">
                  <c:v>1</c:v>
                </c:pt>
                <c:pt idx="23">
                  <c:v>4</c:v>
                </c:pt>
                <c:pt idx="2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A-4CD0-9B03-AFA402C8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917615"/>
        <c:axId val="452925519"/>
        <c:axId val="561621103"/>
      </c:bar3DChart>
      <c:catAx>
        <c:axId val="45291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25519"/>
        <c:crosses val="autoZero"/>
        <c:auto val="1"/>
        <c:lblAlgn val="ctr"/>
        <c:lblOffset val="100"/>
        <c:noMultiLvlLbl val="0"/>
      </c:catAx>
      <c:valAx>
        <c:axId val="45292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17615"/>
        <c:crosses val="autoZero"/>
        <c:crossBetween val="between"/>
      </c:valAx>
      <c:serAx>
        <c:axId val="561621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25519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septiembre.xlsx]Dinámicas!TablaDinámica13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Dinámicas!$B$68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2F-4E8E-A385-3530DDFD1F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2F-4E8E-A385-3530DDFD1F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2F-4E8E-A385-3530DDFD1F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2F-4E8E-A385-3530DDFD1F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2F-4E8E-A385-3530DDFD1F24}"/>
              </c:ext>
            </c:extLst>
          </c:dPt>
          <c:cat>
            <c:strRef>
              <c:f>Dinámicas!$A$69:$A$74</c:f>
              <c:strCache>
                <c:ptCount val="5"/>
                <c:pt idx="0">
                  <c:v>Entidad bomberil</c:v>
                </c:pt>
                <c:pt idx="1">
                  <c:v>Entidad pública</c:v>
                </c:pt>
                <c:pt idx="2">
                  <c:v>Entidad territorial</c:v>
                </c:pt>
                <c:pt idx="3">
                  <c:v>Persona jurídica</c:v>
                </c:pt>
                <c:pt idx="4">
                  <c:v>Persona natural</c:v>
                </c:pt>
              </c:strCache>
            </c:strRef>
          </c:cat>
          <c:val>
            <c:numRef>
              <c:f>Dinámicas!$B$69:$B$74</c:f>
              <c:numCache>
                <c:formatCode>General</c:formatCode>
                <c:ptCount val="5"/>
                <c:pt idx="0">
                  <c:v>46</c:v>
                </c:pt>
                <c:pt idx="1">
                  <c:v>40</c:v>
                </c:pt>
                <c:pt idx="2">
                  <c:v>37</c:v>
                </c:pt>
                <c:pt idx="3">
                  <c:v>12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3-44B4-98A7-79AF1170D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septiembre.xlsx]Dinámicas!TablaDinámica14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Dinámicas!$B$84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Dinámicas!$A$85:$A$92</c:f>
              <c:strCache>
                <c:ptCount val="7"/>
                <c:pt idx="0">
                  <c:v>Acompañamiento Jurídico</c:v>
                </c:pt>
                <c:pt idx="1">
                  <c:v>Administrativo</c:v>
                </c:pt>
                <c:pt idx="2">
                  <c:v>Educación Bomberil</c:v>
                </c:pt>
                <c:pt idx="3">
                  <c:v>Legislación Bomberil</c:v>
                </c:pt>
                <c:pt idx="4">
                  <c:v>Otro</c:v>
                </c:pt>
                <c:pt idx="5">
                  <c:v>Recursos para Bomberos</c:v>
                </c:pt>
                <c:pt idx="6">
                  <c:v>Seguimiento a Cuerpos de Bomberos</c:v>
                </c:pt>
              </c:strCache>
            </c:strRef>
          </c:cat>
          <c:val>
            <c:numRef>
              <c:f>Dinámicas!$B$85:$B$92</c:f>
              <c:numCache>
                <c:formatCode>General</c:formatCode>
                <c:ptCount val="7"/>
                <c:pt idx="0">
                  <c:v>31</c:v>
                </c:pt>
                <c:pt idx="1">
                  <c:v>54</c:v>
                </c:pt>
                <c:pt idx="2">
                  <c:v>22</c:v>
                </c:pt>
                <c:pt idx="3">
                  <c:v>17</c:v>
                </c:pt>
                <c:pt idx="4">
                  <c:v>14</c:v>
                </c:pt>
                <c:pt idx="5">
                  <c:v>35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A-49EA-8913-887C0744F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903055"/>
        <c:axId val="452919279"/>
      </c:barChart>
      <c:catAx>
        <c:axId val="452903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19279"/>
        <c:crosses val="autoZero"/>
        <c:auto val="1"/>
        <c:lblAlgn val="ctr"/>
        <c:lblOffset val="100"/>
        <c:noMultiLvlLbl val="0"/>
      </c:catAx>
      <c:valAx>
        <c:axId val="45291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903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septiembre.xlsx]Dinámicas!TablaDinámica17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Dinámicas!$B$148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D6-444E-8D76-8AEBFA1FED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D6-444E-8D76-8AEBFA1FED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D6-444E-8D76-8AEBFA1FED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D6-444E-8D76-8AEBFA1FED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D6-444E-8D76-8AEBFA1FED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D6-444E-8D76-8AEBFA1FED33}"/>
              </c:ext>
            </c:extLst>
          </c:dPt>
          <c:cat>
            <c:strRef>
              <c:f>Dinámicas!$A$149:$A$155</c:f>
              <c:strCache>
                <c:ptCount val="6"/>
                <c:pt idx="0">
                  <c:v>Petición de consulta</c:v>
                </c:pt>
                <c:pt idx="1">
                  <c:v>Petición documentos o información pública</c:v>
                </c:pt>
                <c:pt idx="2">
                  <c:v>Petición entre autoridades</c:v>
                </c:pt>
                <c:pt idx="3">
                  <c:v>Petición Informes a Congresistas</c:v>
                </c:pt>
                <c:pt idx="4">
                  <c:v>Petición Interés general</c:v>
                </c:pt>
                <c:pt idx="5">
                  <c:v>Petición interés particular</c:v>
                </c:pt>
              </c:strCache>
            </c:strRef>
          </c:cat>
          <c:val>
            <c:numRef>
              <c:f>Dinámicas!$B$149:$B$155</c:f>
              <c:numCache>
                <c:formatCode>General</c:formatCode>
                <c:ptCount val="6"/>
                <c:pt idx="0">
                  <c:v>1</c:v>
                </c:pt>
                <c:pt idx="1">
                  <c:v>35</c:v>
                </c:pt>
                <c:pt idx="2">
                  <c:v>2</c:v>
                </c:pt>
                <c:pt idx="3">
                  <c:v>3</c:v>
                </c:pt>
                <c:pt idx="4">
                  <c:v>110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1-461A-88AB-0A848ADA0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[VF Regsitro Público septiembre.xlsx]Dinámicas!TablaDinámica20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Dinámicas!$B$178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Dinámicas!$A$179:$A$183</c:f>
              <c:strCache>
                <c:ptCount val="4"/>
                <c:pt idx="0">
                  <c:v>CUMPLIDA</c:v>
                </c:pt>
                <c:pt idx="1">
                  <c:v>EN PROCESO </c:v>
                </c:pt>
                <c:pt idx="2">
                  <c:v>EXTEMPORANEA</c:v>
                </c:pt>
                <c:pt idx="3">
                  <c:v>VENCIDA</c:v>
                </c:pt>
              </c:strCache>
            </c:strRef>
          </c:cat>
          <c:val>
            <c:numRef>
              <c:f>Dinámicas!$B$179:$B$183</c:f>
              <c:numCache>
                <c:formatCode>General</c:formatCode>
                <c:ptCount val="4"/>
                <c:pt idx="0">
                  <c:v>40</c:v>
                </c:pt>
                <c:pt idx="1">
                  <c:v>79</c:v>
                </c:pt>
                <c:pt idx="2">
                  <c:v>3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8-45F9-87C4-96B24FA2E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815695"/>
        <c:axId val="452820687"/>
      </c:barChart>
      <c:catAx>
        <c:axId val="4528156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20687"/>
        <c:crosses val="autoZero"/>
        <c:auto val="1"/>
        <c:lblAlgn val="ctr"/>
        <c:lblOffset val="100"/>
        <c:noMultiLvlLbl val="0"/>
      </c:catAx>
      <c:valAx>
        <c:axId val="452820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81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347662</xdr:colOff>
      <xdr:row>0</xdr:row>
      <xdr:rowOff>95250</xdr:rowOff>
    </xdr:from>
    <xdr:to>
      <xdr:col>8</xdr:col>
      <xdr:colOff>428625</xdr:colOff>
      <xdr:row>9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</xdr:colOff>
      <xdr:row>12</xdr:row>
      <xdr:rowOff>38100</xdr:rowOff>
    </xdr:from>
    <xdr:to>
      <xdr:col>8</xdr:col>
      <xdr:colOff>38100</xdr:colOff>
      <xdr:row>21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819150</xdr:colOff>
      <xdr:row>33</xdr:row>
      <xdr:rowOff>123825</xdr:rowOff>
    </xdr:from>
    <xdr:to>
      <xdr:col>8</xdr:col>
      <xdr:colOff>466725</xdr:colOff>
      <xdr:row>48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352425</xdr:colOff>
      <xdr:row>63</xdr:row>
      <xdr:rowOff>28575</xdr:rowOff>
    </xdr:from>
    <xdr:to>
      <xdr:col>9</xdr:col>
      <xdr:colOff>352425</xdr:colOff>
      <xdr:row>75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419100</xdr:colOff>
      <xdr:row>83</xdr:row>
      <xdr:rowOff>104775</xdr:rowOff>
    </xdr:from>
    <xdr:to>
      <xdr:col>9</xdr:col>
      <xdr:colOff>419100</xdr:colOff>
      <xdr:row>95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</xdr:colOff>
      <xdr:row>145</xdr:row>
      <xdr:rowOff>180975</xdr:rowOff>
    </xdr:from>
    <xdr:to>
      <xdr:col>9</xdr:col>
      <xdr:colOff>57150</xdr:colOff>
      <xdr:row>157</xdr:row>
      <xdr:rowOff>66675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71437</xdr:colOff>
      <xdr:row>173</xdr:row>
      <xdr:rowOff>66675</xdr:rowOff>
    </xdr:from>
    <xdr:to>
      <xdr:col>10</xdr:col>
      <xdr:colOff>71437</xdr:colOff>
      <xdr:row>187</xdr:row>
      <xdr:rowOff>142875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nessa Alvarez" refreshedDate="45570.548795254632" createdVersion="6" refreshedVersion="6" minRefreshableVersion="3" recordCount="196">
  <cacheSource type="worksheet">
    <worksheetSource ref="A2:AA198" sheet="Registro Público Septiembre"/>
  </cacheSource>
  <cacheFields count="27">
    <cacheField name="Canal Oficial de Entrada" numFmtId="0">
      <sharedItems count="1">
        <s v="Canal Escrito"/>
      </sharedItems>
    </cacheField>
    <cacheField name="Servicio de Entrada" numFmtId="0">
      <sharedItems count="3">
        <s v="Correo Electrónico"/>
        <s v="Sitio Web"/>
        <s v="Ventanilla Física"/>
      </sharedItems>
    </cacheField>
    <cacheField name="Departamento " numFmtId="0">
      <sharedItems count="25">
        <s v="Cundinamarca"/>
        <s v="Huila"/>
        <s v="Atlántico"/>
        <s v="Risaralda"/>
        <s v="Casanare"/>
        <s v="Magdalena"/>
        <s v="Boyacá"/>
        <s v="Sucre"/>
        <s v="Arauca"/>
        <s v="Antioquia"/>
        <s v="Valle del Cauca"/>
        <s v="Santander"/>
        <s v="Cesar"/>
        <s v="Cauca"/>
        <s v="Tolima"/>
        <s v="Norte de Santander"/>
        <s v="La Guajira"/>
        <s v="Nariño"/>
        <s v="Chocó"/>
        <s v="Meta"/>
        <s v="Bolívar"/>
        <s v="Caquetá"/>
        <s v="Caldas"/>
        <s v="Córdoba"/>
        <s v="Quindío"/>
      </sharedItems>
    </cacheField>
    <cacheField name="Peticionario" numFmtId="0">
      <sharedItems/>
    </cacheField>
    <cacheField name="Naturaleza Juridica del Peticionario" numFmtId="0">
      <sharedItems count="5">
        <s v="Entidad pública"/>
        <s v="Entidad territorial"/>
        <s v="Persona natural"/>
        <s v="Entidad bomberil"/>
        <s v="Persona jurídica"/>
      </sharedItems>
    </cacheField>
    <cacheField name="Tema de Consulta" numFmtId="0">
      <sharedItems count="7">
        <s v="Educación Bomberil"/>
        <s v="Recursos para Bomberos"/>
        <s v="Otro"/>
        <s v="Acompañamiento Jurídico"/>
        <s v="Administrativo"/>
        <s v="Legislación Bomberil"/>
        <s v="Seguimiento a Cuerpos de Bomberos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4">
        <s v="Subdirección Estrategica y de Coordinación Bomberil"/>
        <s v="Subdirección Administrativa y Financiera"/>
        <s v="Dirección General"/>
        <s v="Subdirección Administrativa y Financiera "/>
      </sharedItems>
    </cacheField>
    <cacheField name="Dependencia" numFmtId="0">
      <sharedItems count="18">
        <s v="Educación Nacional para Bomberos"/>
        <s v="Coordinación Bomberil"/>
        <s v="Gestión de Atención al Ciudadano"/>
        <s v="Gestión de Asuntos Disciplinarios"/>
        <s v="Gestión Contractual"/>
        <s v="Subdirección Estrategica y de Coordinación Bomberil"/>
        <s v="Gestión de Talento Humano"/>
        <s v="Planeación Estrategica"/>
        <s v="Fortalecimiento Bomberil para la Respuesta"/>
        <s v="Formulación, Actualización, Acompañamiento Normativo y Operativo"/>
        <s v="Inspección, Vigilancia y Control"/>
        <s v="Dirección General"/>
        <s v="Gestión Financiera"/>
        <s v="Tecnológia e Informática"/>
        <s v="Gestión Administrativa"/>
        <s v="Subdirección Administrativa y Financiera"/>
        <s v="Cooperación Internacional"/>
        <s v="Gestión asuntos disciplinarios"/>
      </sharedItems>
    </cacheField>
    <cacheField name="Tipo de Petición TRD ORFEO" numFmtId="0">
      <sharedItems/>
    </cacheField>
    <cacheField name="Tipo de PQRSD" numFmtId="0">
      <sharedItems count="6">
        <s v="Petición Interés general"/>
        <s v="Petición documentos o información pública"/>
        <s v="Petición interés particular"/>
        <s v="Petición entre autoridades"/>
        <s v="Petición Informes a Congresistas"/>
        <s v="Petición de consulta"/>
      </sharedItems>
    </cacheField>
    <cacheField name="Tiempo de Respuesta Legal" numFmtId="0">
      <sharedItems containsSemiMixedTypes="0" containsString="0" containsNumber="1" containsInteger="1" minValue="5" maxValue="30"/>
    </cacheField>
    <cacheField name="Radicado" numFmtId="0">
      <sharedItems/>
    </cacheField>
    <cacheField name="Fecha" numFmtId="14">
      <sharedItems containsSemiMixedTypes="0" containsNonDate="0" containsDate="1" containsString="0" minDate="2024-09-02T00:00:00" maxDate="2024-09-28T00:00:00"/>
    </cacheField>
    <cacheField name="Número de Salida" numFmtId="0">
      <sharedItems/>
    </cacheField>
    <cacheField name="Fecha de Salida y Seguimiento" numFmtId="14">
      <sharedItems containsSemiMixedTypes="0" containsNonDate="0" containsDate="1" containsString="0" minDate="2024-09-04T00:00:00" maxDate="2024-10-01T00:00:00"/>
    </cacheField>
    <cacheField name="Días hábiles" numFmtId="0">
      <sharedItems containsMixedTypes="1" containsNumber="1" containsInteger="1" minValue="1" maxValue="21" count="21">
        <n v="6"/>
        <n v="2"/>
        <n v="10"/>
        <n v="11"/>
        <n v="4"/>
        <n v="14"/>
        <n v="18"/>
        <n v="7"/>
        <n v="20"/>
        <n v="8"/>
        <n v="5"/>
        <n v="9"/>
        <n v="1"/>
        <n v="3"/>
        <n v="12"/>
        <n v="13"/>
        <n v="15"/>
        <n v="16"/>
        <n v="17"/>
        <s v="Agosto"/>
        <n v="21"/>
      </sharedItems>
    </cacheField>
    <cacheField name="Tiempo de Atención" numFmtId="0">
      <sharedItems containsBlank="1" containsMixedTypes="1" containsNumber="1" containsInteger="1" minValue="2" maxValue="22"/>
    </cacheField>
    <cacheField name="Estado" numFmtId="0">
      <sharedItems count="4">
        <s v="EN PROCESO "/>
        <s v="CUMPLIDA"/>
        <s v="VENCIDA"/>
        <s v="EXTEMPORANEA"/>
      </sharedItems>
    </cacheField>
    <cacheField name="Observaciones" numFmtId="0">
      <sharedItems longText="1"/>
    </cacheField>
    <cacheField name="FECHA DIGITALIZACIÓN DOCUMENTO DE RESPUESTA" numFmtId="0">
      <sharedItems containsDate="1" containsMixedTypes="1" minDate="2024-09-04T00:00:00" maxDate="2024-09-28T00:00:00"/>
    </cacheField>
    <cacheField name="TIPO DE DOCUMENTO SALIDA" numFmtId="0">
      <sharedItems/>
    </cacheField>
    <cacheField name="ENVIAR POR CORREO ELECTRÓNICO" numFmtId="0">
      <sharedItems/>
    </cacheField>
    <cacheField name="ENVIAR POR CORREO TERRESTRE #PLANILLA" numFmtId="0">
      <sharedItems/>
    </cacheField>
    <cacheField name="OBSERVACIONES ATENCIÓN CIUDADANO" numFmtId="0">
      <sharedItems containsBlank="1"/>
    </cacheField>
    <cacheField name="OBSERVACIONES GESTOR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x v="0"/>
    <x v="0"/>
    <x v="0"/>
    <s v="Defensoría Delegada Para la Prevención y Atención de Desastres  --"/>
    <x v="0"/>
    <x v="0"/>
    <s v="Solicitud de Capacitación en Emergencia por Incendios"/>
    <s v="Edgar Alexander Maya Lopez"/>
    <x v="0"/>
    <x v="0"/>
    <s v="Petición Interés General"/>
    <x v="0"/>
    <n v="15"/>
    <s v="2024-114-002401-5"/>
    <d v="2024-09-23T00:00:00"/>
    <s v="N/A"/>
    <d v="2024-09-30T00:00:00"/>
    <x v="0"/>
    <n v="7"/>
    <x v="0"/>
    <s v=" Crear Radicado 2024-09-23 09:47:48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s v="N/A"/>
    <s v="N/A"/>
    <s v="N/A"/>
    <s v="N/A"/>
    <s v="A TIEMPO PARA EMITIR RESPUESTA EN LOS TIEMPOS DE LEY"/>
    <m/>
  </r>
  <r>
    <x v="0"/>
    <x v="0"/>
    <x v="1"/>
    <s v="ALCALDIA MUNICIPAL DE AIPE  --"/>
    <x v="1"/>
    <x v="1"/>
    <s v="APOYO AIPE PARA DISPOSICIÓN DEL CUERPO BÉNEMERITO DE BOMBEROS DEL CAQUETA"/>
    <s v="Juan Carlos Puerto Prieto"/>
    <x v="0"/>
    <x v="1"/>
    <s v="Petición Interés General"/>
    <x v="0"/>
    <n v="15"/>
    <s v="2024-114-002376-5"/>
    <d v="2024-09-19T00:00:00"/>
    <s v="2024-212-002108-1"/>
    <d v="2024-09-26T00:00:00"/>
    <x v="0"/>
    <n v="7"/>
    <x v="1"/>
    <s v="Finalizar radicado 2024-09-26 09:54:25_x000a_Usuario: Juan Carlos Puerto Prieto_x000a__x000a_Dependencia: COORDINACIÓN OPERATIVA_x000a__x000a_Observación: Se genera oficio con la descripción de apoyos gestionados por Sala Situacional DNBC, ante la brigada forestal de Florencia - Caquetá y el apoyo aéreo requerido a la SCN - UNGRD, se adjuntan documentos como soporte del trámite y se brinda respuesta al peticionario vía correo electrónico."/>
    <d v="2024-09-26T00:00:00"/>
    <s v="PDF"/>
    <s v="N/A"/>
    <s v="N/A"/>
    <s v="CUMPLIDA"/>
    <m/>
  </r>
  <r>
    <x v="0"/>
    <x v="0"/>
    <x v="0"/>
    <s v="CONSEJO DE BOGOTA  --"/>
    <x v="0"/>
    <x v="2"/>
    <s v="Envío Proposición 1135 -24"/>
    <s v="Karen Lizeth Altamirano Morales"/>
    <x v="1"/>
    <x v="2"/>
    <s v="Petición Documentos o Información"/>
    <x v="1"/>
    <n v="10"/>
    <s v="2024-114-002361-5"/>
    <d v="2024-09-17T00:00:00"/>
    <s v="2024-114-002054-1"/>
    <d v="2024-09-18T00:00:00"/>
    <x v="1"/>
    <n v="3"/>
    <x v="1"/>
    <s v="Finalizar radicado 2024-09-18 12:20:38_x000a_Usuario: Karen Lizeth Altamirano Morales_x000a__x000a_Dependencia: GESTIÓN ATENCIÓN AL USUARIO_x000a__x000a_Observación: Se brindo respuesta y se corrió traslado por competencia"/>
    <d v="2024-09-18T00:00:00"/>
    <s v="PDF"/>
    <s v="SI"/>
    <s v="N/A"/>
    <s v="CUMPLIDA"/>
    <s v="Petición Documentos o Información tienen 10 dias y no 15"/>
  </r>
  <r>
    <x v="0"/>
    <x v="0"/>
    <x v="1"/>
    <s v="ANDREA  CALDERON"/>
    <x v="2"/>
    <x v="2"/>
    <s v="Incendios Forestales en el Departamento del Huila en especial el Municipio de Palermo"/>
    <s v="Juan Carlos Puerto Prieto"/>
    <x v="0"/>
    <x v="1"/>
    <s v="cartas"/>
    <x v="0"/>
    <n v="15"/>
    <s v="2024-114-002415-2"/>
    <d v="2024-09-17T00:00:00"/>
    <s v="N/A"/>
    <d v="2024-09-30T00:00:00"/>
    <x v="2"/>
    <n v="11"/>
    <x v="0"/>
    <s v="Reasignar Radicado 2024-09-18 10:20:42_x000a_Usuario: Luis Alberto Valencia Pulido_x000a__x000a_Dependencia: COORDINACIÓN OPERATIVA_x000a__x000a_Observación: Se reasignó el radicado al usuario: Juan Carlos Puerto Prieto con la siguiente observación: se reasigna por competencia y para fines pertinente"/>
    <s v="N/A"/>
    <s v="N/A"/>
    <s v="N/A"/>
    <s v="N/A"/>
    <s v="A TIEMPO PARA EMITIR RESPUESTA EN LOS TIEMPOS DE LEY"/>
    <m/>
  </r>
  <r>
    <x v="0"/>
    <x v="0"/>
    <x v="0"/>
    <s v="UAE CUERPO OFICIAL DE BOMBEROS  -- --"/>
    <x v="3"/>
    <x v="3"/>
    <s v="Traslado por competencia Notificación Actuación Procesal RAD 2024-00193-00."/>
    <s v="Luis Alberto Valencia Pulido"/>
    <x v="0"/>
    <x v="1"/>
    <s v="Petición Interés Particular"/>
    <x v="2"/>
    <n v="15"/>
    <s v="2024-114-002346-5"/>
    <d v="2024-09-16T00:00:00"/>
    <s v="N/A"/>
    <d v="2024-09-30T00:00:00"/>
    <x v="3"/>
    <n v="12"/>
    <x v="0"/>
    <s v="Reasignar Radicado 2024-09-24 20:20:38_x000a_Usuario: Orlando Murillo Lopez_x000a__x000a_Dependencia: INSPECCIÓN, VIGILANCIA Y CONTROL_x000a__x000a_Observación: Se reasignó el radicado al usuario: Luis Alberto Valencia Pulido con la siguiente observación: Sentencia que condenan a la UNGRD y establece que todas las entidades públicas integrantes del Sistema Nacional de Gestión del Riesgo de Desastres (artículo 8, Ley 1523 de 2024), deberán participar en la formulación, estructuración y ejecución del Plan de Acción Específico que deba prever disposiciones para la rehabilitación y reconstrucción de las áreas afectadas y precaver la ocurrencia, Para el cumplimiento de la orden anterior, se concederá un término de dos (2) meses"/>
    <s v="N/A"/>
    <s v="N/A"/>
    <s v="N/A"/>
    <s v="N/A"/>
    <s v="A TIEMPO PARA EMITIR RESPUESTA EN LOS TIEMPOS DE LEY"/>
    <m/>
  </r>
  <r>
    <x v="0"/>
    <x v="0"/>
    <x v="0"/>
    <s v="PROCURADURIA GENERAL DE LA NACION  sin información"/>
    <x v="0"/>
    <x v="4"/>
    <s v="EXPEDIENTE IUS E-2021-721033  IUC D 2022-2212491 PRESUNTAS IRREGULARIDADES"/>
    <s v="Anjhydalid Viviana Ruales Escobar"/>
    <x v="2"/>
    <x v="3"/>
    <s v="Petición Interés General"/>
    <x v="0"/>
    <n v="15"/>
    <s v="2024-114-002332-5"/>
    <d v="2024-09-12T00:00:00"/>
    <s v="2024-314-002039-1"/>
    <d v="2024-09-17T00:00:00"/>
    <x v="4"/>
    <n v="5"/>
    <x v="1"/>
    <s v="Enviar respuesta por correo 2024-09-17 16:17:21_x000a_Usuario: Anjhydalid Viviana Ruales Escobar_x000a__x000a_Dependencia: GESTIÓN DE ASUNTOS DISCIPLINARIOS_x000a__x000a_Observación: Se envió el radicado al(los) cliente(s) con el correo registrado anjhydalid.ruales@dnbc.gov.co, quejas@procuraduria.gov.co"/>
    <d v="2024-09-17T00:00:00"/>
    <s v="PDF"/>
    <s v="SI"/>
    <s v="N/A"/>
    <s v="CUMPLIDA"/>
    <m/>
  </r>
  <r>
    <x v="0"/>
    <x v="0"/>
    <x v="0"/>
    <s v="FISCALIA GENERAL DE LA NACION  --"/>
    <x v="0"/>
    <x v="4"/>
    <s v="Solicitud diligencia de inspección dentro N.C 110016000101202310067"/>
    <s v="Darcy Natalia Villa Blandón"/>
    <x v="1"/>
    <x v="4"/>
    <s v="Petición entre Autoridades"/>
    <x v="3"/>
    <n v="10"/>
    <s v="2024-114-002324-5"/>
    <d v="2024-09-11T00:00:00"/>
    <s v="N/A"/>
    <d v="2024-09-16T00:00:00"/>
    <x v="4"/>
    <n v="5"/>
    <x v="1"/>
    <s v="Finalizar radicado 2024-09-16 11:10:59_x000a_Usuario: Darcy Natalia Villa Blandón_x000a__x000a_Dependencia: GESTIÓN CONTRACTUAL_x000a__x000a_Observación: Se adjuntan soportes de envío del correo, se procede a archivar se dio respuesta por correo."/>
    <d v="2024-09-16T00:00:00"/>
    <s v="IMG"/>
    <s v="SI"/>
    <s v="N/A"/>
    <s v="CUMPLIDA"/>
    <s v="Petición entre Autoridades tienen 10 dias y no 15"/>
  </r>
  <r>
    <x v="0"/>
    <x v="0"/>
    <x v="2"/>
    <s v="ALCALDIA MUNICIPAL DE GALAPA  --"/>
    <x v="1"/>
    <x v="5"/>
    <s v="NOTIFICACIÓN DECRETO No. 163 de 2024 “POR MEDIO DEL CUAL SE ADOPTA LA COORDINACIÓN OPERATIVA PARA LA PRESTACIÓN DEL SERVICIO PÚBLICO ESENCIAL DE LA GE..."/>
    <s v="Ronny Estiven Romero Velandia"/>
    <x v="0"/>
    <x v="5"/>
    <s v="Petición Interés General"/>
    <x v="0"/>
    <n v="15"/>
    <s v="2024-114-002323-5"/>
    <d v="2024-09-11T00:00:00"/>
    <s v="N/A"/>
    <d v="2024-09-30T00:00:00"/>
    <x v="5"/>
    <n v="15"/>
    <x v="0"/>
    <s v="Asociar plantilla 2024-09-25 15:43:12_x000a_Usuario: Ronny Estiven Romero Velandia_x000a__x000a_Dependencia: SUBDIRECCIÓN ESTRATÉGICA Y DE COORDINACIÓN BOMBERIL_x000a__x000a_Observación: Se realizó la carga de la plantilla RESPUESTAS CUESTIONARIO PROPOSICIÓN N° 8 CITACION DEBATE DE CONTROL POLITICO CO al radicado 2024-114-002323-5"/>
    <s v="N/A"/>
    <s v="N/A"/>
    <s v="N/A"/>
    <s v="N/A"/>
    <s v="SE EVIDENCIA PLANTILLA CARGADA SIN CONTINUAR EL TRÁMITE PARA EMITIR NÚMERO DE RADICADO"/>
    <m/>
  </r>
  <r>
    <x v="0"/>
    <x v="0"/>
    <x v="0"/>
    <s v="CNSC - COMISION NACIONAL DEL SERVICIO CIVIL  sin información"/>
    <x v="0"/>
    <x v="4"/>
    <s v="**2024RS141288** Remisión de Comunicación: 2024RS141288"/>
    <s v="Lina Maria Marin Rodriguez"/>
    <x v="1"/>
    <x v="6"/>
    <s v="Petición Interés Particular"/>
    <x v="2"/>
    <n v="15"/>
    <s v="2024-114-002320-5"/>
    <d v="2024-09-11T00:00:00"/>
    <s v="2024-310-002128-1"/>
    <d v="2024-09-24T00:00:00"/>
    <x v="2"/>
    <n v="11"/>
    <x v="1"/>
    <s v="e Firmado físicamente 2024-09-24 18:42:56_x000a_Usuario: Lina Maria Marin Rodriguez_x000a__x000a_Dependencia: GESTIÓN TALENTO HUMANO_x000a__x000a_Observación: Se firmó físicamente el documento RESPUESTA CNSC OPEC 48727"/>
    <d v="2024-09-24T00:00:00"/>
    <s v="PDF"/>
    <s v="N/A"/>
    <s v="N/A"/>
    <s v="CUMPLIDA"/>
    <m/>
  </r>
  <r>
    <x v="0"/>
    <x v="0"/>
    <x v="0"/>
    <s v="CONTRALORIA GENERAL DE LA REPUBLICA  MARTHA CONDE"/>
    <x v="0"/>
    <x v="4"/>
    <s v="Comunicación Resultados Proceso de atención de Denuncias 2024- 298024-82111/ Radicado 2024ER0042791 del 05/03/2024 y 2024-298886-82111/ Radicado 2024E..."/>
    <s v="Lina Ines Ricardo Marriaga"/>
    <x v="1"/>
    <x v="4"/>
    <s v="Petición Documentos o Información"/>
    <x v="1"/>
    <n v="10"/>
    <s v="2024-114-002265-5"/>
    <d v="2024-09-05T00:00:00"/>
    <s v="N/A"/>
    <d v="2024-09-30T00:00:00"/>
    <x v="6"/>
    <n v="19"/>
    <x v="2"/>
    <s v="Reasignar Radicado 2024-09-09 13:56:18_x000a_Usuario: Maikol Alfredo Grandett Gastelbondo_x000a__x000a_Dependencia: GESTIÓN CONTRACTUAL_x000a__x000a_Observación: Se reasignó el radicado al usuario: Lina Ines Ricardo Marriaga con la siguiente observación: Lo tenia olga, ahora para orfear"/>
    <s v="N/A"/>
    <s v="N/A"/>
    <s v="N/A"/>
    <s v="N/A"/>
    <s v="NO SE EVIDENCIA RESPUESTA"/>
    <s v="Petición Documentos o Información tienen 10 dias y no 15"/>
  </r>
  <r>
    <x v="0"/>
    <x v="0"/>
    <x v="0"/>
    <s v="CONGRESISTA JOSE OCTAVIO CARDONA LEON  -- --"/>
    <x v="4"/>
    <x v="6"/>
    <s v="Derecho de Petición HR José Octavio Cardona Presidente Comisión Quinta Constitucional Permanente"/>
    <s v="Luis Alberto Valencia Pulido"/>
    <x v="0"/>
    <x v="1"/>
    <s v="Petición Documentos o Información"/>
    <x v="1"/>
    <n v="10"/>
    <s v="2024-114-002264-5"/>
    <d v="2024-09-05T00:00:00"/>
    <s v="2024-212-001978-1"/>
    <d v="2024-09-13T00:00:00"/>
    <x v="7"/>
    <n v="8"/>
    <x v="1"/>
    <s v="Finalizar radicado 2024-09-13 10:46:19_x000a_Usuario: Luis Alberto Valencia Pulido_x000a__x000a_Dependencia: COORDINACIÓN OPERATIVA_x000a__x000a_Observación: se da respuesta al peticionario vía correo electrónico para fines pertientes"/>
    <d v="2024-09-13T00:00:00"/>
    <s v="PDF"/>
    <s v="N/A"/>
    <s v="N/A"/>
    <s v="CUMPLIDA"/>
    <s v="Petición Documentos o Información tienen 10 dias y no 15"/>
  </r>
  <r>
    <x v="0"/>
    <x v="0"/>
    <x v="0"/>
    <s v="MIISTERIO DEL INTERIOR  --"/>
    <x v="0"/>
    <x v="4"/>
    <s v="Asunto: Solicito información requerida de su despacho para dar respuesta al DP HS ALEX FLOREZ HERNANDEZ sobre los sgtes temas:"/>
    <s v="Adriana Moreno Roncancio"/>
    <x v="2"/>
    <x v="7"/>
    <s v="Petición Documentos o Información"/>
    <x v="1"/>
    <n v="10"/>
    <s v="2024-114-002257-5"/>
    <d v="2024-09-03T00:00:00"/>
    <s v="N/A"/>
    <d v="2024-09-30T00:00:00"/>
    <x v="8"/>
    <n v="21"/>
    <x v="2"/>
    <s v="Reasignar Radicado 2024-09-05 10:26:28_x000a_Usuario: Juan Carlos Fontalvo Vera_x000a__x000a_Dependencia: DIRECCION GENERAL_x000a__x000a_Observación: Se reasignó el radicado al usuario: Adriana Moreno Roncancio con la siguiente observación: De acuerdo a lo conversado remito para su conocimiento y tramites pertinentes."/>
    <s v="N/A"/>
    <s v="N/A"/>
    <s v="N/A"/>
    <s v="N/A"/>
    <s v="VENCIDA"/>
    <s v="Petición Documentos o Información tienen 10 dias y no 15"/>
  </r>
  <r>
    <x v="0"/>
    <x v="0"/>
    <x v="0"/>
    <s v="ALEJANDRO   GARCIA  RIOS"/>
    <x v="4"/>
    <x v="1"/>
    <s v="ENVÍO DERECHO DE PETICIÓN HRAGR-2024-0088 DIRIGIDO A LA DIRECTORA DE LA DIRECCIÓN NACIONAL DE BOMBEROS DE COLOMBIA"/>
    <s v="Faubricio Sánchez Córtes"/>
    <x v="0"/>
    <x v="8"/>
    <s v="Petición Informes a Congresistas"/>
    <x v="4"/>
    <n v="5"/>
    <s v="2024-114-002244-5"/>
    <d v="2024-09-02T00:00:00"/>
    <s v="N/A"/>
    <d v="2024-09-11T00:00:00"/>
    <x v="9"/>
    <n v="9"/>
    <x v="3"/>
    <s v="Finalizar radicado 2024-09-11 11:46:22_x000a_Usuario: Faubricio Sanchez Cortes_x000a__x000a_Dependencia: FORTALECIMIENTO BOMBERIL PARA LA RESPUESTA_x000a__x000a_Observación: Se le dio respuesta a traves del correo de atención al ciudadano el día 11/09/2024"/>
    <s v="N/A"/>
    <s v="PDF"/>
    <s v="N/A"/>
    <s v="N/A"/>
    <s v="Se adjunta respuesta."/>
    <s v="Petición Informes a Congresistas tienen 5 dias y no 15 o 10. Adicional si tiene la repsuesta firmada, esta en anexos, cargada el 11-09-24"/>
  </r>
  <r>
    <x v="0"/>
    <x v="0"/>
    <x v="3"/>
    <s v="Julian Julian Bedoya Bedoya Zuleta"/>
    <x v="2"/>
    <x v="4"/>
    <s v="Solicitud de requisitos"/>
    <s v="Juan Pablo Ardila Figueroa"/>
    <x v="0"/>
    <x v="9"/>
    <s v="Petición Interés General"/>
    <x v="0"/>
    <n v="15"/>
    <s v="2024-114-002404-5"/>
    <d v="2024-09-23T00:00:00"/>
    <s v="N/A"/>
    <d v="2024-09-30T00:00:00"/>
    <x v="0"/>
    <n v="7"/>
    <x v="0"/>
    <s v="Reasignar Radicado 2024-09-24 14:49:41_x000a_Usuario: Atención de Usuario al Ciudadano_x000a__x000a_Dependencia: GESTIÓN ATENCIÓN AL USUARIO_x000a__x000a_Observación: Se reasignó el radicado al usuario: Juan Pablo Ardila Figueroa con la siguiente observación: para su conocimiento y fines pertinentes"/>
    <s v="N/A"/>
    <s v="N/A"/>
    <s v="N/A"/>
    <s v="N/A"/>
    <s v="A TIEMPO PARA EMITIR RESPUESTA EN LOS TIEMPOS DE LEY"/>
    <m/>
  </r>
  <r>
    <x v="0"/>
    <x v="0"/>
    <x v="4"/>
    <s v="ALCALDIA SAN LUIS DE PALENQUE  --"/>
    <x v="1"/>
    <x v="6"/>
    <s v="URGENTEEEEE, SOLICITUD DE INFORMACIÓN SITUACIÓN CON BOMBEROS SAN LUIS DE PALENQUE"/>
    <s v="Nicolas Potes Rengifo"/>
    <x v="0"/>
    <x v="9"/>
    <s v="solicitud de información pública"/>
    <x v="1"/>
    <n v="10"/>
    <s v="2024-114-002496-2"/>
    <d v="2024-09-23T00:00:00"/>
    <s v="N/A"/>
    <d v="2024-09-30T00:00:00"/>
    <x v="0"/>
    <n v="7"/>
    <x v="0"/>
    <s v="Reasignar Radicado 2024-09-23 16:44:13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proyectar la respuesta desde la funcionalidad de la entidad y su marco normativo. Mil gracias"/>
    <s v="N/A"/>
    <s v="N/A"/>
    <s v="N/A"/>
    <s v="N/A"/>
    <s v="A TIEMPO PARA EMITIR RESPUESTA EN LOS TIEMPOS DE LEY"/>
    <s v="solicitud de información pública tienen 10 dias y no 15"/>
  </r>
  <r>
    <x v="0"/>
    <x v="0"/>
    <x v="0"/>
    <s v="DEFENSORIA DEL PUEBLO  sin información prevencionyatenciondesastres@defensoria.gov.co."/>
    <x v="0"/>
    <x v="1"/>
    <s v="ControlDoc - Correspondencia: Se le ha asignado un nuevo documento: 410201 (2024-2-004044-048451)"/>
    <s v="Faubricio Sánchez Córtes"/>
    <x v="0"/>
    <x v="1"/>
    <s v="solicitud de información pública"/>
    <x v="1"/>
    <n v="10"/>
    <s v="2024-114-002495-2"/>
    <d v="2024-09-23T00:00:00"/>
    <s v="N/A"/>
    <d v="2024-09-30T00:00:00"/>
    <x v="0"/>
    <n v="7"/>
    <x v="0"/>
    <s v=" Crear Radicado 2024-09-23 15:36:45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A TIEMPO PARA EMITIR RESPUESTA EN LOS TIEMPOS DE LEY"/>
    <m/>
  </r>
  <r>
    <x v="0"/>
    <x v="0"/>
    <x v="5"/>
    <s v="CUERPO DE BOMBEROS VOLUNTARIOS DE SANTA MARTA  sin información"/>
    <x v="3"/>
    <x v="0"/>
    <s v="SOLICITUD CAMBIO DE FECHA CURSO INVESTIGACIÓN DE INCENDIOS NIVEL BASICO"/>
    <s v="Mercedes Catalina Rincón Quintero"/>
    <x v="0"/>
    <x v="0"/>
    <s v="autorización institucional del desarrollo del curso"/>
    <x v="2"/>
    <n v="15"/>
    <s v="2024-114-002493-2"/>
    <d v="2024-09-23T00:00:00"/>
    <s v="2024-214-002321-1"/>
    <d v="2024-09-27T00:00:00"/>
    <x v="10"/>
    <n v="6"/>
    <x v="1"/>
    <s v="Finalizar radicado 2024-09-27 15:42:59_x000a_Usuario: Mercedes Catalina Rincón Quintero_x000a__x000a_Dependencia: EDUCACIÓN NACIONAL PARA BOMBEROS_x000a__x000a_Observación: Se da respuesta a cambio de fecha 111-2024"/>
    <d v="2024-09-27T00:00:00"/>
    <s v="PDF"/>
    <s v="SI"/>
    <s v="N/A"/>
    <s v="CUMPLIDA"/>
    <m/>
  </r>
  <r>
    <x v="0"/>
    <x v="0"/>
    <x v="0"/>
    <s v="MIGUEL   RODRIGUEZ"/>
    <x v="2"/>
    <x v="4"/>
    <s v="RH"/>
    <s v="Edgar Alexander Maya Lopez"/>
    <x v="0"/>
    <x v="0"/>
    <s v="solicitud de información pública"/>
    <x v="1"/>
    <n v="10"/>
    <s v="2024-114-002488-2"/>
    <d v="2024-09-23T00:00:00"/>
    <s v="N/A"/>
    <d v="2024-09-30T00:00:00"/>
    <x v="0"/>
    <n v="7"/>
    <x v="0"/>
    <s v="Crear Radicado 2024-09-23 12:04:06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s v="N/A"/>
    <s v="N/A"/>
    <s v="N/A"/>
    <s v="N/A"/>
    <s v="A TIEMPO PARA EMITIR RESPUESTA EN LOS TIEMPOS DE LEY"/>
    <m/>
  </r>
  <r>
    <x v="0"/>
    <x v="0"/>
    <x v="6"/>
    <s v="nicolas  estiven -- rodriguez"/>
    <x v="2"/>
    <x v="5"/>
    <s v="Para incorporación de bomberos"/>
    <s v="Orlando Murillo Lopez"/>
    <x v="0"/>
    <x v="10"/>
    <s v="solicitud de información pública"/>
    <x v="1"/>
    <n v="10"/>
    <s v="2024-114-002487-2"/>
    <d v="2024-09-23T00:00:00"/>
    <s v="2024-215-002130-1"/>
    <d v="2024-09-30T00:00:00"/>
    <x v="0"/>
    <n v="7"/>
    <x v="0"/>
    <s v="En proceso de firma física 2024-09-24 20:42:46_x000a_Usuario: Orlando Murillo Lopez_x000a__x000a_Dependencia: INSPECCIÓN, VIGILANCIA Y CONTROL_x000a__x000a_Observación: El inicia proceso de firma física para el documento RESPUESTA NICOLAS ESTIVEN RODRIGUEZ"/>
    <s v="N/A"/>
    <s v="PDF"/>
    <s v="N/A"/>
    <s v="N/A"/>
    <s v="EN PROCESO DE FIRMA"/>
    <m/>
  </r>
  <r>
    <x v="0"/>
    <x v="0"/>
    <x v="7"/>
    <s v="GOBERNACIÓN DE SUCRE  sin información"/>
    <x v="1"/>
    <x v="1"/>
    <s v="Solicitud de ayuda para asignación de equipos para fortalecer cuerpos de bomberos en el departamento de Sucre"/>
    <s v="Faubricio Sánchez Córtes"/>
    <x v="0"/>
    <x v="8"/>
    <s v="ficha resumen para la presentación de proyectos firmada"/>
    <x v="0"/>
    <n v="15"/>
    <s v="2024-114-002486-2"/>
    <d v="2024-09-23T00:00:00"/>
    <s v="N/A"/>
    <d v="2024-09-30T00:00:00"/>
    <x v="0"/>
    <n v="7"/>
    <x v="0"/>
    <s v="Crear Radicado 2024-09-23 11:41:20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A TIEMPO PARA EMITIR RESPUESTA EN LOS TIEMPOS DE LEY"/>
    <m/>
  </r>
  <r>
    <x v="0"/>
    <x v="0"/>
    <x v="8"/>
    <s v="CUERPO DE BOMBEROS VOLUNTARIOS DE ARAUCA  -- --"/>
    <x v="3"/>
    <x v="0"/>
    <s v="Traslado por competencia - Solicitud capacitación Cuerpo de Bomberos de Arauca"/>
    <s v="Faubricio Sánchez Córtes"/>
    <x v="0"/>
    <x v="8"/>
    <s v="estudios previos"/>
    <x v="0"/>
    <n v="15"/>
    <s v="2024-114-002485-2"/>
    <d v="2024-09-23T00:00:00"/>
    <s v="N/A"/>
    <d v="2024-09-30T00:00:00"/>
    <x v="0"/>
    <n v="7"/>
    <x v="0"/>
    <s v="Crear Radicado 2024-09-23 11:27:34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A TIEMPO PARA EMITIR RESPUESTA EN LOS TIEMPOS DE LEY"/>
    <m/>
  </r>
  <r>
    <x v="0"/>
    <x v="0"/>
    <x v="4"/>
    <s v="COORDINACION EJECUTIVA BOMBEROS   --"/>
    <x v="3"/>
    <x v="3"/>
    <s v="SOLICITUD ACOMPAÑAMIENTO JURIDICO"/>
    <s v="Dirección General"/>
    <x v="2"/>
    <x v="11"/>
    <s v="Petición Interés General"/>
    <x v="0"/>
    <n v="15"/>
    <s v="2024-114-002400-5"/>
    <d v="2024-09-23T00:00:00"/>
    <s v="N/A"/>
    <d v="2024-09-30T00:00:00"/>
    <x v="0"/>
    <n v="7"/>
    <x v="0"/>
    <s v="Crear Radicado 2024-09-23 09:30:56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A TIEMPO PARA EMITIR RESPUESTA EN LOS TIEMPOS DE LEY"/>
    <m/>
  </r>
  <r>
    <x v="0"/>
    <x v="0"/>
    <x v="9"/>
    <s v="Claudia  Inés  Cárdenas  Restrepo"/>
    <x v="2"/>
    <x v="3"/>
    <s v="SOLICITUD CONSULTA ENVIGADO"/>
    <s v="Ronny Estiven Romero Velandia"/>
    <x v="0"/>
    <x v="5"/>
    <s v="Petición Interés General"/>
    <x v="0"/>
    <n v="15"/>
    <s v="2024-114-002399-5"/>
    <d v="2024-09-23T00:00:00"/>
    <s v="N/A"/>
    <d v="2024-09-30T00:00:00"/>
    <x v="0"/>
    <n v="7"/>
    <x v="0"/>
    <s v="Reasignar Radicado 2024-09-27 11:42:58_x000a_Usuario: Ronny Estiven USUARIO DUPLICADO Romero Velandia_x000a__x000a_Dependencia: FORMULACIÓN, ACTUALIZACIÓN ,ACOMPAÑAMINETO NORMATIVO Y OPERATIVO_x000a__x000a_Observación: Se reasignó el radicado al usuario: Ronny Estiven Romero Velandia con la siguiente observación: Psi."/>
    <s v="N/A"/>
    <s v="N/A"/>
    <s v="N/A"/>
    <s v="N/A"/>
    <s v="A TIEMPO PARA EMITIR RESPUESTA EN LOS TIEMPOS DE LEY"/>
    <m/>
  </r>
  <r>
    <x v="0"/>
    <x v="0"/>
    <x v="10"/>
    <s v="juan camilo zuñiga gonzalez"/>
    <x v="2"/>
    <x v="5"/>
    <s v="solicitud de información"/>
    <s v="Juan Pablo Ardila Figueroa"/>
    <x v="0"/>
    <x v="9"/>
    <s v="Petición Interés General"/>
    <x v="0"/>
    <n v="15"/>
    <s v="2024-114-002398-5"/>
    <d v="2024-09-22T00:00:00"/>
    <s v="N/A"/>
    <d v="2024-09-30T00:00:00"/>
    <x v="0"/>
    <n v="7"/>
    <x v="0"/>
    <s v="Reasignar Radicado 2024-09-24 14:49:41_x000a_Usuario: Atención de Usuario al Ciudadano_x000a__x000a_Dependencia: GESTIÓN ATENCIÓN AL USUARIO_x000a__x000a_Observación: Se reasignó el radicado al usuario: Juan Pablo Ardila Figueroa con la siguiente observación: para su conocimiento y fines pertinentes"/>
    <s v="N/A"/>
    <s v="N/A"/>
    <s v="N/A"/>
    <s v="N/A"/>
    <s v="A TIEMPO PARA EMITIR RESPUESTA EN LOS TIEMPOS DE LEY"/>
    <m/>
  </r>
  <r>
    <x v="0"/>
    <x v="1"/>
    <x v="9"/>
    <s v="anónimo anónimo"/>
    <x v="2"/>
    <x v="5"/>
    <s v="Informacion de los Dignatarios del Cuerpo de Bomberos Voluntarios de Caldas Antioquia"/>
    <s v="Juan Pablo Ardila Figueroa"/>
    <x v="0"/>
    <x v="9"/>
    <s v="Petición Documentos o Información"/>
    <x v="1"/>
    <n v="10"/>
    <s v="2024-114-002397-5"/>
    <d v="2024-09-20T00:00:00"/>
    <s v="N/A"/>
    <d v="2024-09-30T00:00:00"/>
    <x v="7"/>
    <n v="8"/>
    <x v="0"/>
    <s v="Reasignar Radicado 2024-09-24 14:48:47_x000a_Usuario: Atención de Usuario al Ciudadano_x000a__x000a_Dependencia: GESTIÓN ATENCIÓN AL USUARIO_x000a__x000a_Observación: Se reasignó el radicado al usuario: Juan Pablo Ardila Figueroa con la siguiente observación: para su conocimiento y fines pertinentes"/>
    <s v="N/A"/>
    <s v="N/A"/>
    <s v="N/A"/>
    <s v="N/A"/>
    <s v="A TIEMPO PARA EMITIR RESPUESTA EN LOS TIEMPOS DE LEY"/>
    <s v="Petición Documentos o Información tienen 10 dias y no 15"/>
  </r>
  <r>
    <x v="0"/>
    <x v="0"/>
    <x v="0"/>
    <s v="MINISTERIO DE INTERIOR PQRSD  -- gloria.franco@mininterior.gov.co"/>
    <x v="0"/>
    <x v="6"/>
    <s v="TRASLADO ID 406539 GESTION DE RIEGOS"/>
    <s v="Luis Alberto Valencia Pulido"/>
    <x v="0"/>
    <x v="1"/>
    <s v="Petición Interés General"/>
    <x v="0"/>
    <n v="15"/>
    <s v="2024-114-002396-5"/>
    <d v="2024-09-20T00:00:00"/>
    <s v="2024-212-002135-1"/>
    <d v="2024-09-25T00:00:00"/>
    <x v="4"/>
    <n v="5"/>
    <x v="1"/>
    <s v="Finalizar radicado 2024-09-25 10:39:09_x000a_Usuario: Luis Alberto Valencia Pulido_x000a__x000a_Dependencia: COORDINACIÓN OPERATIVA_x000a__x000a_Observación: Se da respuesta al peticionario vía correo electrónico"/>
    <d v="2024-09-25T00:00:00"/>
    <s v="PDF"/>
    <s v="N/A"/>
    <s v="N/A"/>
    <s v="CUMPLIDA"/>
    <m/>
  </r>
  <r>
    <x v="0"/>
    <x v="0"/>
    <x v="0"/>
    <s v="MINISTERIO DE INTERIOR PQRSD  -- gloria.franco@mininterior.gov.co"/>
    <x v="0"/>
    <x v="6"/>
    <s v="ControlDoc - Correspondencia: Se le ha asignado un nuevo documento: 409476 (2024-2-004044-048109)"/>
    <s v="Orlando Murillo Lopez"/>
    <x v="0"/>
    <x v="10"/>
    <s v="Petición Interés General"/>
    <x v="0"/>
    <n v="15"/>
    <s v="2024-114-002395-5"/>
    <d v="2024-09-20T00:00:00"/>
    <s v="2024-215-002131-1"/>
    <d v="2024-09-30T00:00:00"/>
    <x v="7"/>
    <n v="8"/>
    <x v="0"/>
    <s v="En proceso de firma física 2024-09-24 21:14:37_x000a_Usuario: Orlando Murillo Lopez_x000a__x000a_Dependencia: INSPECCIÓN, VIGILANCIA Y CONTROL_x000a__x000a_Observación: El inicia proceso de firma física para el documento RESPUESTA PAOLA DEL PILAR HERNANDEZ LóPEZ"/>
    <s v="N/A"/>
    <s v="N/A"/>
    <s v="N/A"/>
    <s v="N/A"/>
    <s v="EN PROCESO DE FIRMA"/>
    <m/>
  </r>
  <r>
    <x v="0"/>
    <x v="0"/>
    <x v="0"/>
    <s v="DANIEL ANDRES JAIMES"/>
    <x v="2"/>
    <x v="5"/>
    <s v="Consulta de aplicabilidad de la Res. 0256 de 2014"/>
    <s v="Andres Felipe Garcia Rico"/>
    <x v="0"/>
    <x v="0"/>
    <s v="Petición Interés General"/>
    <x v="0"/>
    <n v="15"/>
    <s v="2024-114-002389-5"/>
    <d v="2024-09-20T00:00:00"/>
    <s v="N/A"/>
    <d v="2024-09-30T00:00:00"/>
    <x v="7"/>
    <n v="8"/>
    <x v="0"/>
    <s v=" Reasignar Radicado 2024-09-23 17:50:18_x000a_Usuario: Juan Pablo Ardila Figueroa_x000a__x000a_Dependencia: FORMULACIÓN, ACTUALIZACIÓN ,ACOMPAÑAMINETO NORMATIVO Y OPERATIVO_x000a__x000a_Observación: Se reasignó el radicado al usuario: Andres Felipe Garcia Rico con la siguiente observación: Dr Andres, respetuosamente requerimos de sus servicios profesionales para proyectar la respuesta desde su experiencia y conocimiento normativo de la funcionalidad de la entidad. Mil gracias."/>
    <s v="N/A"/>
    <s v="N/A"/>
    <s v="N/A"/>
    <s v="N/A"/>
    <s v="A TIEMPO PARA EMITIR RESPUESTA EN LOS TIEMPOS DE LEY"/>
    <m/>
  </r>
  <r>
    <x v="0"/>
    <x v="2"/>
    <x v="11"/>
    <s v="WILSON  VELASQUEZ RUEDA"/>
    <x v="2"/>
    <x v="3"/>
    <s v="SOLICITUD ACOMPAÑAMIENTO PROCESO SELECCION COMANDANTE"/>
    <s v="Juan Pablo Ardila Figueroa"/>
    <x v="0"/>
    <x v="9"/>
    <s v="Petición Interés General"/>
    <x v="0"/>
    <n v="15"/>
    <s v="2024-114-002388-5"/>
    <d v="2024-09-20T00:00:00"/>
    <s v="N/A"/>
    <d v="2024-09-30T00:00:00"/>
    <x v="7"/>
    <n v="8"/>
    <x v="0"/>
    <s v="Asociar imagen principal 2024-09-20 10:39:33_x000a_Usuario: Atención de Usuario al Ciudadano_x000a__x000a_Dependencia: GESTIÓN ATENCIÓN AL USUARIO_x000a__x000a_Observación: Se realizó la carga del documento principal: 2024-114-002388-5-1.pdf, con el nombre de: 2024-114-002388-5.pdf, y su descripción: 2024-114-002388-5"/>
    <s v="N/A"/>
    <s v="N/A"/>
    <s v="N/A"/>
    <s v="N/A"/>
    <s v="A TIEMPO PARA EMITIR RESPUESTA EN LOS TIEMPOS DE LEY"/>
    <m/>
  </r>
  <r>
    <x v="0"/>
    <x v="0"/>
    <x v="12"/>
    <s v="CUERPO DE BOMBEROS VOLUNTARIOS DE VALLEDUPAR  -- --"/>
    <x v="3"/>
    <x v="3"/>
    <s v="Remisión de concepto jurídico sobre fuentes de impuestos municipales que se pueden gravar con la sobretasa bomberil"/>
    <s v="Juan Pablo Ardila Figueroa"/>
    <x v="0"/>
    <x v="9"/>
    <s v="Petición Interés General"/>
    <x v="0"/>
    <n v="15"/>
    <s v="2024-114-002386-5"/>
    <d v="2024-09-20T00:00:00"/>
    <s v="N/A"/>
    <d v="2024-09-30T00:00:00"/>
    <x v="7"/>
    <n v="8"/>
    <x v="0"/>
    <s v="Crear Radicado 2024-09-20 09:42:25_x000a_Usuario: Atención de Usuario al Ciudadano_x000a__x000a_Dependencia: GESTIÓN ATENCIÓN AL USUARIO_x000a__x000a_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"/>
    <s v="N/A"/>
    <s v="N/A"/>
    <s v="N/A"/>
    <s v="N/A"/>
    <s v="A TIEMPO PARA EMITIR RESPUESTA EN LOS TIEMPOS DE LEY"/>
    <m/>
  </r>
  <r>
    <x v="0"/>
    <x v="0"/>
    <x v="13"/>
    <s v="CUERPO DE BOMBEROS VOLUNTARIOS DE ARGELIA  --"/>
    <x v="3"/>
    <x v="1"/>
    <s v="Solicitud fortalecimiento bomberos Argelia - Cauca"/>
    <s v="Faubricio Sánchez Córtes"/>
    <x v="0"/>
    <x v="8"/>
    <s v="Petición Interés General"/>
    <x v="0"/>
    <n v="15"/>
    <s v="2024-114-002385-5"/>
    <d v="2024-09-20T00:00:00"/>
    <s v="N/A"/>
    <d v="2024-09-30T00:00:00"/>
    <x v="7"/>
    <n v="8"/>
    <x v="0"/>
    <s v="Crear Radicado 2024-09-20 09:37:48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A TIEMPO PARA EMITIR RESPUESTA EN LOS TIEMPOS DE LEY"/>
    <m/>
  </r>
  <r>
    <x v="0"/>
    <x v="0"/>
    <x v="14"/>
    <s v="GOBERNACION DEL TOLIMA  --"/>
    <x v="1"/>
    <x v="2"/>
    <s v="CONVOCATORIA CDGRD N°17 ORDINARIO"/>
    <s v="Dirección General"/>
    <x v="2"/>
    <x v="11"/>
    <s v="invitaciones"/>
    <x v="0"/>
    <n v="15"/>
    <s v="2024-114-002466-2"/>
    <d v="2024-09-20T00:00:00"/>
    <s v="N/A"/>
    <d v="2024-09-30T00:00:00"/>
    <x v="7"/>
    <n v="8"/>
    <x v="0"/>
    <s v="Crear Radicado 2024-09-20 09:22:18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A TIEMPO PARA EMITIR RESPUESTA EN LOS TIEMPOS DE LEY"/>
    <m/>
  </r>
  <r>
    <x v="0"/>
    <x v="2"/>
    <x v="11"/>
    <s v="WILSON  VELASQUEZ RUEDA"/>
    <x v="2"/>
    <x v="4"/>
    <s v="REMISIÓN DOCUMENTOS RECLAMACION SEGURO DE VIDA SEÑOR VELASQUEZ"/>
    <s v="Jiud Magnoly Gaviria Narvaez"/>
    <x v="0"/>
    <x v="8"/>
    <s v="Petición Interés Particular"/>
    <x v="2"/>
    <n v="15"/>
    <s v="2024-114-002384-5"/>
    <d v="2024-09-20T00:00:00"/>
    <s v="N/A"/>
    <d v="2024-09-30T00:00:00"/>
    <x v="7"/>
    <n v="8"/>
    <x v="0"/>
    <s v="Asociar imagen principal 2024-09-20 08:51:27_x000a_Usuario: Atención de Usuario al Ciudadano_x000a__x000a_Dependencia: GESTIÓN ATENCIÓN AL USUARIO_x000a__x000a_Observación: Se realizó la carga del documento principal: 2024-114-002384-5-1.pdf, con el nombre de: 2024-114-002384-5.pdf, y su descripción: 2024-114-002384-5"/>
    <s v="N/A"/>
    <s v="N/A"/>
    <s v="N/A"/>
    <s v="N/A"/>
    <s v="A TIEMPO PARA EMITIR RESPUESTA EN LOS TIEMPOS DE LEY"/>
    <m/>
  </r>
  <r>
    <x v="0"/>
    <x v="0"/>
    <x v="11"/>
    <s v="cuerpo de bomberos voluntario  san gil  --"/>
    <x v="3"/>
    <x v="3"/>
    <s v="Solicitud acompañamiento juridico presencia"/>
    <s v="Juan Pablo Ardila Figueroa"/>
    <x v="0"/>
    <x v="9"/>
    <s v="Petición Interés General"/>
    <x v="0"/>
    <n v="15"/>
    <s v="2024-114-002383-5"/>
    <d v="2024-09-19T00:00:00"/>
    <s v="N/A"/>
    <d v="2024-09-30T00:00:00"/>
    <x v="9"/>
    <n v="9"/>
    <x v="0"/>
    <s v="Reasignar Radicado 2024-09-20 08:57:52_x000a_Usuario: Atención de Usuario al Ciudadano_x000a__x000a_Dependencia: GESTIÓN ATENCIÓN AL USUARIO_x000a__x000a_Observación: Se reasignó el radicado al usuario: Juan Pablo Ardila Figueroa con la siguiente observación: Para su información y fines pertinentes."/>
    <s v="N/A"/>
    <s v="N/A"/>
    <s v="N/A"/>
    <s v="N/A"/>
    <s v="A TIEMPO PARA EMITIR RESPUESTA EN LOS TIEMPOS DE LEY"/>
    <m/>
  </r>
  <r>
    <x v="0"/>
    <x v="0"/>
    <x v="11"/>
    <s v="JEAN   PIERRE   BAYONA   ORTIZ"/>
    <x v="2"/>
    <x v="0"/>
    <s v="SOLICITUD PARA HOMOLOGACION"/>
    <s v="Santiago Gutierrez Mendoza"/>
    <x v="0"/>
    <x v="0"/>
    <s v="Petición Interés Particular"/>
    <x v="2"/>
    <n v="15"/>
    <s v="2024-114-002382-5"/>
    <d v="2024-09-19T00:00:00"/>
    <s v="2024-214-002223-1"/>
    <d v="2024-09-27T00:00:00"/>
    <x v="7"/>
    <n v="8"/>
    <x v="1"/>
    <s v=" Finalizar radicado 2024-09-27 10:42:59_x000a_Usuario: Santiago Gutierrez Mendoza_x000a__x000a_Dependencia: EDUCACIÓN NACIONAL PARA BOMBEROS_x000a__x000a_Observación: Se dio respuesta mediante radicado 2024-214-002223-1."/>
    <d v="2024-09-27T00:00:00"/>
    <s v="PDF"/>
    <s v="SI"/>
    <s v="N/A"/>
    <s v="CUMPLIDA"/>
    <m/>
  </r>
  <r>
    <x v="0"/>
    <x v="0"/>
    <x v="0"/>
    <s v="MINISTERIO DE AMBIENTE  sin información"/>
    <x v="0"/>
    <x v="2"/>
    <s v="RV: Invitación a participar en el Primer Taller Nacional “Diagnóstico de Sistemas de Monitoreo y Detección de Incendios Forestales en Colombia"/>
    <s v="Dirección General"/>
    <x v="2"/>
    <x v="11"/>
    <s v="invitaciones"/>
    <x v="0"/>
    <n v="15"/>
    <s v="2024-114-002458-2"/>
    <d v="2024-09-19T00:00:00"/>
    <s v="N/A"/>
    <d v="2024-09-30T00:00:00"/>
    <x v="9"/>
    <n v="9"/>
    <x v="0"/>
    <s v=" Crear Radicado 2024-09-19 10:52:33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A TIEMPO PARA EMITIR RESPUESTA EN LOS TIEMPOS DE LEY"/>
    <m/>
  </r>
  <r>
    <x v="0"/>
    <x v="0"/>
    <x v="11"/>
    <s v="CUERPO DE BOMBEROS VOLUNTARIOS DE EL PLAYON - SANTANDER  sin información"/>
    <x v="3"/>
    <x v="4"/>
    <s v="Solicitud Habilitación (RUE)"/>
    <s v="Nataly Salas Casallas"/>
    <x v="0"/>
    <x v="10"/>
    <s v="solicitud de información pública"/>
    <x v="1"/>
    <n v="10"/>
    <s v="2024-114-002457-2"/>
    <d v="2024-09-19T00:00:00"/>
    <s v="N/A"/>
    <d v="2024-09-30T00:00:00"/>
    <x v="9"/>
    <n v="9"/>
    <x v="0"/>
    <s v="Reasignar Radicado 2024-09-22 11:52:04_x000a_Usuario: Stephanie Rodríguez Valencia_x000a__x000a_Dependencia: INSPECCIÓN, VIGILANCIA Y CONTROL_x000a__x000a_Observación: Se reasignó el radicado al usuario: Nataly Salas Casallas con la siguiente observación: Para su trámite"/>
    <s v="N/A"/>
    <s v="N/A"/>
    <s v="N/A"/>
    <s v="N/A"/>
    <s v="A TIEMPO PARA EMITIR RESPUESTA EN LOS TIEMPOS DE LEY"/>
    <m/>
  </r>
  <r>
    <x v="0"/>
    <x v="0"/>
    <x v="2"/>
    <s v="DAVID DE JESUS CASTILLA JIMENEZ"/>
    <x v="2"/>
    <x v="4"/>
    <s v="Alcance al oficio No 2024-114-002359-5"/>
    <s v="Lina Maria Marin Rodriguez"/>
    <x v="1"/>
    <x v="6"/>
    <s v="Petición Interés Particular"/>
    <x v="2"/>
    <n v="15"/>
    <s v="2024-114-002377-5"/>
    <d v="2024-09-19T00:00:00"/>
    <s v="N/A"/>
    <d v="2024-09-30T00:00:00"/>
    <x v="9"/>
    <n v="9"/>
    <x v="0"/>
    <s v="Crear Radicado 2024-09-19 10:05:09_x000a_Usuario: Atención de Usuario al Ciudadano_x000a__x000a_Dependencia: GESTIÓN ATENCIÓN AL USUARIO_x000a__x000a_Observación: Se radicó el documento de forma correcta mediante radicación email con los siguientes datos: Usuarios tramitadores: - Lina Maria Marin Rodriguez, Dependencia/s tramitadora/s: - GESTIÓN TALENTO HUMANO, Usuario creador: Atención de Usuario al Ciudadano"/>
    <s v="N/A"/>
    <s v="N/A"/>
    <s v="N/A"/>
    <s v="N/A"/>
    <s v="A TIEMPO PARA EMITIR RESPUESTA EN LOS TIEMPOS DE LEY"/>
    <m/>
  </r>
  <r>
    <x v="0"/>
    <x v="0"/>
    <x v="0"/>
    <s v="MINISTERIO DEL INTERIOR  sin información"/>
    <x v="0"/>
    <x v="1"/>
    <s v="TRASLADO ID 405573 DIR NACIONAL DE BOMBEROS"/>
    <s v="Andrea Bibiana Castañeda Durán"/>
    <x v="0"/>
    <x v="9"/>
    <s v="Petición Interés General"/>
    <x v="0"/>
    <n v="15"/>
    <s v="2024-114-002375-5"/>
    <d v="2024-09-19T00:00:00"/>
    <s v="N/A"/>
    <d v="2024-09-30T00:00:00"/>
    <x v="9"/>
    <n v="9"/>
    <x v="0"/>
    <s v="Reasignar Radicado 2024-09-19 15:27:39_x000a_Usuario: Juan Pablo Ardila Figueroa_x000a__x000a_Dependencia: FORMULACIÓN, ACTUALIZACIÓN ,ACOMPAÑAMINETO NORMATIVO Y OPERATIVO_x000a__x000a_Observación: Se reasignó el radicado al usuario: Andrea Bibiana Castañeda Durán con la siguiente observación: Dra. Andrea, es relevante proyectar la respuesta desde su experiencia y conocimiento de la entidad como lineamiento institucional. Mil gracias"/>
    <s v="N/A"/>
    <s v="N/A"/>
    <s v="N/A"/>
    <s v="N/A"/>
    <s v="A TIEMPO PARA EMITIR RESPUESTA EN LOS TIEMPOS DE LEY"/>
    <m/>
  </r>
  <r>
    <x v="0"/>
    <x v="0"/>
    <x v="0"/>
    <s v="MINISTERIO DE INTERIOR PQRSD  -- gloria.franco@mininterior.gov.co"/>
    <x v="0"/>
    <x v="1"/>
    <s v="TRASLADO ID 404583 DIR NACIONAL DE BOMBEROS"/>
    <s v="Jonathan Prieto"/>
    <x v="0"/>
    <x v="8"/>
    <s v="proyectos"/>
    <x v="0"/>
    <n v="15"/>
    <s v="2024-114-002454-2"/>
    <d v="2024-09-19T00:00:00"/>
    <s v="2024-213-002286-1"/>
    <d v="2024-09-30T00:00:00"/>
    <x v="9"/>
    <n v="9"/>
    <x v="0"/>
    <s v="En proceso de firma física 2024-09-27 13:43:21_x000a_Usuario: Jonathan Prieto_x000a__x000a_Dependencia: FORTALECIMIENTO BOMBERIL PARA LA RESPUESTA_x000a__x000a_Observación: El inicia proceso de firma física para el documento APOYO EN LA GESTIóN PARA LA CONSTRUCCIóN DE UNA ESTACIóN DE BOMBERO LLORó"/>
    <d v="2024-09-27T00:00:00"/>
    <s v="PDF"/>
    <s v="N/A"/>
    <s v="N/A"/>
    <s v="EN PROCESO DE FIRMA"/>
    <m/>
  </r>
  <r>
    <x v="0"/>
    <x v="0"/>
    <x v="1"/>
    <s v="CUERPO DE BOMBEROS VOLUNTARIOS DE CAMPOALEGRE  --"/>
    <x v="3"/>
    <x v="1"/>
    <s v="RV: SOLICITUD TRAMITE DE ADQUISICION DE VEHICULO INTERVENCION RAPIDA BOMBEROS CAMPOALEGRE - PROYECTO"/>
    <s v="Faubricio Sánchez Córtes"/>
    <x v="0"/>
    <x v="8"/>
    <s v="Petición Interés General"/>
    <x v="0"/>
    <n v="15"/>
    <s v="2024-114-002374-5"/>
    <d v="2024-09-19T00:00:00"/>
    <s v="N/A"/>
    <d v="2024-09-30T00:00:00"/>
    <x v="9"/>
    <n v="9"/>
    <x v="0"/>
    <s v="Crear Radicado 2024-09-19 09:50:45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A TIEMPO PARA EMITIR RESPUESTA EN LOS TIEMPOS DE LEY"/>
    <m/>
  </r>
  <r>
    <x v="0"/>
    <x v="0"/>
    <x v="10"/>
    <s v="AZARIAS -- HINCAPIE"/>
    <x v="3"/>
    <x v="5"/>
    <s v="Solicitud de información ascensos a Capitán"/>
    <s v="Edgar Alexander Maya Lopez"/>
    <x v="0"/>
    <x v="0"/>
    <s v="Petición Interés General"/>
    <x v="0"/>
    <n v="15"/>
    <s v="2024-114-002372-5"/>
    <d v="2024-09-19T00:00:00"/>
    <s v="N/A"/>
    <d v="2024-09-30T00:00:00"/>
    <x v="9"/>
    <n v="9"/>
    <x v="0"/>
    <s v="Devolver radicado 2024-09-27 12:38:06_x000a_Usuario: Santiago Gutierrez Mendoza_x000a__x000a_Dependencia: EDUCACIÓN NACIONAL PARA BOMBEROS_x000a__x000a_Observación: Se realizó la devolución del radicado al usuario Edgar Alexander Maya Lopez, con la siguiente descripción: Solicitud del gestor"/>
    <s v="N/A"/>
    <s v="N/A"/>
    <s v="N/A"/>
    <s v="N/A"/>
    <s v="NO SE EVIDENCIA RESPUESTA"/>
    <m/>
  </r>
  <r>
    <x v="0"/>
    <x v="0"/>
    <x v="0"/>
    <s v="UNIDAD NACIONAL PARA LA GESTION DEL RIESGO  sin información obdin.choles@gestiondelriesgo.gov.co"/>
    <x v="0"/>
    <x v="1"/>
    <s v="Oficio 2024EE14193 - Respuesta Solicitud dotación cuerpo de bomberos Fresno. Radicado 2024ER24461 del 16-08-2024."/>
    <s v="Faubricio Sánchez Córtes"/>
    <x v="0"/>
    <x v="8"/>
    <s v="Petición Interés General"/>
    <x v="0"/>
    <n v="15"/>
    <s v="2024-114-002371-5"/>
    <d v="2024-09-19T00:00:00"/>
    <s v="N/A"/>
    <d v="2024-09-30T00:00:00"/>
    <x v="9"/>
    <n v="9"/>
    <x v="0"/>
    <s v=" Crear Radicado 2024-09-19 08:55:21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10"/>
    <s v="Karen Lizeth Altamirano Morales"/>
    <x v="2"/>
    <x v="4"/>
    <s v="RV: CONFIRMACIÓN CONTRATO LABORAL"/>
    <s v="Lina Ines Ricardo Marriaga"/>
    <x v="1"/>
    <x v="4"/>
    <s v="certificaciones laborales"/>
    <x v="2"/>
    <n v="15"/>
    <s v="2024-114-002445-2"/>
    <d v="2024-09-18T00:00:00"/>
    <s v="N/A"/>
    <d v="2024-09-30T00:00:00"/>
    <x v="11"/>
    <n v="10"/>
    <x v="0"/>
    <s v="Reasignar Radicado 2024-09-25 15:02:39_x000a_Usuario: Maikol Alfredo Grandett Gastelbondo_x000a__x000a_Dependencia: GESTIÓN CONTRACTUAL_x000a__x000a_Observación: Se reasignó el radicado al usuario: Lina Ines Ricardo Marriaga con la siguiente observación: Verificar antes la viabilidad de responderle"/>
    <s v="N/A"/>
    <s v="N/A"/>
    <s v="N/A"/>
    <s v="N/A"/>
    <s v="NO SE EVIDENCIA RESPUESTA"/>
    <m/>
  </r>
  <r>
    <x v="0"/>
    <x v="0"/>
    <x v="15"/>
    <s v="LUIS  JOSE  SARABIA  BARBOSA"/>
    <x v="2"/>
    <x v="0"/>
    <s v="SOLICITUD DE ESTUDIO PARA HOMOLOGACION"/>
    <s v="Santiago Gutierrez Mendoza"/>
    <x v="0"/>
    <x v="0"/>
    <s v="solicitud formal para aval de instructor"/>
    <x v="2"/>
    <n v="15"/>
    <s v="2024-114-002444-2"/>
    <d v="2024-09-18T00:00:00"/>
    <s v="2024-214-002233-1"/>
    <d v="2024-09-27T00:00:00"/>
    <x v="9"/>
    <n v="9"/>
    <x v="1"/>
    <s v="Finalizar radicado 2024-09-27 10:58:15_x000a_Usuario: Santiago Gutierrez Mendoza_x000a__x000a_Dependencia: EDUCACIÓN NACIONAL PARA BOMBEROS_x000a__x000a_Observación: Se dio respuesta mediante radicado 2024-214-002233-1."/>
    <d v="2024-09-27T00:00:00"/>
    <s v="PDF"/>
    <s v="SI"/>
    <s v="N/A"/>
    <s v="CUMPLIDA"/>
    <m/>
  </r>
  <r>
    <x v="0"/>
    <x v="0"/>
    <x v="15"/>
    <s v="GUSTAVO   PABA  NAVARRO"/>
    <x v="2"/>
    <x v="0"/>
    <s v="Solicitud de Homologacion"/>
    <s v="Santiago Gutierrez Mendoza"/>
    <x v="0"/>
    <x v="0"/>
    <s v="solicitud formal para aval de instructor"/>
    <x v="2"/>
    <n v="15"/>
    <s v="2024-114-002441-2"/>
    <d v="2024-09-18T00:00:00"/>
    <s v="2024-214-002227-1"/>
    <d v="2024-09-27T00:00:00"/>
    <x v="9"/>
    <n v="9"/>
    <x v="1"/>
    <s v="Finalizar radicado 2024-09-27 10:52:45_x000a_Usuario: Santiago Gutierrez Mendoza_x000a__x000a_Dependencia: EDUCACIÓN NACIONAL PARA BOMBEROS_x000a__x000a_Observación: Se dio respuesta mediante radicado 2024-214-002227-1."/>
    <s v="N/A"/>
    <s v="N/A"/>
    <s v="N/A"/>
    <s v="N/A"/>
    <s v="CUMPLIDA"/>
    <m/>
  </r>
  <r>
    <x v="0"/>
    <x v="0"/>
    <x v="0"/>
    <s v="FISCALIA GENERAL DE LA NACION  fabio.guerrero@fiscalia.gov.co"/>
    <x v="0"/>
    <x v="4"/>
    <s v="RV: SOLICITUD INFORMACIÓN NC 110016000050202473739 OT 34681"/>
    <s v="Daniel Ernesto Fonseca Ramirez"/>
    <x v="1"/>
    <x v="6"/>
    <s v="Petición Documentos o Información"/>
    <x v="1"/>
    <n v="10"/>
    <s v="2024-114-002365-5"/>
    <d v="2024-09-18T00:00:00"/>
    <s v="N/A"/>
    <d v="2024-09-30T00:00:00"/>
    <x v="11"/>
    <n v="10"/>
    <x v="0"/>
    <s v="Crear Radicado 2024-09-18 10:38:54_x000a_Usuario: Atención de Usuario al Ciudadano_x000a__x000a_Dependencia: GESTIÓN ATENCIÓN AL USUARIO_x000a__x000a_Observación: Se radicó el documento de forma correcta mediante radicación email con los siguientes datos: Usuarios tramitadores: - Daniel Ernesto Fonseca Ramirez, Dependencia/s tramitadora/s: - GESTIÓN TALENTO HUMANO, Usuario creador: Atención de Usuario al Ciudadano"/>
    <s v="N/A"/>
    <s v="N/A"/>
    <s v="N/A"/>
    <s v="N/A"/>
    <s v="NO SE EVIDENCIA RESPUESTA"/>
    <s v="Petición Documentos o Información tienen 10 dias y no 15"/>
  </r>
  <r>
    <x v="0"/>
    <x v="0"/>
    <x v="9"/>
    <s v="CUERPO DE BOMBEROS VOLUNTARIOS DE EL RETIRO - ANTIOQUIA  sin información"/>
    <x v="3"/>
    <x v="3"/>
    <s v="RESPUESTA RADICADO 2024-114-001734-5 DNBC"/>
    <s v="Nicolas Potes Rengifo"/>
    <x v="0"/>
    <x v="9"/>
    <s v="informe"/>
    <x v="0"/>
    <n v="15"/>
    <s v="2024-114-002440-2"/>
    <d v="2024-09-18T00:00:00"/>
    <s v="N/A"/>
    <d v="2024-09-30T00:00:00"/>
    <x v="11"/>
    <n v="10"/>
    <x v="0"/>
    <s v="Reasignar Radicado 2024-09-23 18:01:08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remitir la informacion proyectada por el cuerpo de Bomberos a la autoridad solicitante, gracias"/>
    <s v="N/A"/>
    <s v="N/A"/>
    <s v="N/A"/>
    <s v="N/A"/>
    <s v="NO SE EVIDENCIA RESPUESTA"/>
    <m/>
  </r>
  <r>
    <x v="0"/>
    <x v="0"/>
    <x v="6"/>
    <s v="CUERPO DE BOMBEROS VOLUNTARIOS DE BETEITIVA  beteitiva"/>
    <x v="3"/>
    <x v="1"/>
    <s v="SOLICITUD DE APOYO AL CBV BETEITIVA BOYACA"/>
    <s v="Andrés Fernando Muñoz Cabrera"/>
    <x v="0"/>
    <x v="8"/>
    <s v="informe"/>
    <x v="0"/>
    <n v="15"/>
    <s v="2024-114-002439-2"/>
    <d v="2024-09-18T00:00:00"/>
    <s v="N/A"/>
    <d v="2024-09-30T00:00:00"/>
    <x v="11"/>
    <n v="10"/>
    <x v="0"/>
    <s v="Reasignar Radicado 2024-09-23 18:04:17_x000a_Usuario: Juan Pablo Ardila Figueroa_x000a__x000a_Dependencia: FORMULACIÓN, ACTUALIZACIÓN ,ACOMPAÑAMINETO NORMATIVO Y OPERATIVO_x000a__x000a_Observación: Se reasignó el radicado al usuario: Andrés Fernando Muñoz Cabrera con la siguiente observación: Teniente Andrés, se remite para su conocimiento y fines pertinentes, toda vez que la petición hace parte de los temas de fortalecimiento y equipos propios de su área. Gracias"/>
    <s v="N/A"/>
    <s v="N/A"/>
    <s v="N/A"/>
    <s v="N/A"/>
    <s v="NO SE EVIDENCIA RESPUESTA"/>
    <m/>
  </r>
  <r>
    <x v="0"/>
    <x v="0"/>
    <x v="10"/>
    <s v="CARROFACIL  --"/>
    <x v="4"/>
    <x v="4"/>
    <s v="CONFIRMACIÓN CONTRATO LABORAL"/>
    <s v="Helena Carolina Ibañez Vargas"/>
    <x v="1"/>
    <x v="4"/>
    <s v="Petición Interés Particular"/>
    <x v="2"/>
    <n v="15"/>
    <s v="2024-114-002364-5"/>
    <d v="2024-09-18T00:00:00"/>
    <s v="N/A"/>
    <d v="2024-09-30T00:00:00"/>
    <x v="11"/>
    <n v="10"/>
    <x v="0"/>
    <s v="Copiar a informado 2024-09-25 14:56:11_x000a_Usuario: Maikol Alfredo Grandett Gastelbondo_x000a__x000a_Dependencia: GESTIÓN CONTRACTUAL_x000a__x000a_Observación: Se informó el radicado al usuario Lina Ines Ricardo Marriaga"/>
    <s v="N/A"/>
    <s v="N/A"/>
    <s v="N/A"/>
    <s v="N/A"/>
    <s v="NO SE EVIDENCIA RESPUESTA"/>
    <m/>
  </r>
  <r>
    <x v="0"/>
    <x v="0"/>
    <x v="0"/>
    <s v="GRUPO VR COLOMBIA SAS  --"/>
    <x v="4"/>
    <x v="4"/>
    <s v="solicitud"/>
    <s v="Helena Carolina Ibañez Vargas"/>
    <x v="1"/>
    <x v="4"/>
    <s v="Petición Interés Particular"/>
    <x v="2"/>
    <n v="15"/>
    <s v="2024-114-002363-5"/>
    <d v="2024-09-18T00:00:00"/>
    <s v="N/A"/>
    <d v="2024-09-30T00:00:00"/>
    <x v="11"/>
    <n v="10"/>
    <x v="0"/>
    <s v="Reasignar Radicado 2024-09-25 14:57:56_x000a_Usuario: Maikol Alfredo Grandett Gastelbondo_x000a__x000a_Dependencia: GESTIÓN CONTRACTUAL_x000a__x000a_Observación: Se reasignó el radicado al usuario: Helena Carolina Ibañez Vargas con la siguiente observación: Responder y emitir copias"/>
    <s v="N/A"/>
    <s v="N/A"/>
    <s v="N/A"/>
    <s v="N/A"/>
    <s v="NO SE EVIDENCIA RESPUESTA"/>
    <m/>
  </r>
  <r>
    <x v="0"/>
    <x v="0"/>
    <x v="16"/>
    <s v="ALCALDIA MUNICIPAL  --"/>
    <x v="1"/>
    <x v="1"/>
    <s v="Manifestación de interés para postulación del municipio de Maicao, La Guajira, para la realización de un proyecto de infraestructura. (Construcción de..."/>
    <s v="Jonathan Prieto"/>
    <x v="0"/>
    <x v="8"/>
    <s v="proyectos"/>
    <x v="0"/>
    <n v="15"/>
    <s v="2024-114-002434-2"/>
    <d v="2024-09-18T00:00:00"/>
    <s v="2024-213-002083-1"/>
    <d v="2024-09-30T00:00:00"/>
    <x v="11"/>
    <n v="10"/>
    <x v="0"/>
    <s v="En proceso de firma física 2024-09-20 12:42:52_x000a_Usuario: Jonathan Prieto_x000a__x000a_Dependencia: FORTALECIMIENTO BOMBERIL PARA LA RESPUESTA_x000a__x000a_Observación: El inicia proceso de firma física para el documento RESPUESTA A RADICADO MAICAO"/>
    <d v="2024-09-20T00:00:00"/>
    <s v="N/A"/>
    <s v="N/A"/>
    <s v="N/A"/>
    <s v="EN PROCESO DE FIRMA"/>
    <m/>
  </r>
  <r>
    <x v="0"/>
    <x v="0"/>
    <x v="0"/>
    <s v="CNSC - COMISION NACIONAL DEL SERVICIO CIVIL  sin información"/>
    <x v="0"/>
    <x v="4"/>
    <s v="**2024RS144556** Remisión de Comunicación: 2024RS144556"/>
    <s v="Dirección General"/>
    <x v="2"/>
    <x v="11"/>
    <s v="invitaciones"/>
    <x v="0"/>
    <n v="15"/>
    <s v="2024-114-002433-2"/>
    <d v="2024-09-18T00:00:00"/>
    <s v="N/A"/>
    <d v="2024-09-30T00:00:00"/>
    <x v="11"/>
    <n v="10"/>
    <x v="0"/>
    <s v="Reasignar Radicado 2024-09-18 18:08:53_x000a_Usuario: Rainer Narval Naranjo Charrasquiel_x000a__x000a_Dependencia: SUBDIRECCIÓN ADMINISTRATIVA Y FINANCIERA_x000a__x000a_Observación: Se reasignó el radicado al usuario: Director General con la siguiente observación: Se da traslado por ser de su competencia"/>
    <s v="N/A"/>
    <s v="N/A"/>
    <s v="N/A"/>
    <s v="N/A"/>
    <s v="NO SE EVIDENCIA RESPUESTA"/>
    <m/>
  </r>
  <r>
    <x v="0"/>
    <x v="0"/>
    <x v="10"/>
    <s v="anónimo anónimo"/>
    <x v="2"/>
    <x v="6"/>
    <s v="Novedades estación de bomberos corregimiento de San Antonio Jamundí Valle del Cauca"/>
    <s v="Orlando Murillo Lopez"/>
    <x v="0"/>
    <x v="10"/>
    <s v="Petición Interés General"/>
    <x v="0"/>
    <n v="15"/>
    <s v="2024-114-002362-5"/>
    <d v="2024-09-17T00:00:00"/>
    <s v="2024-215-002132-1"/>
    <d v="2024-09-30T00:00:00"/>
    <x v="2"/>
    <n v="11"/>
    <x v="0"/>
    <s v="Adjuntar anexo al radicado 2024-09-24 21:36:54_x000a_Usuario: Orlando Murillo Lopez_x000a__x000a_Dependencia: INSPECCIÓN, VIGILANCIA Y CONTROL_x000a__x000a_Observación: Se realizó la carga del siguiente documento: 2024-114-002362-5-3.pdf, con el nombre de: 2024-114-002362-5-2.pdf, y su descripción: Anexo para el CBV del Corregimiento San Antonio de Jamundi"/>
    <d v="2024-09-24T00:00:00"/>
    <s v="PDF"/>
    <s v="N/A"/>
    <s v="N/A"/>
    <s v="EN PROCESO DE FIRMA"/>
    <m/>
  </r>
  <r>
    <x v="0"/>
    <x v="0"/>
    <x v="15"/>
    <s v="Lisbeth Yajaira Gelves   Rozo"/>
    <x v="2"/>
    <x v="4"/>
    <s v="Re: Notificación resolución No 273 &quot; Por el cual se hace un nombramiento en periodo de prueba&quot;"/>
    <s v="Lina Maria Marin Rodriguez"/>
    <x v="1"/>
    <x v="6"/>
    <s v="Petición Interés Particular"/>
    <x v="2"/>
    <n v="15"/>
    <s v="2024-114-002360-5"/>
    <d v="2024-09-17T00:00:00"/>
    <s v="N/A"/>
    <d v="2024-09-30T00:00:00"/>
    <x v="2"/>
    <n v="11"/>
    <x v="0"/>
    <s v="Crear Radicado 2024-09-17 16:27:04_x000a_Usuario: Atención de Usuario al Ciudadano_x000a__x000a_Dependencia: GESTIÓN ATENCIÓN AL USUARIO_x000a__x000a_Observación: Se radicó el documento de forma correcta mediante radicación email con los siguientes datos: Usuarios tramitadores: - Lina Maria Marin Rodriguez, Dependencia/s tramitadora/s: - GESTIÓN TALENTO HUMANO, Usuario creador: Atención de Usuario al Ciudadano"/>
    <s v="N/A"/>
    <s v="N/A"/>
    <s v="N/A"/>
    <s v="N/A"/>
    <m/>
    <m/>
  </r>
  <r>
    <x v="0"/>
    <x v="0"/>
    <x v="5"/>
    <s v="MINISTERIO DE INTERIOR PQRSD  -- gloria.franco@mininterior.gov.co"/>
    <x v="0"/>
    <x v="1"/>
    <s v="ControlDoc - Correspondencia: Se le ha asignado un nuevo documento: 392090"/>
    <s v="Jonathan Prieto"/>
    <x v="0"/>
    <x v="8"/>
    <s v="proyectos"/>
    <x v="0"/>
    <n v="15"/>
    <s v="2024-114-002429-2"/>
    <d v="2024-09-17T00:00:00"/>
    <s v="2024-213-002084-1"/>
    <d v="2024-09-30T00:00:00"/>
    <x v="2"/>
    <n v="11"/>
    <x v="0"/>
    <s v="En proceso de firma física 2024-09-20 12:45:44_x000a_Usuario: Jonathan Prieto_x000a__x000a_Dependencia: FORTALECIMIENTO BOMBERIL PARA LA RESPUESTA_x000a__x000a_Observación: El inicia proceso de firma física para el documento RESPUESTA A RADICADO ARIGUANí"/>
    <d v="2024-09-20T00:00:00"/>
    <s v="PDF"/>
    <s v="N/A"/>
    <s v="N/A"/>
    <s v="EN PROCESO DE FIRMA"/>
    <m/>
  </r>
  <r>
    <x v="0"/>
    <x v="0"/>
    <x v="13"/>
    <s v="MINISTERIO DE INTERIOR PQRSD  -- gloria.franco@mininterior.gov.co"/>
    <x v="0"/>
    <x v="1"/>
    <s v="ControlDoc - Correspondencia: Se le ha asignado un nuevo documento: 392010"/>
    <s v="Andrés Fernando Muñoz Cabrera"/>
    <x v="0"/>
    <x v="8"/>
    <s v="solicitud de información pública"/>
    <x v="1"/>
    <n v="10"/>
    <s v="2024-114-002422-2"/>
    <d v="2024-09-17T00:00:00"/>
    <s v="N/A"/>
    <d v="2024-09-30T00:00:00"/>
    <x v="2"/>
    <n v="11"/>
    <x v="0"/>
    <s v="Crear Radicado 2024-09-17 15:27:13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2"/>
    <s v="DAVID DE JESUS CASTILLA JIMENEZ"/>
    <x v="2"/>
    <x v="4"/>
    <s v="Aceptación de nombramiento en periodo de prueba y solicitud de prórroga"/>
    <s v="Lina Maria Marin Rodriguez"/>
    <x v="1"/>
    <x v="6"/>
    <s v="Petición Interés Particular"/>
    <x v="2"/>
    <n v="15"/>
    <s v="2024-114-002359-5"/>
    <d v="2024-09-17T00:00:00"/>
    <s v="N/A"/>
    <d v="2024-09-30T00:00:00"/>
    <x v="2"/>
    <n v="11"/>
    <x v="0"/>
    <s v="Crear Radicado 2024-09-17 15:19:08_x000a_Usuario: Atención de Usuario al Ciudadano_x000a__x000a_Dependencia: GESTIÓN ATENCIÓN AL USUARIO_x000a__x000a_Observación: Se radicó el documento de forma correcta mediante radicación email con los siguientes datos: Usuarios tramitadores: - Lina Maria Marin Rodriguez, Dependencia/s tramitadora/s: - GESTIÓN TALENTO HUMANO, Usuario creador: Atención de Usuario al Ciudadano"/>
    <s v="N/A"/>
    <s v="N/A"/>
    <s v="N/A"/>
    <s v="N/A"/>
    <s v="NO SE EVIDENCIA RESPUESTA"/>
    <m/>
  </r>
  <r>
    <x v="0"/>
    <x v="0"/>
    <x v="0"/>
    <s v="MINISTERIO DE INTERIOR PQRSD  -- gloria.franco@mininterior.gov.co"/>
    <x v="0"/>
    <x v="1"/>
    <s v="ControlDoc - Correspondencia: Se le ha asignado un nuevo documento: 406539 (2024-2-004044-047250)"/>
    <s v="Luis Alberto Valencia Pulido"/>
    <x v="0"/>
    <x v="1"/>
    <s v="Petición Interés General"/>
    <x v="0"/>
    <n v="15"/>
    <s v="2024-114-002357-5"/>
    <d v="2024-09-17T00:00:00"/>
    <s v="2024-212-002135-1"/>
    <d v="2024-09-25T00:00:00"/>
    <x v="7"/>
    <n v="8"/>
    <x v="1"/>
    <s v="Finalizar radicado 2024-09-25 14:19:20_x000a_Usuario: Luis Alberto Valencia Pulido_x000a__x000a_Dependencia: COORDINACIÓN OPERATIVA_x000a__x000a_Observación: se da respuesta al peticionario para fines pertinentes."/>
    <d v="2024-09-25T00:00:00"/>
    <s v="PDF"/>
    <s v="N/A"/>
    <s v="N/A"/>
    <s v="CUMPLIDA"/>
    <m/>
  </r>
  <r>
    <x v="0"/>
    <x v="0"/>
    <x v="4"/>
    <s v="JOSE DANIEL -- --"/>
    <x v="3"/>
    <x v="0"/>
    <s v="Solicitud Información Curso Formación de Bomberos"/>
    <s v="Valentina Franco Correa"/>
    <x v="0"/>
    <x v="0"/>
    <s v="autorización institucional del desarrollo del curso"/>
    <x v="2"/>
    <n v="15"/>
    <s v="2024-114-002414-2"/>
    <d v="2024-09-16T00:00:00"/>
    <s v="N/A"/>
    <d v="2024-09-30T00:00:00"/>
    <x v="3"/>
    <n v="12"/>
    <x v="0"/>
    <s v="Reasignar Radicado 2024-09-27 11:19:08_x000a_Usuario: Valentina Franco Correa_x000a__x000a_Dependencia: EDUCACIÓN NACIONAL PARA BOMBEROS_x000a__x000a_Observación: Se reasignó el radicado al usuario: Andres Felipe Garcia Rico con la siguiente observación: para tramitar"/>
    <s v="N/A"/>
    <s v="N/A"/>
    <s v="N/A"/>
    <s v="N/A"/>
    <m/>
    <m/>
  </r>
  <r>
    <x v="0"/>
    <x v="0"/>
    <x v="17"/>
    <s v="DELEGACION DEPARTAMENTAL DE NARIÑO  sin información"/>
    <x v="3"/>
    <x v="4"/>
    <s v="SOLICITUD DE ACOMPAÑAMIENTO EN TERRITORIO EQUIPO DNBC"/>
    <s v="Dirección General"/>
    <x v="2"/>
    <x v="11"/>
    <s v="invitaciones"/>
    <x v="0"/>
    <n v="15"/>
    <s v="2024-114-002413-2"/>
    <d v="2024-09-16T00:00:00"/>
    <s v="N/A"/>
    <d v="2024-09-30T00:00:00"/>
    <x v="3"/>
    <n v="12"/>
    <x v="0"/>
    <s v="Crear Radicado 2024-09-16 16:37:12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NO SE EVIDENCIA RESPUESTA"/>
    <m/>
  </r>
  <r>
    <x v="0"/>
    <x v="0"/>
    <x v="11"/>
    <s v="GIOVANNY  CORTES MENDEZ"/>
    <x v="2"/>
    <x v="6"/>
    <s v="queja en contra bomberos socorro Santander &quot;negligencia&quot;"/>
    <s v="Jose Daniel Bolaño Yepez"/>
    <x v="0"/>
    <x v="10"/>
    <s v="peticion entre autoridades"/>
    <x v="3"/>
    <n v="10"/>
    <s v="2024-114-002354-5"/>
    <d v="2024-09-16T00:00:00"/>
    <s v="N/A"/>
    <d v="2024-09-30T00:00:00"/>
    <x v="3"/>
    <n v="12"/>
    <x v="0"/>
    <s v="Reasignar Radicado 2024-09-18 08:46:51_x000a_Usuario: Stephanie Rodríguez Valencia_x000a__x000a_Dependencia: INSPECCIÓN, VIGILANCIA Y CONTROL_x000a__x000a_Observación: Se reasignó el radicado al usuario: Jose Daniel Bolaño Yepez con la siguiente observación: Para respuesta"/>
    <s v="N/A"/>
    <s v="N/A"/>
    <s v="N/A"/>
    <s v="N/A"/>
    <s v="NO SE EVIDENCIA RESPUESTA"/>
    <s v="peticion entre autoridades  tienen 10 dias y no 15"/>
  </r>
  <r>
    <x v="0"/>
    <x v="0"/>
    <x v="10"/>
    <s v="Juan Pablo Agudelo Jurado"/>
    <x v="2"/>
    <x v="2"/>
    <s v="Re: ASUNTO: CONTESTACIÓN “TRASLADO POR COMPETENCIA”."/>
    <s v="Johana Vanessa Alvarez Rodriguez"/>
    <x v="1"/>
    <x v="2"/>
    <s v="solicitud de información pública"/>
    <x v="1"/>
    <n v="10"/>
    <s v="2024-114-002398-2"/>
    <d v="2024-09-16T00:00:00"/>
    <s v="2024-114-002008-1"/>
    <d v="2024-09-16T00:00:00"/>
    <x v="12"/>
    <n v="2"/>
    <x v="1"/>
    <s v="Finalizar radicado 2024-09-18 10:19:37_x000a_Usuario: Johana Vanessa Alvarez Rodriguez_x000a__x000a_Dependencia: GESTIÓN ATENCIÓN AL USUARIO_x000a__x000a_Observación: Se achiva por cuanto por instrucciones de Cordinacion bomberil, la presnte peticion se traslado a la secretaria de salud de Cali. Se adjunta pantallazo envio y documento con firma."/>
    <d v="2024-09-16T00:00:00"/>
    <s v="PDF"/>
    <s v="SI"/>
    <s v="N/A"/>
    <s v="CUMPLIDA"/>
    <m/>
  </r>
  <r>
    <x v="0"/>
    <x v="0"/>
    <x v="0"/>
    <s v="JOSE  OCTAVIO CARDONA  LEON"/>
    <x v="2"/>
    <x v="4"/>
    <s v="RV: DP  HR Jose Octavio Cardona León ID 399785"/>
    <s v="Fredy Andrés Farfan Moreno"/>
    <x v="1"/>
    <x v="12"/>
    <s v="Petición Informes a Congresistas"/>
    <x v="4"/>
    <n v="5"/>
    <s v="2024-114-002353-5"/>
    <d v="2024-09-16T00:00:00"/>
    <s v="2024-311-002060-1"/>
    <d v="2024-09-30T00:00:00"/>
    <x v="3"/>
    <n v="12"/>
    <x v="0"/>
    <s v="En proceso de firma física 2024-09-18 14:45:40_x000a_Usuario: Freddy Andrés Farfán Moreno_x000a__x000a_Dependencia: GESTIÓN FINANCIERA_x000a__x000a_Observación: El inicia proceso de firma física para el documento RESPUESTA SOLICITUD DE INFORMACIóN - DERECHO DE PETICIóN AL FONDO NACIONAL DE BO"/>
    <d v="2024-09-18T00:00:00"/>
    <s v="PDF"/>
    <s v="N/A"/>
    <s v="N/A"/>
    <s v="EN PROCESO DE FIRMA"/>
    <s v="Petición Informes a Congresistas tienen 5 dias y no 15 o 10"/>
  </r>
  <r>
    <x v="0"/>
    <x v="0"/>
    <x v="16"/>
    <s v="MINISTERIO DE INTERIOR PQRSD  -- gloria.franco@mininterior.gov.co"/>
    <x v="0"/>
    <x v="1"/>
    <s v="ControlDoc - Correspondencia: Se le ha asignado un nuevo documento: 405573 (2024-2-004044-046954)"/>
    <s v="Jonathan Prieto"/>
    <x v="0"/>
    <x v="8"/>
    <s v="proyectos"/>
    <x v="0"/>
    <n v="15"/>
    <s v="2024-114-002395-2"/>
    <d v="2024-09-16T00:00:00"/>
    <s v="N/A"/>
    <d v="2024-09-30T00:00:00"/>
    <x v="3"/>
    <n v="12"/>
    <x v="0"/>
    <s v="Crear Radicado 2024-09-16 11:10:18_x000a_Usuario: Atención de Usuario al Ciudadano_x000a__x000a_Dependencia: GESTIÓN ATENCIÓN AL USUARIO_x000a__x000a_Observación: Se radicó el documento de forma correcta mediante radicación email con los siguientes datos: Usuarios tramitadores: - Jonathan Prieto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2"/>
    <s v="Carlos  Andrés  Moreno  Pérez"/>
    <x v="2"/>
    <x v="6"/>
    <s v="Queja contra funcionario Bombero municipio piojo atlantico"/>
    <s v="Orlando Murillo Lopez"/>
    <x v="0"/>
    <x v="10"/>
    <s v="Petición Informes a Congresistas"/>
    <x v="4"/>
    <n v="5"/>
    <s v="2024-114-002352-5"/>
    <d v="2024-09-16T00:00:00"/>
    <s v="2024-215-002115-1"/>
    <d v="2024-09-30T00:00:00"/>
    <x v="3"/>
    <n v="12"/>
    <x v="0"/>
    <s v="Adjuntar anexo al radicado 2024-09-24 11:28:29_x000a_Usuario: Orlando Murillo Lopez_x000a__x000a_Dependencia: INSPECCIÓN, VIGILANCIA Y CONTROL_x000a__x000a_Observación: Se realizó la carga del siguiente documento: 2024-114-002352-5-2.pdf, con el nombre de: 2024-114-002352-5-1.pdf, y su descripción: Axeno para traslado al Cuerpo de Bomberos Voluntarios de Piojó"/>
    <d v="2024-09-24T00:00:00"/>
    <s v="N/A"/>
    <s v="N/A"/>
    <s v="N/A"/>
    <s v="EN PROCESO DE FIRMA"/>
    <s v="Petición Informes a Congresistas tienen 5 dias y no 15 o 10"/>
  </r>
  <r>
    <x v="0"/>
    <x v="0"/>
    <x v="4"/>
    <s v="OCTAVIO  -- --"/>
    <x v="3"/>
    <x v="3"/>
    <s v="Conceptos juridicos"/>
    <s v="Jorge Enrique Restrepo Sanguino"/>
    <x v="0"/>
    <x v="9"/>
    <s v="solicitud de información pública"/>
    <x v="1"/>
    <n v="10"/>
    <s v="2024-114-002393-2"/>
    <d v="2024-09-16T00:00:00"/>
    <s v="N/A"/>
    <d v="2024-09-30T00:00:00"/>
    <x v="3"/>
    <n v="12"/>
    <x v="2"/>
    <s v="Reasignar Radicado 2024-09-23 18:23:53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. Mil gracias"/>
    <s v="N/A"/>
    <s v="N/A"/>
    <s v="N/A"/>
    <s v="N/A"/>
    <s v="NO SE EVIDENCIA RESPUESTA"/>
    <s v="Se pasa a vencida por cuanto es una peticion de documento e información publica que tiene 10 dias"/>
  </r>
  <r>
    <x v="0"/>
    <x v="0"/>
    <x v="10"/>
    <s v="Secretaria de Salud Departamental.  --"/>
    <x v="1"/>
    <x v="4"/>
    <s v="solicitud de informacion"/>
    <s v="Luis Alberto Valencia Pulido"/>
    <x v="0"/>
    <x v="1"/>
    <s v="Petición Interés General"/>
    <x v="0"/>
    <n v="15"/>
    <s v="2024-114-002351-5"/>
    <d v="2024-09-16T00:00:00"/>
    <s v="2024-212-002009-1"/>
    <d v="2024-09-17T00:00:00"/>
    <x v="1"/>
    <n v="3"/>
    <x v="1"/>
    <s v="Finalizar radicado 2024-09-17 09:50:06_x000a_Usuario: Luis Alberto Valencia Pulido_x000a__x000a_Dependencia: COORDINACIÓN OPERATIVA_x000a__x000a_Observación: se da respuesta al peticionario vía coreo electrónico"/>
    <d v="2024-09-17T00:00:00"/>
    <s v="PDF"/>
    <s v="N/A"/>
    <s v="N/A"/>
    <s v="CUMPLIDA"/>
    <m/>
  </r>
  <r>
    <x v="0"/>
    <x v="0"/>
    <x v="10"/>
    <s v="JORGE MARIO CORREA FERNANDEZ"/>
    <x v="2"/>
    <x v="4"/>
    <s v="Certificacion"/>
    <s v="Edgar Alexander Maya Lopez"/>
    <x v="0"/>
    <x v="0"/>
    <s v="Petición Interés Particular"/>
    <x v="2"/>
    <n v="15"/>
    <s v="2024-114-002350-5"/>
    <d v="2024-09-16T00:00:00"/>
    <s v="N/A"/>
    <d v="2024-09-16T00:00:00"/>
    <x v="12"/>
    <n v="2"/>
    <x v="1"/>
    <s v="Finalizar radicado 2024-09-16 11:37:38_x000a_Usuario: Edgar Alexander Maya Lopez_x000a__x000a_Dependencia: EDUCACIÓN NACIONAL PARA BOMBEROS_x000a__x000a_Observación: Se da respuesta por correo electronico se deja evidencia en digital"/>
    <d v="2024-09-16T00:00:00"/>
    <s v="N/A"/>
    <s v="SI"/>
    <s v="N/A"/>
    <s v="CUMPLIDA"/>
    <m/>
  </r>
  <r>
    <x v="0"/>
    <x v="0"/>
    <x v="0"/>
    <s v="UNIDAD ADMINISTRATIVA ESPECIAL CUERPO OFICIAL DE BOMBEROS DE BOGOTA UAECOB  sin información mmperez@bomberosbogota.gov.co"/>
    <x v="3"/>
    <x v="2"/>
    <s v="Comunicado E-01052-2024005293-UAECOB Id: 205340"/>
    <s v="Luis Alberto Valencia Pulido"/>
    <x v="0"/>
    <x v="1"/>
    <s v="Petición Interés General"/>
    <x v="0"/>
    <n v="15"/>
    <s v="2024-114-002347-5"/>
    <d v="2024-09-16T00:00:00"/>
    <s v="2024-212-002063-1"/>
    <d v="2024-09-19T00:00:00"/>
    <x v="4"/>
    <n v="5"/>
    <x v="1"/>
    <s v="Finalizar radicado 2024-09-19 08:53:16_x000a_Usuario: Luis Alberto Valencia Pulido_x000a__x000a_Dependencia: COORDINACIÓN OPERATIVA_x000a__x000a_Observación: se da respuesta al peticionario vía correo electrónico"/>
    <d v="2024-09-19T00:00:00"/>
    <s v="PDF"/>
    <s v="N/A"/>
    <s v="N/A"/>
    <s v="CUMPLIDA"/>
    <m/>
  </r>
  <r>
    <x v="0"/>
    <x v="0"/>
    <x v="1"/>
    <s v="ALCALDIA MUNICIPAL DE AIPE  --"/>
    <x v="1"/>
    <x v="1"/>
    <s v="SOLICITUD URGENTE APOYO HELICOPTERO AIPE"/>
    <s v="Juan Carlos Puerto Prieto"/>
    <x v="0"/>
    <x v="1"/>
    <s v="Petición Interés General"/>
    <x v="0"/>
    <n v="15"/>
    <s v="2024-114-002345-5"/>
    <d v="2024-09-16T00:00:00"/>
    <s v="N/A"/>
    <d v="2024-09-16T00:00:00"/>
    <x v="12"/>
    <n v="2"/>
    <x v="1"/>
    <s v="Finalizar radicado 2024-09-16 09:53:24_x000a_Usuario: Juan Carlos Puerto Prieto_x000a__x000a_Dependencia: COORDINACIÓN OPERATIVA_x000a__x000a_Observación: Se adjunta oficios con solicitudes de apoyos: aéreo y de brigada forestal Florencia, requeridos para el municipio de Aipe - Huila, desde el 10 y 14 de septiembre de 2024 respectivamente, enviados a SCN - UNGRD y gestionados desde entonces. Al momento las solicitudes continúan vigentes, dado que la emergencia por incendios forestales no ha concluido, por lo tanto, se sigue reiterando a diario la necesidad de contar con apoyo aéreo para fortalecer las labores en tierra."/>
    <d v="2024-09-16T00:00:00"/>
    <s v="PDF"/>
    <s v="N/A"/>
    <s v="N/A"/>
    <s v="CUMPLIDA (OFICIOS SIN ORFEO)"/>
    <m/>
  </r>
  <r>
    <x v="0"/>
    <x v="0"/>
    <x v="0"/>
    <s v="anónimo anónimo"/>
    <x v="2"/>
    <x v="6"/>
    <s v="Urgente incorformismo Cuerpo de bomberos voluntarios de Subachoque"/>
    <s v="Jorge Enrique Restrepo Sanguino"/>
    <x v="0"/>
    <x v="9"/>
    <s v="Petición Interés Particular"/>
    <x v="2"/>
    <n v="15"/>
    <s v="2024-114-002344-5"/>
    <d v="2024-09-15T00:00:00"/>
    <s v="N/A"/>
    <d v="2024-09-30T00:00:00"/>
    <x v="3"/>
    <n v="12"/>
    <x v="0"/>
    <s v="Reasignar Radicado 2024-09-23 18:26:00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. Mil gracias"/>
    <s v="N/A"/>
    <s v="N/A"/>
    <s v="N/A"/>
    <s v="N/A"/>
    <s v="NO SE EVIDENCIA RESPUESTA"/>
    <m/>
  </r>
  <r>
    <x v="0"/>
    <x v="0"/>
    <x v="9"/>
    <s v="Jose Antonio Cadena Velez"/>
    <x v="2"/>
    <x v="2"/>
    <s v="Dudas sobre tanque de posible acetileno"/>
    <s v="Karen Lizeth Altamirano Morales"/>
    <x v="1"/>
    <x v="2"/>
    <s v="Petición Interés Particular"/>
    <x v="2"/>
    <n v="15"/>
    <s v="2024-114-002343-5"/>
    <d v="2024-09-14T00:00:00"/>
    <s v="2024-114-002049-1"/>
    <d v="2024-09-18T00:00:00"/>
    <x v="13"/>
    <n v="4"/>
    <x v="1"/>
    <s v="Finalizar radicado 2024-09-18 13:06:21_x000a_Usuario: Karen Lizeth Altamirano Morales_x000a__x000a_Dependencia: GESTIÓN ATENCIÓN AL USUARIO_x000a__x000a_Observación: Se brindo respuesta y se corrió traslado por competencia"/>
    <d v="2024-09-18T00:00:00"/>
    <s v="PDF"/>
    <s v="SI"/>
    <s v="N/A"/>
    <s v="CUMPLIDA"/>
    <m/>
  </r>
  <r>
    <x v="0"/>
    <x v="0"/>
    <x v="9"/>
    <s v="CUERPO DE BOMBEROS VOLUNTARIOS DE MARINILLA  sin información formacionbomberosmarinilla@gmail.com"/>
    <x v="3"/>
    <x v="4"/>
    <s v="Solicitud carnet personal Bomberos Marinilla"/>
    <s v="Edwin Alfonso Zamora Oyola"/>
    <x v="1"/>
    <x v="13"/>
    <s v="Petición Interés General"/>
    <x v="0"/>
    <n v="15"/>
    <s v="2024-114-002342-5"/>
    <d v="2024-09-13T00:00:00"/>
    <s v="N/A"/>
    <d v="2024-09-30T00:00:00"/>
    <x v="14"/>
    <n v="13"/>
    <x v="0"/>
    <s v="Crear Radicado 2024-09-13 16:41:08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s v="N/A"/>
    <s v="N/A"/>
    <s v="N/A"/>
    <s v="N/A"/>
    <s v="NO SE EVIDENCIA RESPUESTA"/>
    <m/>
  </r>
  <r>
    <x v="0"/>
    <x v="0"/>
    <x v="4"/>
    <s v="MINISTERIO DEL INTERIOR  -- correspondencia@mininterior.gov.co"/>
    <x v="0"/>
    <x v="3"/>
    <s v="TRASLADO ID 404393 DIR NACIONAL DE BOMBEROS"/>
    <s v="Nicolas Potes Rengifo"/>
    <x v="0"/>
    <x v="9"/>
    <s v="Petición Interés General"/>
    <x v="0"/>
    <n v="15"/>
    <s v="2024-114-002341-5"/>
    <d v="2024-09-13T00:00:00"/>
    <s v="N/A"/>
    <d v="2024-09-30T00:00:00"/>
    <x v="14"/>
    <n v="13"/>
    <x v="0"/>
    <s v="Reasignar Radicado 2024-09-23 18:34:19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proyectar la respuesta en relación al radicado 2024-114-002496-2 (San Luis de Palenque). Mil gracias"/>
    <s v="N/A"/>
    <s v="N/A"/>
    <s v="N/A"/>
    <s v="N/A"/>
    <s v="NO SE EVIDENCIA RESPUESTA"/>
    <m/>
  </r>
  <r>
    <x v="0"/>
    <x v="0"/>
    <x v="10"/>
    <s v="MINISTERIO DEL INTERIOR  -- correspondencia@mininterior.gov.co"/>
    <x v="0"/>
    <x v="1"/>
    <s v="TRASLADO ID 404317 DIR NACIONAL DE BOMBEROS"/>
    <s v="Faubricio Sánchez Córtes"/>
    <x v="0"/>
    <x v="8"/>
    <s v="Petición Interés General"/>
    <x v="0"/>
    <n v="15"/>
    <s v="2024-114-002340-5"/>
    <d v="2024-09-13T00:00:00"/>
    <s v="N/A"/>
    <d v="2024-09-30T00:00:00"/>
    <x v="14"/>
    <n v="13"/>
    <x v="0"/>
    <s v="Crear Radicado 2024-09-13 16:31:57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10"/>
    <s v="BENEMERITO CUERPO DE BOMBEROS VOLUNTARIOS DE CALI  sin información coordinadorjuridico@bomberoscali.org"/>
    <x v="3"/>
    <x v="2"/>
    <s v="ASUNTO:  CONTESTACIÓN “TRASLADO POR COMPETENCIA”."/>
    <s v="Johana Vanessa Alvarez Rodriguez"/>
    <x v="1"/>
    <x v="2"/>
    <s v="control de ingreso de correspondencia oficial"/>
    <x v="0"/>
    <n v="15"/>
    <s v="2024-114-002377-2"/>
    <d v="2024-09-13T00:00:00"/>
    <s v="2024-114-002008-1"/>
    <d v="2024-09-18T00:00:00"/>
    <x v="4"/>
    <n v="5"/>
    <x v="1"/>
    <s v="Finalizar radicado 2024-09-18 10:27:37_x000a_Usuario: Johana Vanessa Alvarez Rodriguez_x000a__x000a_Dependencia: GESTIÓN ATENCIÓN AL USUARIO_x000a__x000a_Observación: Se archiva, por cuanto se informa al CBV de Cali qu el traslado se realizo a la secretaria de salud de la alcaldia de cali para que adelante la presnete solicutd. Se anexa correo y respuesta firmada en anexos. Asimismo se informa que la solicitud es el duplicado del radicado 2024-114-002398-2."/>
    <d v="2024-09-18T00:00:00"/>
    <s v="PDF"/>
    <s v="SI"/>
    <s v="N/A"/>
    <s v="CUMPLIDA"/>
    <m/>
  </r>
  <r>
    <x v="0"/>
    <x v="0"/>
    <x v="0"/>
    <s v="SENADO DE LA REPÚBLICA  --"/>
    <x v="0"/>
    <x v="2"/>
    <s v="INVITACION DEBATE DE CONTROL POLITICO"/>
    <s v="Luis Alberto Valencia Pulido"/>
    <x v="0"/>
    <x v="1"/>
    <s v="Petición Documentos o Información"/>
    <x v="1"/>
    <n v="10"/>
    <s v="2024-114-002339-5"/>
    <d v="2024-09-13T00:00:00"/>
    <s v="N/A"/>
    <d v="2024-09-30T00:00:00"/>
    <x v="14"/>
    <n v="13"/>
    <x v="2"/>
    <s v="Reasignar Radicado 2024-09-18 17:45:46_x000a_Usuario: Juan Carlos Fontalvo Vera_x000a__x000a_Dependencia: DIRECCION GENERAL_x000a__x000a_Observación: Se reasignó el radicado al usuario: Luis Alberto Valencia Pulido con la siguiente observación: por ser asunto de su competencia remito para su tramite."/>
    <s v="N/A"/>
    <s v="N/A"/>
    <s v="N/A"/>
    <s v="N/A"/>
    <s v="NO SE EVIDENCIA RESPUESTA"/>
    <s v="Petición Documentos o Información tienen 10 dias y no 15"/>
  </r>
  <r>
    <x v="0"/>
    <x v="0"/>
    <x v="0"/>
    <s v="ALCALDIA MUNICIPAL DE FÓMEQUE  -- --"/>
    <x v="1"/>
    <x v="3"/>
    <s v="Convocatoria mesa de trabajo contratación Bomberos Fómeque Cundinamarca"/>
    <s v="Nicolas Potes Rengifo"/>
    <x v="0"/>
    <x v="9"/>
    <s v="Petición Interés General"/>
    <x v="0"/>
    <n v="15"/>
    <s v="2024-114-002338-5"/>
    <d v="2024-09-13T00:00:00"/>
    <s v="N/A"/>
    <d v="2024-09-30T00:00:00"/>
    <x v="14"/>
    <n v="13"/>
    <x v="0"/>
    <s v="Reasignar Radicado 2024-09-23 18:37:02_x000a_Usuario: Juan Pablo Ardila Figueroa_x000a__x000a_Dependencia: FORMULACIÓN, ACTUALIZACIÓN ,ACOMPAÑAMINETO NORMATIVO Y OPERATIVO_x000a__x000a_Observación: Se reasignó el radicado al usuario: Nicolas Potes Rengifo con la siguiente observación: Dra. Andrea, no amerita respuesta informativa archivar, Gracias."/>
    <s v="N/A"/>
    <s v="N/A"/>
    <s v="N/A"/>
    <s v="N/A"/>
    <s v="NO SE EVIDENCIA RESPUESTA"/>
    <m/>
  </r>
  <r>
    <x v="0"/>
    <x v="0"/>
    <x v="1"/>
    <s v="ALCALDÍA MUNICIPAL  YAGUARA HUILA"/>
    <x v="1"/>
    <x v="1"/>
    <s v="SOLICITUD DE FORMATOS Y ANEXOS PROYECTO DE CONSTRUCCION DE ESTACION DE BOMBEROS DEL MUNICIPIO DE YAGUARA HUILA"/>
    <s v="Jonathan Prieto"/>
    <x v="0"/>
    <x v="8"/>
    <s v="proyectos"/>
    <x v="0"/>
    <n v="15"/>
    <s v="2024-114-002374-2"/>
    <d v="2024-09-13T00:00:00"/>
    <s v="2024-213-002085-1"/>
    <d v="2024-09-30T00:00:00"/>
    <x v="14"/>
    <n v="13"/>
    <x v="0"/>
    <s v="En proceso de firma física 2024-09-20 12:50:04_x000a_Usuario: Jonathan Prieto_x000a__x000a_Dependencia: FORTALECIMIENTO BOMBERIL PARA LA RESPUESTA_x000a__x000a_Observación: El inicia proceso de firma física para el documento RESPUESTA A RADICADO YAGUARA"/>
    <d v="2024-09-20T00:00:00"/>
    <s v="N/A"/>
    <s v="N/A"/>
    <s v="N/A"/>
    <s v="EN PROCESO DE FIRMA"/>
    <m/>
  </r>
  <r>
    <x v="0"/>
    <x v="0"/>
    <x v="18"/>
    <s v="ALCALDIA DE LLORÓ-CHOCÓ  --"/>
    <x v="1"/>
    <x v="1"/>
    <s v="ControlDoc - Correspondencia: Se le ha asignado un nuevo documento: 404583 (2024-2-004044-046365)"/>
    <s v="Jonathan Prieto"/>
    <x v="0"/>
    <x v="8"/>
    <s v="proyectos"/>
    <x v="0"/>
    <n v="15"/>
    <s v="2024-114-002366-2"/>
    <d v="2024-09-13T00:00:00"/>
    <s v="N/A"/>
    <d v="2024-09-30T00:00:00"/>
    <x v="14"/>
    <n v="13"/>
    <x v="0"/>
    <s v="Crear Radicado 2024-09-13 12:32:13_x000a_Usuario: Atención de Usuario al Ciudadano_x000a__x000a_Dependencia: GESTIÓN ATENCIÓN AL USUARIO_x000a__x000a_Observación: Se radicó el documento de forma correcta mediante radicación email con los siguientes datos: Usuarios tramitadores: - Jonathan Prieto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1"/>
    <x v="10"/>
    <s v="juan camilo zuñiga gonzalez"/>
    <x v="2"/>
    <x v="5"/>
    <s v="solicitud de información"/>
    <s v="Jorge Enrique Restrepo Sanguino"/>
    <x v="0"/>
    <x v="9"/>
    <s v="Petición Documentos o Información"/>
    <x v="1"/>
    <n v="10"/>
    <s v="2024-114-002334-5"/>
    <d v="2024-09-13T00:00:00"/>
    <s v="N/A"/>
    <d v="2024-09-30T00:00:00"/>
    <x v="14"/>
    <n v="13"/>
    <x v="2"/>
    <s v="Reasignar Radicado 2024-09-23 18:39:11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. Mil gracias"/>
    <s v="N/A"/>
    <s v="N/A"/>
    <s v="N/A"/>
    <s v="N/A"/>
    <s v="NO SE EVIDENCIA RESPUESTA"/>
    <s v="Petición Documentos o Información tienen 10 dias y no 15"/>
  </r>
  <r>
    <x v="0"/>
    <x v="0"/>
    <x v="0"/>
    <s v="ACUEDUCTO Y ALCANTARILLADO DE BOGOTÁ  PEDROP"/>
    <x v="0"/>
    <x v="4"/>
    <s v="CITACIÓN PARA NOTIFICACIÓN PERSONAL S-2024-286900"/>
    <s v="Juan Carlos Suarez de la Torre"/>
    <x v="1"/>
    <x v="14"/>
    <s v="cartas"/>
    <x v="0"/>
    <n v="15"/>
    <s v="2024-114-002363-2"/>
    <d v="2024-09-13T00:00:00"/>
    <s v="2024-312-002000-1"/>
    <d v="2024-09-16T00:00:00"/>
    <x v="1"/>
    <n v="3"/>
    <x v="1"/>
    <s v=" Finalizar radicado 2024-09-16 16:32:15_x000a_Usuario: Juan Carlos Suarez de la Torre_x000a__x000a_Dependencia: GESTIÓN ADMININSTRATIVA_x000a__x000a_Observación: Se procede a realizar oficio delegando a alguien de Administrativa para ir personalmente a la reclamación del pago del recibo de acueducto."/>
    <d v="2024-09-16T00:00:00"/>
    <s v="PDF"/>
    <s v="N/A"/>
    <s v="N/A"/>
    <s v="CUMPLIDA"/>
    <m/>
  </r>
  <r>
    <x v="0"/>
    <x v="0"/>
    <x v="0"/>
    <s v="Rubén Darío Rincón Sanchez"/>
    <x v="2"/>
    <x v="4"/>
    <s v="solicitud liquidacion prestamo de libranza banco occidente"/>
    <s v="Daniel Ernesto Fonseca Ramirez"/>
    <x v="1"/>
    <x v="6"/>
    <s v="cartas"/>
    <x v="0"/>
    <n v="15"/>
    <s v="2024-114-002354-2"/>
    <d v="2024-09-13T00:00:00"/>
    <s v="N/A"/>
    <d v="2024-09-30T00:00:00"/>
    <x v="14"/>
    <n v="13"/>
    <x v="0"/>
    <s v="Crear Radicado 2024-09-13 10:35:39_x000a_Usuario: Atención de Usuario al Ciudadano_x000a__x000a_Dependencia: GESTIÓN ATENCIÓN AL USUARIO_x000a__x000a_Observación: Se radicó el documento de forma correcta mediante radicación email con los siguientes datos: Usuarios tramitadores: - Daniel Ernesto Fonseca Ramirez, Dependencia/s tramitadora/s: - GESTIÓN TALENTO HUMANO, Usuario creador: Atención de Usuario al Ciudadano"/>
    <s v="N/A"/>
    <s v="N/A"/>
    <s v="N/A"/>
    <s v="N/A"/>
    <s v="NO SE EVIDENCIA RESPUESTA"/>
    <m/>
  </r>
  <r>
    <x v="0"/>
    <x v="0"/>
    <x v="4"/>
    <s v="ALCALDIA SAN LUIS DE PALENQUE  --"/>
    <x v="1"/>
    <x v="3"/>
    <s v="ControlDoc - Correspondencia: Se le ha asignado un nuevo documento: 404393 (2024-2-004044-046330)"/>
    <s v="Nicolas Potes Rengifo"/>
    <x v="0"/>
    <x v="9"/>
    <s v="solicitud de información pública"/>
    <x v="1"/>
    <n v="10"/>
    <s v="2024-114-002353-2"/>
    <d v="2024-09-13T00:00:00"/>
    <s v="N/A"/>
    <d v="2024-09-30T00:00:00"/>
    <x v="14"/>
    <n v="13"/>
    <x v="2"/>
    <s v="Reasignar Radicado 2024-09-23 18:41:20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proyectar la respuesta en relación al radicado 2024-114-002496-2 (San Luis de Palenque). Mil gracias"/>
    <s v="N/A"/>
    <s v="N/A"/>
    <s v="N/A"/>
    <s v="N/A"/>
    <s v="NO SE EVIDENCIA RESPUESTA"/>
    <s v="Se pasa a vencida por cuanto es una peticion de documento e información publica que tiene 10 dias"/>
  </r>
  <r>
    <x v="0"/>
    <x v="0"/>
    <x v="0"/>
    <s v="CONGRESO DE LA REPUBLICA DE COLOMBIA  sin información"/>
    <x v="0"/>
    <x v="3"/>
    <s v="CITACION DEBATE DE CONTROL POLITICO"/>
    <s v="Juan Pablo Ardila Figueroa"/>
    <x v="0"/>
    <x v="9"/>
    <s v="circulares"/>
    <x v="0"/>
    <n v="15"/>
    <s v="2024-114-002352-2"/>
    <d v="2024-09-13T00:00:00"/>
    <s v="N/A"/>
    <d v="2024-09-30T00:00:00"/>
    <x v="14"/>
    <n v="13"/>
    <x v="0"/>
    <s v="Reasignar Radicado 2024-09-18 17:48:50_x000a_Usuario: Juan Carlos Fontalvo Vera_x000a__x000a_Dependencia: DIRECCION GENERAL_x000a__x000a_Observación: Se reasignó el radicado al usuario: Juan Pablo Ardila Figueroa con la siguiente observación: por ser de su competencia se envía para el tramite respectiva, respetando los tiempos de respuesta a los honorables congresistas."/>
    <s v="N/A"/>
    <s v="N/A"/>
    <s v="N/A"/>
    <s v="N/A"/>
    <s v="NO SE EVIDENCIA RESPUESTA"/>
    <s v="Peticion interes general tiene 15 dias habiles de respuesta y no 10"/>
  </r>
  <r>
    <x v="0"/>
    <x v="0"/>
    <x v="13"/>
    <s v="JOSE ARMANDO  AUSTUDILLO  BOLAÑOS"/>
    <x v="2"/>
    <x v="2"/>
    <s v="Accidente bomeril"/>
    <s v="Jorge Enrique Restrepo Sanguino"/>
    <x v="0"/>
    <x v="9"/>
    <s v="boletín de alerta temprana preventiva"/>
    <x v="2"/>
    <n v="15"/>
    <s v="2024-114-002350-2"/>
    <d v="2024-09-13T00:00:00"/>
    <s v="N/A"/>
    <d v="2024-09-30T00:00:00"/>
    <x v="14"/>
    <n v="13"/>
    <x v="0"/>
    <s v=" Reasignar Radicado 2024-09-23 18:47:39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. Mil gracias"/>
    <s v="N/A"/>
    <s v="N/A"/>
    <s v="N/A"/>
    <s v="N/A"/>
    <s v="NO SE EVIDENCIA RESPUESTA"/>
    <m/>
  </r>
  <r>
    <x v="0"/>
    <x v="0"/>
    <x v="10"/>
    <s v="MINISTERIO DE INTERIOR PQRSD  -- gloria.franco@mininterior.gov.co"/>
    <x v="0"/>
    <x v="1"/>
    <s v="ControlDoc - Correspondencia: Se le ha asignado un nuevo documento: 404317 (2024-2-004044-046322)"/>
    <s v="Faubricio Sánchez Córtes"/>
    <x v="0"/>
    <x v="8"/>
    <s v="ficha resumen para la presentación de proyectos firmada"/>
    <x v="0"/>
    <n v="15"/>
    <s v="2024-114-002349-2"/>
    <d v="2024-09-13T00:00:00"/>
    <s v="N/A"/>
    <d v="2024-09-30T00:00:00"/>
    <x v="14"/>
    <n v="13"/>
    <x v="0"/>
    <s v="Crear Radicado 2024-09-13 09:53:45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0"/>
    <s v="ANDRES  FERNANDO  RODRIGUEZ  AGUDELO"/>
    <x v="2"/>
    <x v="5"/>
    <s v="TRASLADO ID 402338 DIR NACIONAL BOMBEROS"/>
    <s v="Andrea Bibiana Castañeda Durán"/>
    <x v="0"/>
    <x v="9"/>
    <s v="solicitud de información pública"/>
    <x v="1"/>
    <n v="10"/>
    <s v="2024-114-002348-2"/>
    <d v="2024-09-13T00:00:00"/>
    <s v="N/A"/>
    <d v="2024-09-30T00:00:00"/>
    <x v="14"/>
    <n v="13"/>
    <x v="2"/>
    <s v="Reasignar Radicado 2024-09-23 19:43:22_x000a_Usuario: Juan Pablo Ardila Figueroa_x000a__x000a_Dependencia: FORMULACIÓN, ACTUALIZACIÓN ,ACOMPAÑAMINETO NORMATIVO Y OPERATIVO_x000a__x000a_Observación: Se reasignó el radicado al usuario: Andrea Bibiana Castañeda Durán con la siguiente observación: - Dr.(a) Andrea, se traslada por competencia al ministerio, ya que la respuesta de fondo es de su naturaleza gracias"/>
    <s v="N/A"/>
    <s v="N/A"/>
    <s v="N/A"/>
    <s v="N/A"/>
    <s v="NO SE EVIDENCIA RESPUESTA"/>
    <s v="Se pasa a vencida por cuanto es una peticion de documento e información publica que tiene 10 dias"/>
  </r>
  <r>
    <x v="0"/>
    <x v="0"/>
    <x v="0"/>
    <s v="MINISTERIO DE INTERIOR PQRSD  -- gloria.franco@mininterior.gov.co"/>
    <x v="0"/>
    <x v="4"/>
    <s v="ControlDoc - Correspondencia: Se le ha asignado un nuevo documento: 403850 (2024-2-004001-046118)"/>
    <s v="Daniel Ernesto Fonseca Ramirez"/>
    <x v="1"/>
    <x v="6"/>
    <s v="circulares"/>
    <x v="0"/>
    <n v="15"/>
    <s v="2024-114-002347-2"/>
    <d v="2024-09-13T00:00:00"/>
    <s v="N/A"/>
    <d v="2024-09-30T00:00:00"/>
    <x v="14"/>
    <n v="13"/>
    <x v="0"/>
    <s v="Reasignar Radicado 2024-09-18 10:18:25_x000a_Usuario: Director General_x000a__x000a_Dependencia: DIRECCION GENERAL_x000a__x000a_Observación: Se reasignó el radicado al usuario: Daniel Ernesto Fonseca Ramirez con la siguiente observación: Para tramite"/>
    <s v="N/A"/>
    <s v="N/A"/>
    <s v="N/A"/>
    <s v="N/A"/>
    <s v="NO SE EVIDENCIA RESPUESTA"/>
    <m/>
  </r>
  <r>
    <x v="0"/>
    <x v="0"/>
    <x v="11"/>
    <s v="GOBERNACIÓN DE SANTANDER  sin información DEL"/>
    <x v="1"/>
    <x v="5"/>
    <s v="Solicitud de circular  20202050070071"/>
    <s v="Ronny Estiven Romero Velandia"/>
    <x v="0"/>
    <x v="5"/>
    <s v="Petición Interés General"/>
    <x v="0"/>
    <n v="15"/>
    <s v="2024-114-002333-5"/>
    <d v="2024-09-13T00:00:00"/>
    <s v="N/A"/>
    <d v="2024-09-30T00:00:00"/>
    <x v="14"/>
    <n v="13"/>
    <x v="0"/>
    <s v="Reasignar Radicado 2024-09-27 11:43:49_x000a_Usuario: Ronny Estiven USUARIO DUPLICADO Romero Velandia_x000a__x000a_Dependencia: FORMULACIÓN, ACTUALIZACIÓN ,ACOMPAÑAMINETO NORMATIVO Y OPERATIVO_x000a__x000a_Observación: Se reasignó el radicado al usuario: Ronny Estiven Romero Velandia con la siguiente observación: Psi."/>
    <s v="N/A"/>
    <s v="N/A"/>
    <s v="N/A"/>
    <s v="N/A"/>
    <s v="NO SE EVIDENCIA RESPUESTA"/>
    <m/>
  </r>
  <r>
    <x v="0"/>
    <x v="0"/>
    <x v="19"/>
    <s v="JAVIER ABELARDO  GUTIERREZ"/>
    <x v="2"/>
    <x v="5"/>
    <s v="derecho de peticion acerca de como se asegura la actualizacion para las unidades que son tecnico laboral por competencias en bombero"/>
    <s v="Andres Felipe Garcia Rico"/>
    <x v="0"/>
    <x v="0"/>
    <s v="cartas"/>
    <x v="0"/>
    <n v="15"/>
    <s v="2024-114-002340-2"/>
    <d v="2024-09-13T00:00:00"/>
    <s v="N/A"/>
    <d v="2024-09-30T00:00:00"/>
    <x v="14"/>
    <n v="13"/>
    <x v="0"/>
    <s v="Reasignar Radicado 2024-09-16 09:13:10_x000a_Usuario: Edgar Alexander Maya Lopez_x000a__x000a_Dependencia: EDUCACIÓN NACIONAL PARA BOMBEROS_x000a__x000a_Observación: Se reasignó el radicado al usuario: Andres Felipe Garcia Rico con la siguiente observación: Para tramite"/>
    <s v="N/A"/>
    <s v="N/A"/>
    <s v="N/A"/>
    <s v="N/A"/>
    <s v="NO SE EVIDENCIA RESPUESTA"/>
    <m/>
  </r>
  <r>
    <x v="0"/>
    <x v="0"/>
    <x v="11"/>
    <s v="Life Support Soluciones Integrales  --"/>
    <x v="4"/>
    <x v="0"/>
    <s v="Solicitud Formacion Bomberil"/>
    <s v="Santiago Gutierrez Mendoza"/>
    <x v="0"/>
    <x v="0"/>
    <s v="autorización institucional del desarrollo del curso"/>
    <x v="2"/>
    <n v="15"/>
    <s v="2024-114-002319-2"/>
    <d v="2024-09-12T00:00:00"/>
    <s v="2024-214-002057-1"/>
    <d v="2024-09-24T00:00:00"/>
    <x v="11"/>
    <n v="10"/>
    <x v="1"/>
    <s v="Finalizar radicado 2024-09-24 11:41:46_x000a_Usuario: Santiago Gutierrez Mendoza_x000a__x000a_Dependencia: EDUCACIÓN NACIONAL PARA BOMBEROS_x000a__x000a_Observación: Se dio respuesta al peticionario mediante radicado 2024-214-002057-1."/>
    <d v="2024-09-24T00:00:00"/>
    <s v="PDF"/>
    <s v="SI"/>
    <s v="N/A"/>
    <s v="CUMPLIDA"/>
    <m/>
  </r>
  <r>
    <x v="0"/>
    <x v="0"/>
    <x v="9"/>
    <s v="QUIEN ES QUIEN  QUINEN ES QUIEN"/>
    <x v="4"/>
    <x v="2"/>
    <s v="Solicitud información"/>
    <s v="Luis Alberto Valencia Pulido"/>
    <x v="0"/>
    <x v="1"/>
    <s v="Petición Interés General"/>
    <x v="0"/>
    <n v="15"/>
    <s v="2024-114-002330-5"/>
    <d v="2024-09-12T00:00:00"/>
    <s v="2024-212-001983-1"/>
    <d v="2024-09-12T00:00:00"/>
    <x v="12"/>
    <n v="2"/>
    <x v="1"/>
    <s v="Finalizar radicado 2024-09-12 14:44:06_x000a_Usuario: Luis Alberto Valencia Pulido_x000a__x000a_Dependencia: COORDINACIÓN OPERATIVA_x000a__x000a_Observación: se da respuesta vía correo electrónico para fines pertinentes."/>
    <d v="2024-09-12T00:00:00"/>
    <s v="PDF"/>
    <s v="N/A"/>
    <s v="N/A"/>
    <s v="CUMPLIDA"/>
    <m/>
  </r>
  <r>
    <x v="0"/>
    <x v="0"/>
    <x v="4"/>
    <s v="ALCALDIA SAN LUIS DE PALENQUE  --"/>
    <x v="1"/>
    <x v="5"/>
    <s v="Rv: SOLICITUD DE INFORMACIÓN SITUACIÓN URGENTE CON BOMBEROS"/>
    <s v="Nicolas Potes Rengifo"/>
    <x v="0"/>
    <x v="9"/>
    <s v="Petición Interés General"/>
    <x v="0"/>
    <n v="15"/>
    <s v="2024-114-002329-5"/>
    <d v="2024-09-12T00:00:00"/>
    <s v="N/A"/>
    <d v="2024-09-30T00:00:00"/>
    <x v="15"/>
    <n v="14"/>
    <x v="0"/>
    <s v="Reasignar Radicado 2024-09-23 19:34:09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proyectar la respuesta en relación al radicado 2024-114-002496-2 (San Luis de Palenque). Mil gracias"/>
    <s v="N/A"/>
    <s v="N/A"/>
    <s v="N/A"/>
    <s v="N/A"/>
    <s v="NO SE EVIDENCIA RESPUESTA"/>
    <m/>
  </r>
  <r>
    <x v="0"/>
    <x v="0"/>
    <x v="0"/>
    <s v="ALCALDÍA MUNICIPAL DE PUERTO SALGAR  sin información personeria@puertosalgar-cundinamarca.gov.co"/>
    <x v="1"/>
    <x v="1"/>
    <s v="REQUERIMIENTO - MEJORAMIENTO DE INFRAESTRUCTURA, CUERPO DE BOMBEROS VOLUNTARIO DE PUERTO SALGAR CUNDINAMARCA"/>
    <s v="Jonathan Prieto"/>
    <x v="0"/>
    <x v="8"/>
    <s v="Petición Interés General"/>
    <x v="0"/>
    <n v="15"/>
    <s v="2024-114-002328-5"/>
    <d v="2024-09-12T00:00:00"/>
    <s v="2024-213-002229-1"/>
    <d v="2024-09-30T00:00:00"/>
    <x v="15"/>
    <n v="14"/>
    <x v="0"/>
    <s v="En proceso de firma física 2024-09-27 10:48:55_x000a_Usuario: Jonathan Prieto_x000a__x000a_Dependencia: FORTALECIMIENTO BOMBERIL PARA LA RESPUESTA_x000a__x000a_Observación: El inicia proceso de firma física para el documento SOLICITUD DE APOYO EN LA GESTIóN PARA LA CONSTRUCCIóN DE UNA ESTACIóN DE BOMBERO"/>
    <d v="2024-09-27T00:00:00"/>
    <s v="PDF"/>
    <s v="N/A"/>
    <s v="N/A"/>
    <s v="EN PROCESO DE FIRMA"/>
    <m/>
  </r>
  <r>
    <x v="0"/>
    <x v="0"/>
    <x v="0"/>
    <s v="ANGELA LILIANA  PICO  BONILLA"/>
    <x v="2"/>
    <x v="4"/>
    <s v="Notificación resolución No 267 &quot; Por el cual se hace un nombramiento en periodo de prueba&quot;"/>
    <s v="Lina Maria Marin Rodriguez"/>
    <x v="1"/>
    <x v="6"/>
    <s v="Petición Interés Particular"/>
    <x v="2"/>
    <n v="15"/>
    <s v="2024-114-002327-5"/>
    <d v="2024-09-12T00:00:00"/>
    <s v="N/A"/>
    <d v="2024-09-30T00:00:00"/>
    <x v="15"/>
    <n v="14"/>
    <x v="0"/>
    <s v="Crear Radicado 2024-09-12 08:49:25_x000a_Usuario: Atención de Usuario al Ciudadano_x000a__x000a_Dependencia: GESTIÓN ATENCIÓN AL USUARIO_x000a__x000a_Observación: Se radicó el documento de forma correcta mediante radicación email con los siguientes datos: Usuarios tramitadores: - Lina Maria Marin Rodriguez, Dependencia/s tramitadora/s: - GESTIÓN TALENTO HUMANO, Usuario creador: Atención de Usuario al Ciudadano"/>
    <s v="N/A"/>
    <s v="N/A"/>
    <s v="N/A"/>
    <s v="N/A"/>
    <s v="NO SE EVIDENCIA RESPUESTA"/>
    <m/>
  </r>
  <r>
    <x v="0"/>
    <x v="0"/>
    <x v="0"/>
    <s v="LUISA FERNANDA MORA"/>
    <x v="2"/>
    <x v="3"/>
    <s v="Solicitud de concepto ."/>
    <s v="Andres Felipe Garcia Rico"/>
    <x v="0"/>
    <x v="0"/>
    <s v="Petición Interés Particular"/>
    <x v="2"/>
    <n v="15"/>
    <s v="2024-114-002326-5"/>
    <d v="2024-09-12T00:00:00"/>
    <s v="N/A"/>
    <d v="2024-09-30T00:00:00"/>
    <x v="15"/>
    <n v="14"/>
    <x v="0"/>
    <s v="Reasignar Radicado 2024-09-23 19:36:51_x000a_Usuario: Juan Pablo Ardila Figueroa_x000a__x000a_Dependencia: FORMULACIÓN, ACTUALIZACIÓN ,ACOMPAÑAMINETO NORMATIVO Y OPERATIVO_x000a__x000a_Observación: Se reasignó el radicado al usuario: Andres Felipe Garcia Rico con la siguiente observación: Dr Andres, respetuosamente requerimos de sus servicios profesionales para proyectar la respuesta desde su experiencia y conocimiento normativo de la funcionalidad de la entidad. Mil gracias."/>
    <s v="N/A"/>
    <s v="N/A"/>
    <s v="N/A"/>
    <s v="N/A"/>
    <s v="NO SE EVIDENCIA RESPUESTA"/>
    <m/>
  </r>
  <r>
    <x v="0"/>
    <x v="0"/>
    <x v="0"/>
    <s v="LUZ DARY  DIAZ SIERRA"/>
    <x v="2"/>
    <x v="4"/>
    <s v="Aceptación del cargo y solicitud de prórroga para la posesión."/>
    <s v="Lina Maria Marin Rodriguez"/>
    <x v="1"/>
    <x v="6"/>
    <s v="cartas"/>
    <x v="0"/>
    <n v="15"/>
    <s v="2024-114-002312-2"/>
    <d v="2024-09-12T00:00:00"/>
    <s v="N/A"/>
    <d v="2024-09-30T00:00:00"/>
    <x v="15"/>
    <n v="14"/>
    <x v="0"/>
    <s v=" Crear Radicado 2024-09-12 08:38:58_x000a_Usuario: Atención de Usuario al Ciudadano_x000a__x000a_Dependencia: GESTIÓN ATENCIÓN AL USUARIO_x000a__x000a_Observación: Se radicó el documento de forma correcta mediante radicación email con los siguientes datos: Usuarios tramitadores: - Lina Maria Marin Rodriguez, Dependencia/s tramitadora/s: - GESTIÓN TALENTO HUMANO, Usuario creador: Atención de Usuario al Ciudadano"/>
    <s v="N/A"/>
    <s v="N/A"/>
    <s v="N/A"/>
    <s v="N/A"/>
    <s v="NO SE EVIDENCIA RESPUESTA"/>
    <m/>
  </r>
  <r>
    <x v="0"/>
    <x v="0"/>
    <x v="10"/>
    <s v="anónimo anónimo"/>
    <x v="2"/>
    <x v="6"/>
    <s v="Mal trato a menores de edad"/>
    <s v="Orlando Murillo Lopez"/>
    <x v="0"/>
    <x v="10"/>
    <s v="Petición Interés Particular"/>
    <x v="2"/>
    <n v="15"/>
    <s v="2024-114-002325-5"/>
    <d v="2024-09-12T00:00:00"/>
    <s v="2024-215-002117-1"/>
    <d v="2024-09-30T00:00:00"/>
    <x v="15"/>
    <n v="14"/>
    <x v="0"/>
    <s v="Adjuntar anexo al radicado 2024-09-24 11:44:15_x000a_Usuario: Orlando Murillo Lopez_x000a__x000a_Dependencia: INSPECCIÓN, VIGILANCIA Y CONTROL_x000a__x000a_Observación: Se realizó la carga del siguiente documento: 2024-114-002325-5-2.pdf, con el nombre de: 2024-114-002325-5-1.pdf, y su descripción: Anexo para traslado al Cuerpo de Bomberos Voluntarios del Corregimiento San Antonio de Jamundi."/>
    <d v="2024-09-24T00:00:00"/>
    <s v="PDF"/>
    <s v="N/A"/>
    <s v="N/A"/>
    <s v="EN PROCESO DE FIRMA"/>
    <m/>
  </r>
  <r>
    <x v="0"/>
    <x v="0"/>
    <x v="10"/>
    <s v="LUIS  CARLOS  REINA  BARONA"/>
    <x v="2"/>
    <x v="0"/>
    <s v="HOLOGACIÓN"/>
    <s v="Andres Felipe Garcia Rico"/>
    <x v="0"/>
    <x v="0"/>
    <s v="Petición Interés Particular"/>
    <x v="2"/>
    <n v="15"/>
    <s v="2024-114-002322-5"/>
    <d v="2024-09-11T00:00:00"/>
    <s v="2024-214-002042-1"/>
    <d v="2024-09-27T00:00:00"/>
    <x v="15"/>
    <n v="14"/>
    <x v="1"/>
    <s v="Finalizar radicado 2024-09-27 09:06:45_x000a_Usuario: Andres Felipe Garcia Rico_x000a__x000a_Dependencia: EDUCACIÓN NACIONAL PARA BOMBEROS_x000a__x000a_Observación: se da respuesta al peticionario mediante radicado DNBC No. 2024-214-002042-1"/>
    <d v="2024-09-27T00:00:00"/>
    <s v="PDF"/>
    <s v="SI"/>
    <s v="N/A"/>
    <s v="CUMPLIDA"/>
    <m/>
  </r>
  <r>
    <x v="0"/>
    <x v="0"/>
    <x v="12"/>
    <s v="CUERPO DE BOMBEROS VOLUNTARIOS DE LA PAZ  sin información"/>
    <x v="3"/>
    <x v="3"/>
    <s v="Impedimentos para la prestación de servicio bomberil público bomberil en el municipio de San Diego - Cesar"/>
    <s v="Jorge Enrique Restrepo Sanguino"/>
    <x v="0"/>
    <x v="9"/>
    <s v="comunicación oficial"/>
    <x v="0"/>
    <n v="15"/>
    <s v="2024-114-002294-2"/>
    <d v="2024-09-11T00:00:00"/>
    <s v="N/A"/>
    <d v="2024-09-30T00:00:00"/>
    <x v="5"/>
    <n v="15"/>
    <x v="0"/>
    <s v="Reasignar Radicado 2024-09-23 19:32:08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remitir por competencia a la alcaldía municipal exhortando la suscripción del contrato y/o convenio, y las implicaciones disciplinarias por la omisión y el alto estado de vulnerabilidad de la población. Mil gracias"/>
    <s v="N/A"/>
    <s v="N/A"/>
    <s v="N/A"/>
    <s v="N/A"/>
    <s v="NO SE EVIDENCIA RESPUESTA"/>
    <m/>
  </r>
  <r>
    <x v="0"/>
    <x v="0"/>
    <x v="6"/>
    <s v="CUERPO DE BOMBEROS VOLUNTARIOS DE GUATEQUE - BOYACA  MARITZA ROMERO consejodignatarioscbvguateque@gmail.com"/>
    <x v="3"/>
    <x v="4"/>
    <s v="Solicitud de Certificado unidades activas Cuerpo de Bomberos Voluntarios de Guateque Boyacá"/>
    <s v="Luis Alberto Valencia Pulido"/>
    <x v="0"/>
    <x v="1"/>
    <s v="Petición Interés General"/>
    <x v="0"/>
    <n v="15"/>
    <s v="2024-114-002321-5"/>
    <d v="2024-09-11T00:00:00"/>
    <s v="2024-212-001988-1"/>
    <d v="2024-09-16T00:00:00"/>
    <x v="4"/>
    <n v="5"/>
    <x v="1"/>
    <s v="Finalizar radicado 2024-09-16 09:00:59_x000a_Usuario: Luis Alberto Valencia Pulido_x000a__x000a_Dependencia: COORDINACIÓN OPERATIVA_x000a__x000a_Observación: se da respuesta vía correo electrónico al peticionario"/>
    <d v="2024-09-16T00:00:00"/>
    <s v="PDF"/>
    <s v="N/A"/>
    <s v="N/A"/>
    <s v="CUMPLIDA"/>
    <m/>
  </r>
  <r>
    <x v="0"/>
    <x v="0"/>
    <x v="0"/>
    <s v="CUERPO DE BOMBEROS VOLUNTARIOS DE FOMEQUE  -- bomberosvoluntariosfomeque@gmail.com"/>
    <x v="3"/>
    <x v="3"/>
    <s v="VINCULACIÓN DE UNIDADES BOMBERILES Y REASIGNACIÓN EN APLICATIVO RUE"/>
    <s v="Juan Pablo Ardila Figueroa"/>
    <x v="0"/>
    <x v="9"/>
    <s v="solicitud de información pública"/>
    <x v="1"/>
    <n v="10"/>
    <s v="2024-114-002289-2"/>
    <d v="2024-09-11T00:00:00"/>
    <s v="N/A"/>
    <d v="2024-09-30T00:00:00"/>
    <x v="5"/>
    <n v="15"/>
    <x v="2"/>
    <s v="Reasignar Radicado 2024-09-25 11:17:50_x000a_Usuario: Luis Alberto Valencia Pulido_x000a__x000a_Dependencia: COORDINACIÓN OPERATIVA_x000a__x000a_Observación: Se reasignó el radicado al usuario: Juan Pablo Ardila Figueroa con la siguiente observación: Se reasigna por competencia"/>
    <s v="N/A"/>
    <s v="N/A"/>
    <s v="N/A"/>
    <s v="N/A"/>
    <s v="NO SE EVIDENCIA RESPUESTA"/>
    <s v="Se pasa a vencida por cuanto es una peticion de documento e información publica que tiene 10 dias"/>
  </r>
  <r>
    <x v="0"/>
    <x v="1"/>
    <x v="0"/>
    <s v="Edwin Andres  Rincon Rincon"/>
    <x v="2"/>
    <x v="5"/>
    <s v="Carrera de voluntarios y oficial pueden ir al tiempo"/>
    <s v="Edgar Alexander Maya Lopez"/>
    <x v="0"/>
    <x v="0"/>
    <s v="Petición Informes a Congresistas"/>
    <x v="2"/>
    <n v="15"/>
    <s v="2024-114-002314-5"/>
    <d v="2024-09-10T00:00:00"/>
    <s v="N/A"/>
    <d v="2024-09-30T00:00:00"/>
    <x v="16"/>
    <n v="16"/>
    <x v="2"/>
    <s v=" Reasignar Radicado 2024-09-23 19:28:25_x000a_Usuario: Juan Pablo Ardila Figueroa_x000a__x000a_Dependencia: FORMULACIÓN, ACTUALIZACIÓN ,ACOMPAÑAMINETO NORMATIVO Y OPERATIVO_x000a__x000a_Observación: Se reasignó el radicado al usuario: Edgar Alexander Maya Lopez con la siguiente observación: Bombero Maya, respetuosamente requerimos de sus servicios profesionales para proyectar la respuesta desde su experiencia y conocimiento normativo de la funcionalidad de la entidad. Mil gracias"/>
    <s v="N/A"/>
    <s v="N/A"/>
    <s v="N/A"/>
    <s v="N/A"/>
    <s v="NO SE EVIDENCIA RESPUESTA"/>
    <s v="Petición Informes a Congresistas tienen 5 dias y no 15 o 10. Adicional, leyendo la peticion no es informe por congresista como se cataloga en la TRD del orfeo, es una peticion de interes particular y tiene 15 dias"/>
  </r>
  <r>
    <x v="0"/>
    <x v="0"/>
    <x v="0"/>
    <s v="MINISTERIO DEL INTERIOR  -- correspondencia@mininterior.gov.co"/>
    <x v="0"/>
    <x v="5"/>
    <s v="Traslado Id 400218"/>
    <s v="Jorge Enrique Restrepo Sanguino"/>
    <x v="0"/>
    <x v="9"/>
    <s v="Petición Interés General"/>
    <x v="0"/>
    <n v="15"/>
    <s v="2024-114-002311-5"/>
    <d v="2024-09-10T00:00:00"/>
    <s v="N/A"/>
    <d v="2024-09-30T00:00:00"/>
    <x v="16"/>
    <n v="16"/>
    <x v="2"/>
    <s v="Reasignar Radicado 2024-09-23 19:11:56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. Mil gracias"/>
    <s v="N/A"/>
    <s v="N/A"/>
    <s v="N/A"/>
    <s v="N/A"/>
    <s v="NO SE EVIDENCIA RESPUESTA"/>
    <m/>
  </r>
  <r>
    <x v="0"/>
    <x v="0"/>
    <x v="20"/>
    <s v="ALCALDIA MUNICIPAL  --"/>
    <x v="1"/>
    <x v="1"/>
    <s v="Solicitud de acompañamiento para la formulación de proyecto a presentar ante la Junta Departamental de Bomberos de Bolívar."/>
    <s v="Andrés Fernando Muñoz Cabrera"/>
    <x v="0"/>
    <x v="8"/>
    <s v="Petición Interés General"/>
    <x v="0"/>
    <n v="15"/>
    <s v="2024-114-002310-5"/>
    <d v="2024-09-10T00:00:00"/>
    <s v="N/A"/>
    <d v="2024-09-30T00:00:00"/>
    <x v="16"/>
    <n v="16"/>
    <x v="2"/>
    <s v="Reasignar Radicado 2024-09-23 19:07:53_x000a_Usuario: Juan Pablo Ardila Figueroa_x000a__x000a_Dependencia: FORMULACIÓN, ACTUALIZACIÓN ,ACOMPAÑAMINETO NORMATIVO Y OPERATIVO_x000a__x000a_Observación: Se reasignó el radicado al usuario: Andrés Fernando Muñoz Cabrera con la siguiente observación: Teniente Andrés, se remite para su conocimiento y fines pertinentes, toda vez que la petición hace parte de los temas propios de su área en acompañamiento de formulacion de proyectos para el fortalecimiento Bomberil. Gracias"/>
    <s v="N/A"/>
    <s v="N/A"/>
    <s v="N/A"/>
    <s v="N/A"/>
    <s v="NO SE EVIDENCIA RESPUESTA"/>
    <m/>
  </r>
  <r>
    <x v="0"/>
    <x v="0"/>
    <x v="13"/>
    <s v="ALCALDIA MUNICIPAL  --"/>
    <x v="1"/>
    <x v="3"/>
    <s v="SOLICITUD INFORMACION"/>
    <s v="Jorge Enrique Restrepo Sanguino"/>
    <x v="0"/>
    <x v="9"/>
    <s v="Petición Documentos o Información"/>
    <x v="1"/>
    <n v="10"/>
    <s v="2024-114-002309-5"/>
    <d v="2024-09-10T00:00:00"/>
    <s v="N/A"/>
    <d v="2024-09-30T00:00:00"/>
    <x v="16"/>
    <n v="16"/>
    <x v="2"/>
    <s v=" Reasignar Radicado 2024-09-23 19:04:13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. Mil gracias"/>
    <s v="N/A"/>
    <s v="N/A"/>
    <s v="N/A"/>
    <s v="N/A"/>
    <s v="NO SE EVIDENCIA RESPUESTA"/>
    <s v="Petición Documentos o Información tienen 10 dias y no 15"/>
  </r>
  <r>
    <x v="0"/>
    <x v="0"/>
    <x v="0"/>
    <s v="ANONIMO  ANONIMO"/>
    <x v="2"/>
    <x v="4"/>
    <s v="Derecho de  petición 131645  UAE - DIRECCION NACIONAL DE BOMBEROS"/>
    <s v="Maikol Alfredo Grandett Gastelbondo"/>
    <x v="1"/>
    <x v="4"/>
    <s v="Petición Interés General"/>
    <x v="0"/>
    <n v="15"/>
    <s v="2024-114-002308-5"/>
    <d v="2024-09-10T00:00:00"/>
    <s v="N/A"/>
    <d v="2024-09-30T00:00:00"/>
    <x v="16"/>
    <n v="16"/>
    <x v="2"/>
    <s v="Crear Radicado 2024-09-10 15:17:57_x000a_Usuario: Atención de Usuario al Ciudadano_x000a__x000a_Dependencia: GESTIÓN ATENCIÓN AL USUARIO_x000a__x000a_Observación: Se radicó el documento de forma correcta mediante radicación email con los siguientes datos: Usuarios tramitadores: - Maikol Alfredo Grandett Gastelbondo, Dependencia/s tramitadora/s: - GESTIÓN CONTRACTUAL, Usuario creador: Atención de Usuario al Ciudadano"/>
    <s v="N/A"/>
    <s v="N/A"/>
    <s v="N/A"/>
    <s v="N/A"/>
    <s v="NO SE EVIDENCIA RESPUESTA"/>
    <m/>
  </r>
  <r>
    <x v="0"/>
    <x v="0"/>
    <x v="0"/>
    <s v="MINISTERIO DEL INTERIOR  --"/>
    <x v="0"/>
    <x v="5"/>
    <s v="Convocatoria Segunda Mesa Técnica para la prevención de riesgos asociados a la actividad pirotécnica. Cumplimiento Decreto 2174 de 2023."/>
    <s v="Luis Alberto Valencia Pulido"/>
    <x v="0"/>
    <x v="1"/>
    <s v="invitaciones"/>
    <x v="0"/>
    <n v="15"/>
    <s v="2024-114-002271-2"/>
    <d v="2024-09-10T00:00:00"/>
    <s v="N/A"/>
    <d v="2024-09-30T00:00:00"/>
    <x v="16"/>
    <n v="16"/>
    <x v="2"/>
    <s v="Finalizar radicado 2024-09-16 09:50:36_x000a_Usuario: Luis Alberto Valencia Pulido_x000a__x000a_Dependencia: COORDINACIÓN OPERATIVA_x000a__x000a_Observación: Se asigno para la mesa Técnica el capitán Orlando murillo lopez, como componente técnico de la Dirección Nacional de Bomberos, se envió via correo electrónico la respuesta de la participación"/>
    <s v="N/A"/>
    <s v="N/A"/>
    <s v="N/A"/>
    <s v="N/A"/>
    <s v="NO SE EVIDENCIA RESPUESTA O CORREO DE DESIGNACIÓN"/>
    <s v="NO SE EVIDENCIA DE REPSUESTA POR LO CUAL SE CAMBIA A VENCIDA"/>
  </r>
  <r>
    <x v="0"/>
    <x v="0"/>
    <x v="0"/>
    <s v="PERSONERÍA DE BOGOTA   --"/>
    <x v="1"/>
    <x v="4"/>
    <s v="REITERACIÓN-atencionciudadano@dnbc.gov.co"/>
    <s v="Luis Fernando Vargas Campo"/>
    <x v="1"/>
    <x v="4"/>
    <s v="Petición Interés Particular"/>
    <x v="2"/>
    <n v="15"/>
    <s v="2024-114-002307-5"/>
    <d v="2024-09-10T00:00:00"/>
    <s v="N/A"/>
    <d v="2024-09-30T00:00:00"/>
    <x v="16"/>
    <n v="16"/>
    <x v="2"/>
    <s v="Reasignar Radicado 2024-09-16 16:55:38_x000a_Usuario: Helena Carolina Ibañez Vargas_x000a__x000a_Dependencia: GESTIÓN CONTRACTUAL_x000a__x000a_Observación: Se reasignó el radicado al usuario: Luis Fernando Vargas Campo con la siguiente observación: SE REASIGNA RADICADO PARA SU RESPECTIVO TRAMITE GRACIAS."/>
    <s v="N/A"/>
    <s v="N/A"/>
    <s v="N/A"/>
    <s v="N/A"/>
    <s v="NO SE EVIDENCIA RESPUESTA"/>
    <m/>
  </r>
  <r>
    <x v="0"/>
    <x v="1"/>
    <x v="0"/>
    <s v="Jaime Arturo Villanueva Fernandez"/>
    <x v="4"/>
    <x v="2"/>
    <s v="Solicitud de informacion con fines investigativos y educativos"/>
    <s v="Luis Alberto Valencia Pulido"/>
    <x v="0"/>
    <x v="1"/>
    <s v="Petición Documentos o Información"/>
    <x v="1"/>
    <n v="10"/>
    <s v="2024-114-002305-5"/>
    <d v="2024-09-10T00:00:00"/>
    <s v="2024-212-001996-1"/>
    <d v="2024-09-16T00:00:00"/>
    <x v="10"/>
    <n v="6"/>
    <x v="1"/>
    <s v=" Finalizar radicado 2024-09-16 08:41:31_x000a_Usuario: Luis Alberto Valencia Pulido_x000a__x000a_Dependencia: COORDINACIÓN OPERATIVA_x000a__x000a_Observación: se da respuesta al peticionario vía correo electrónico par fines pertinente."/>
    <d v="2024-09-16T00:00:00"/>
    <s v="PDF"/>
    <s v="N/A"/>
    <s v="N/A"/>
    <s v="CUMPLIDA"/>
    <s v="Petición Documentos o Información tienen 10 dias y no 15"/>
  </r>
  <r>
    <x v="0"/>
    <x v="1"/>
    <x v="9"/>
    <s v="Camilo  Palacio Ramirez"/>
    <x v="2"/>
    <x v="0"/>
    <s v="Solicitud Información Registro Curso Bomberos"/>
    <s v="Edgar Alexander Maya Lopez"/>
    <x v="0"/>
    <x v="0"/>
    <s v="Petición Interés Particular"/>
    <x v="2"/>
    <n v="15"/>
    <s v="2024-114-002304-5"/>
    <d v="2024-09-09T00:00:00"/>
    <s v="N/A"/>
    <d v="2024-09-30T00:00:00"/>
    <x v="17"/>
    <n v="17"/>
    <x v="2"/>
    <s v="Reasignar Radicado 2024-09-10 15:48:41_x000a_Usuario: Atención de Usuario al Ciudadano_x000a__x000a_Dependencia: GESTIÓN ATENCIÓN AL USUARIO_x000a__x000a_Observación: Se reasignó el radicado al usuario: Edgar Alexander Maya Lopez con la siguiente observación: Para respectivo trámite, gracia"/>
    <s v="N/A"/>
    <s v="N/A"/>
    <s v="N/A"/>
    <s v="N/A"/>
    <s v="NO SE EVIDENCIA RESPUESTA"/>
    <m/>
  </r>
  <r>
    <x v="0"/>
    <x v="0"/>
    <x v="8"/>
    <s v="ELIO CASTILLO -- --"/>
    <x v="3"/>
    <x v="5"/>
    <s v="SOLICITUD ORIENTACIÓN"/>
    <s v="Andres Felipe Garcia Rico"/>
    <x v="0"/>
    <x v="0"/>
    <s v="solicitud de información pública"/>
    <x v="1"/>
    <n v="10"/>
    <s v="2024-114-002254-2"/>
    <d v="2024-09-09T00:00:00"/>
    <s v="N/A"/>
    <d v="2024-09-30T00:00:00"/>
    <x v="17"/>
    <n v="17"/>
    <x v="2"/>
    <s v="Reasignar Radicado 2024-09-23 19:00:39_x000a_Usuario: Juan Pablo Ardila Figueroa_x000a__x000a_Dependencia: FORMULACIÓN, ACTUALIZACIÓN ,ACOMPAÑAMINETO NORMATIVO Y OPERATIVO_x000a__x000a_Observación: Se reasignó el radicado al usuario: Andres Felipe Garcia Rico con la siguiente observación: Dr Andres, respetuosamente requerimos de sus servicios profesionales para proyectar la respuesta desde su experiencia y conocimiento normativo de la funcionalidad de la entidad. Mil gracias"/>
    <s v="N/A"/>
    <s v="N/A"/>
    <s v="N/A"/>
    <s v="N/A"/>
    <s v="NO SE EVIDENCIA RESPUESTA"/>
    <m/>
  </r>
  <r>
    <x v="0"/>
    <x v="0"/>
    <x v="0"/>
    <s v="CONTRALORíA DELEGADA PARA LA PARTICIPACIóN CIUDANA  PARA PARTICIPACIóN"/>
    <x v="0"/>
    <x v="4"/>
    <s v="2024EE0169577- REITERACIÓN PRIMER REQUERIMIENTO – Solicitud de información a sujetos de control fiscal sobre inversiones en el extranjero y particular..."/>
    <s v="Rainer Narval Naranjo Charrasquiel"/>
    <x v="1"/>
    <x v="15"/>
    <s v="informe"/>
    <x v="0"/>
    <n v="15"/>
    <s v="2024-114-002252-2"/>
    <d v="2024-09-09T00:00:00"/>
    <s v="2024-300-001994-1"/>
    <d v="2024-09-13T00:00:00"/>
    <x v="10"/>
    <n v="6"/>
    <x v="1"/>
    <s v="Finalizar radicado 2024-09-13 17:05:53_x000a_Usuario: Rainer Narval Naranjo Charrasquiel_x000a__x000a_Dependencia: SUBDIRECCIÓN ADMINISTRATIVA Y FINANCIERA_x000a__x000a_Observación: Se procede a dar respuesta del oficio y se adjunta correo enviado a la Contraloría."/>
    <d v="2024-09-13T00:00:00"/>
    <s v="PDF"/>
    <s v="SI"/>
    <s v="N/A"/>
    <s v="CUMPLIDA"/>
    <m/>
  </r>
  <r>
    <x v="0"/>
    <x v="0"/>
    <x v="14"/>
    <s v="GOBIERNO DE FRESNO - TOLIMA  -- --"/>
    <x v="1"/>
    <x v="1"/>
    <s v="Oficio 2024EE13463 - Traslado Solicitud dotación cuerpo de bomberos Fresno. Radicado 2024ER24461 del 16-08-2024."/>
    <s v="Faubricio Sánchez Córtes"/>
    <x v="0"/>
    <x v="8"/>
    <s v="ficha resumen para la presentación de proyectos firmada"/>
    <x v="0"/>
    <n v="15"/>
    <s v="2024-114-002250-2"/>
    <d v="2024-09-09T00:00:00"/>
    <s v="N/A"/>
    <d v="2024-09-30T00:00:00"/>
    <x v="17"/>
    <n v="17"/>
    <x v="2"/>
    <s v="rear Radicado 2024-09-09 18:58:47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13"/>
    <s v="ASISTENTE COMANDANTE BOMBEROS POPAYAN  -- --"/>
    <x v="3"/>
    <x v="1"/>
    <s v="SOLICITUD DE ADJUDICACIÓN DE BIENES A BOMBEROS POPAYÁN"/>
    <s v="Faubricio Sánchez Córtes"/>
    <x v="0"/>
    <x v="8"/>
    <s v="solicitud de información pública"/>
    <x v="1"/>
    <n v="10"/>
    <s v="2024-114-002247-2"/>
    <d v="2024-09-09T00:00:00"/>
    <s v="N/A"/>
    <d v="2024-09-30T00:00:00"/>
    <x v="17"/>
    <n v="17"/>
    <x v="2"/>
    <s v="Crear Radicado 2024-09-09 18:53:40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0"/>
    <s v="MCS CONSULTORÍA Y MONITOREO AMBIENTAL S.A.S  --"/>
    <x v="4"/>
    <x v="2"/>
    <s v="Solicitud de información para la elaboración del Plan de Manejo Ambiental Específico – PMAE para la plataforma exploratoria PREDESTINACIÓN A localizad..."/>
    <s v="Jessica Uribe Rodriguez"/>
    <x v="2"/>
    <x v="16"/>
    <s v="informe"/>
    <x v="0"/>
    <n v="15"/>
    <s v="2024-114-002246-2"/>
    <d v="2024-09-09T00:00:00"/>
    <s v="N/A"/>
    <d v="2024-09-30T00:00:00"/>
    <x v="17"/>
    <n v="17"/>
    <x v="2"/>
    <s v="Actualizar Radicado 2024-09-27 08:38:03_x000a_Usuario: Jessica Uribe Rodriguez_x000a__x000a_Dependencia: COOPERACIÓN INTERNACIONAL Y ALIANZAS ESTRATEGICAS_x000a__x000a_Observación: Se actualizó el radicado con los siguientes datos, Remitente/Destinatario: MCS CONSULTORÍA Y MONITOREO AMBIENTAL S.A.S, Cuenta de correo del Remitente/Destinatario: camilograterol@mcsconsultoria.com Tipo documental: informe, Usuario creador: 14706, Medio de recepción: Correos electrónicos, Dependencia del usuario creador del radicado: 13, Medio por el cual desea ser notificado: 10"/>
    <s v="N/A"/>
    <s v="N/A"/>
    <s v="N/A"/>
    <s v="N/A"/>
    <s v="NO SE EVIDENCIA RESPUESTA"/>
    <m/>
  </r>
  <r>
    <x v="0"/>
    <x v="0"/>
    <x v="6"/>
    <s v="DENNY JULIANA LEON TOVAR"/>
    <x v="2"/>
    <x v="6"/>
    <s v="Adjunto al radicado No. 2024-114-002281-5"/>
    <s v="Nataly Salas Casallas"/>
    <x v="0"/>
    <x v="10"/>
    <s v="solicitud de información pública"/>
    <x v="1"/>
    <n v="10"/>
    <s v="2024-114-002245-2"/>
    <d v="2024-09-09T00:00:00"/>
    <s v="N/A"/>
    <d v="2024-09-30T00:00:00"/>
    <x v="17"/>
    <n v="17"/>
    <x v="2"/>
    <s v="Reasignar Radicado 2024-09-22 11:53:33_x000a_Usuario: Stephanie Rodríguez Valencia_x000a__x000a_Dependencia: INSPECCIÓN, VIGILANCIA Y CONTROL_x000a__x000a_Observación: Se reasignó el radicado al usuario: Nataly Salas Casallas con la siguiente observación: Para trámite"/>
    <s v="N/A"/>
    <s v="N/A"/>
    <s v="N/A"/>
    <s v="N/A"/>
    <s v="NO SE EVIDENCIA RESPUESTA"/>
    <m/>
  </r>
  <r>
    <x v="0"/>
    <x v="0"/>
    <x v="20"/>
    <s v="JUAN  JOSE  AGUDELO GUERRERO"/>
    <x v="2"/>
    <x v="6"/>
    <s v="TRASLADO ID 395862 DIR NACIONAL DE BOMBEROS"/>
    <s v="Nataly Salas Casallas"/>
    <x v="0"/>
    <x v="10"/>
    <s v="Petición Interés General"/>
    <x v="0"/>
    <n v="15"/>
    <s v="2024-114-002300-5"/>
    <d v="2024-09-09T00:00:00"/>
    <s v="N/A"/>
    <d v="2024-09-30T00:00:00"/>
    <x v="17"/>
    <n v="17"/>
    <x v="2"/>
    <s v="Reasignar Radicado 2024-09-22 11:54:55_x000a_Usuario: Stephanie Rodríguez Valencia_x000a__x000a_Dependencia: INSPECCIÓN, VIGILANCIA Y CONTROL_x000a__x000a_Observación: Se reasignó el radicado al usuario: Nataly Salas Casallas con la siguiente observación: Para su trámite"/>
    <s v="N/A"/>
    <s v="N/A"/>
    <s v="N/A"/>
    <s v="N/A"/>
    <s v="NO SE EVIDENCIA RESPUESTA"/>
    <m/>
  </r>
  <r>
    <x v="0"/>
    <x v="0"/>
    <x v="0"/>
    <s v="JUAN CARLOS PLAZAS"/>
    <x v="2"/>
    <x v="4"/>
    <s v="RE: Certificación laboral JUAN CARLOS GARCIA PLAZAS C.C. 7162321"/>
    <s v="Helena Carolina Ibañez Vargas"/>
    <x v="1"/>
    <x v="4"/>
    <s v="certificaciones laborales"/>
    <x v="2"/>
    <n v="15"/>
    <s v="2024-114-002240-2"/>
    <d v="2024-09-09T00:00:00"/>
    <s v="N/A"/>
    <d v="2024-09-30T00:00:00"/>
    <x v="17"/>
    <n v="17"/>
    <x v="2"/>
    <s v="Crear Radicado 2024-09-09 18:05:59_x000a_Usuario: Atención de Usuario al Ciudadano_x000a__x000a_Dependencia: GESTIÓN ATENCIÓN AL USUARIO_x000a__x000a_Observación: Se radicó el documento de forma correcta mediante radicación email con los siguientes datos: Usuarios tramitadores: - Helena Carolina Ibañez Vargas, Dependencia/s tramitadora/s: - GESTIÓN CONTRACTUAL, Usuario creador: Atención de Usuario al Ciudadano"/>
    <s v="N/A"/>
    <s v="N/A"/>
    <s v="N/A"/>
    <s v="N/A"/>
    <s v="NO SE EVIDENCIA RESPUESTA"/>
    <m/>
  </r>
  <r>
    <x v="0"/>
    <x v="0"/>
    <x v="5"/>
    <s v="ALCALDIA ARIGUANI - MAGDALENA   --"/>
    <x v="1"/>
    <x v="1"/>
    <s v="TRASLADO ID 392090 DIR NACIONAL DE BOMBEROS"/>
    <s v="Jonathan Prieto"/>
    <x v="0"/>
    <x v="8"/>
    <s v="proyectos"/>
    <x v="0"/>
    <n v="15"/>
    <s v="2024-114-002238-2"/>
    <d v="2024-09-09T00:00:00"/>
    <s v="N/A"/>
    <d v="2024-09-30T00:00:00"/>
    <x v="17"/>
    <n v="17"/>
    <x v="2"/>
    <s v="Crear Radicado 2024-09-09 17:58:58_x000a_Usuario: Atención de Usuario al Ciudadano_x000a__x000a_Dependencia: GESTIÓN ATENCIÓN AL USUARIO_x000a__x000a_Observación: Se radicó el documento de forma correcta mediante radicación email con los siguientes datos: Usuarios tramitadores: - Jonathan Prieto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10"/>
    <s v="CUERPO DE BOMBEROS VOLUNTARIOS DE CARTAGO  cartag"/>
    <x v="3"/>
    <x v="4"/>
    <s v="SOLICITUD EXPEDICION DE CARNETS-BOMBEROS VOLUNTARIOS DE CARTAGO VALLE"/>
    <s v="Edwin Alfonso Zamora Oyola"/>
    <x v="1"/>
    <x v="13"/>
    <s v="informe"/>
    <x v="0"/>
    <n v="15"/>
    <s v="2024-114-002237-2"/>
    <d v="2024-09-09T00:00:00"/>
    <s v="N/A"/>
    <d v="2024-09-30T00:00:00"/>
    <x v="17"/>
    <n v="17"/>
    <x v="2"/>
    <s v="Crear Radicado 2024-09-09 17:52:43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s v="N/A"/>
    <s v="N/A"/>
    <s v="N/A"/>
    <s v="N/A"/>
    <s v="NO SE EVIDENCIA RESPUESTA"/>
    <m/>
  </r>
  <r>
    <x v="0"/>
    <x v="0"/>
    <x v="0"/>
    <s v="MINISTERIO DE INTERIOR PQRSD  -- gloria.franco@mininterior.gov.co"/>
    <x v="0"/>
    <x v="1"/>
    <s v="TRASLADO ID 392010 DIR NACIONAL BOMBEROS"/>
    <s v="Andrés Fernando Muñoz Cabrera"/>
    <x v="0"/>
    <x v="8"/>
    <s v="proyectos"/>
    <x v="0"/>
    <n v="15"/>
    <s v="2024-114-002236-2"/>
    <d v="2024-09-09T00:00:00"/>
    <s v="N/A"/>
    <d v="2024-09-30T00:00:00"/>
    <x v="17"/>
    <n v="17"/>
    <x v="2"/>
    <s v="Reasignar Radicado 2024-09-18 11:37:40_x000a_Usuario: Jonathan Prieto_x000a__x000a_Dependencia: FORTALECIMIENTO BOMBERIL PARA LA RESPUESTA_x000a__x000a_Observación: Se reasignó el radicado al usuario: Andrés Fernando Muñoz Cabrera con la siguiente observación: Buen día, se reasigna radicado ya que es una respuesta dada por el Te. Andrés Muñoz."/>
    <s v="N/A"/>
    <s v="N/A"/>
    <s v="N/A"/>
    <s v="N/A"/>
    <s v="NO SE EVIDENCIA RESPUESTA"/>
    <m/>
  </r>
  <r>
    <x v="0"/>
    <x v="0"/>
    <x v="0"/>
    <s v="MINISTERIO DE INTERIOR PQRSD  -- gloria.franco@mininterior.gov.co"/>
    <x v="0"/>
    <x v="4"/>
    <s v="RV: Solicitud de Enlaces Oficina Asesora de Planeación"/>
    <s v="Adriana Moreno Roncancio"/>
    <x v="2"/>
    <x v="7"/>
    <s v="informes interno de gestión"/>
    <x v="0"/>
    <n v="15"/>
    <s v="2024-114-002235-2"/>
    <d v="2024-09-09T00:00:00"/>
    <s v="N/A"/>
    <d v="2024-09-30T00:00:00"/>
    <x v="17"/>
    <n v="17"/>
    <x v="2"/>
    <s v="Crear Radicado 2024-09-09 17:43:32_x000a_Usuario: Atención de Usuario al Ciudadano_x000a__x000a_Dependencia: GESTIÓN ATENCIÓN AL USUARIO_x000a__x000a_Observación: Se radicó el documento de forma correcta mediante radicación email con los siguientes datos: Usuarios tramitadores: - Adriana Moreno Roncancio, Dependencia/s tramitadora/s: - PLANEACIÓN ESTRATEGICA, Usuario creador: Atención de Usuario al Ciudadano"/>
    <s v="N/A"/>
    <s v="N/A"/>
    <s v="N/A"/>
    <s v="N/A"/>
    <s v="NO SE EVIDENCIA RESPUESTA"/>
    <m/>
  </r>
  <r>
    <x v="0"/>
    <x v="0"/>
    <x v="0"/>
    <s v="CUERPO DE BOMBEROS VOLUNTARIOS DE TENJO  TENJO comunicacionesbomberostenjo60@gmail.com"/>
    <x v="3"/>
    <x v="0"/>
    <s v="Peticion"/>
    <s v="Edgar Alexander Maya Lopez"/>
    <x v="0"/>
    <x v="0"/>
    <s v="petición de consulta"/>
    <x v="5"/>
    <n v="30"/>
    <s v="2024-114-002234-2"/>
    <d v="2024-09-09T00:00:00"/>
    <s v="N/A"/>
    <d v="2024-09-30T00:00:00"/>
    <x v="17"/>
    <n v="17"/>
    <x v="2"/>
    <s v="Crear Radicado 2024-09-09 17:38:51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s v="N/A"/>
    <s v="N/A"/>
    <s v="N/A"/>
    <s v="N/A"/>
    <s v="NO SE EVIDENCIA RESPUESTA"/>
    <s v="La consulta tiene 30 dias habiles y no 15. Accion corregida"/>
  </r>
  <r>
    <x v="0"/>
    <x v="0"/>
    <x v="5"/>
    <s v="CUERPO DE BOMBEROS VOLUNTARIOS DE CIENAGA - MAGDALENA  cienaga"/>
    <x v="3"/>
    <x v="0"/>
    <s v="Solicitud"/>
    <s v="Edgar Alexander Maya Lopez"/>
    <x v="0"/>
    <x v="0"/>
    <s v="Petición Interés General"/>
    <x v="0"/>
    <n v="15"/>
    <s v="2024-114-002298-5"/>
    <d v="2024-09-09T00:00:00"/>
    <s v="N/A"/>
    <d v="2024-09-30T00:00:00"/>
    <x v="17"/>
    <n v="17"/>
    <x v="2"/>
    <s v="Crear Radicado 2024-09-09 16:40:49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s v="N/A"/>
    <s v="N/A"/>
    <s v="N/A"/>
    <s v="N/A"/>
    <s v="NO SE EVIDENCIA RESPUESTA"/>
    <m/>
  </r>
  <r>
    <x v="0"/>
    <x v="0"/>
    <x v="0"/>
    <s v="ANDRES  -- --"/>
    <x v="2"/>
    <x v="1"/>
    <s v="DERECHO DE PETICIÓN ART. 23 C.P."/>
    <s v="Andrés Fernando Muñoz Cabrera"/>
    <x v="0"/>
    <x v="8"/>
    <s v="Petición Interés General"/>
    <x v="0"/>
    <n v="15"/>
    <s v="2024-114-002296-5"/>
    <d v="2024-09-09T00:00:00"/>
    <s v="N/A"/>
    <d v="2024-09-30T00:00:00"/>
    <x v="17"/>
    <n v="17"/>
    <x v="2"/>
    <s v="Reasignar Radicado 2024-09-12 11:45:07_x000a_Usuario: Johana Vanessa Alvarez Rodriguez_x000a__x000a_Dependencia: GESTIÓN ATENCIÓN AL USUARIO_x000a__x000a_Observación: Se reasignó el radicado al usuario: Andrés Fernando Muñoz Cabrera con la siguiente observación: Se reasigna por ser de competencia de su dependencia. Gracias."/>
    <s v="N/A"/>
    <s v="N/A"/>
    <s v="N/A"/>
    <s v="N/A"/>
    <s v="NO SE EVIDENCIA RESPUESTA"/>
    <m/>
  </r>
  <r>
    <x v="0"/>
    <x v="0"/>
    <x v="9"/>
    <s v="CBV FRONTINO - ANTIOQUIA   --"/>
    <x v="3"/>
    <x v="6"/>
    <s v="RENUNCIAS A BOMBEROS VOLUNTARIOS DE FRONTINO 4 UNIDADES.pdf"/>
    <s v="Orlando Murillo Lopez"/>
    <x v="0"/>
    <x v="10"/>
    <s v="circular informativas"/>
    <x v="0"/>
    <n v="15"/>
    <s v="2024-114-002232-2"/>
    <d v="2024-09-09T00:00:00"/>
    <s v="2024-215-001960-1"/>
    <d v="2024-09-27T00:00:00"/>
    <x v="16"/>
    <n v="16"/>
    <x v="1"/>
    <s v="Finalizar radicado 2024-09-27 12:37:43_x000a_Usuario: Orlando Murillo Lopez_x000a__x000a_Dependencia: INSPECCIÓN, VIGILANCIA Y CONTROL_x000a__x000a_Observación: Se dio respuesta bajo el radicado No. 2024-215-001960-1, se adjunto el archivo firmado y enviado"/>
    <d v="2024-09-27T00:00:00"/>
    <s v="PDF"/>
    <s v="N/A"/>
    <s v="N/A"/>
    <s v="CUMPLIDA"/>
    <m/>
  </r>
  <r>
    <x v="0"/>
    <x v="0"/>
    <x v="20"/>
    <s v="CUERPO DE BOMBEROS VOLUNTARIOS DE SANTA CRUZ DE MOMPOX  MOMPX"/>
    <x v="3"/>
    <x v="3"/>
    <s v="Impuesto Tasa Bomberil"/>
    <s v="Jorge Enrique Restrepo Sanguino"/>
    <x v="0"/>
    <x v="9"/>
    <s v="informe"/>
    <x v="0"/>
    <n v="15"/>
    <s v="2024-114-002230-2"/>
    <d v="2024-09-09T00:00:00"/>
    <s v="N/A"/>
    <d v="2024-09-30T00:00:00"/>
    <x v="17"/>
    <n v="17"/>
    <x v="2"/>
    <s v="Reasignar Radicado 2024-09-18 13:13:21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, exhortar al municipio a realizar la tranferencia de los recursos por sobretasa. Mil gracias"/>
    <s v="N/A"/>
    <s v="N/A"/>
    <s v="N/A"/>
    <s v="N/A"/>
    <s v="NO SE EVIDENCIA RESPUESTA"/>
    <m/>
  </r>
  <r>
    <x v="0"/>
    <x v="0"/>
    <x v="1"/>
    <s v="EDUAL ZAR -- --"/>
    <x v="2"/>
    <x v="3"/>
    <s v="DERECHO DE PETICION Y SOLICITUDES RESPETUOSAS DE VISITA DE INSPECCION CONTROL Y VIGILANCIA  A DNBC CAPITAN EN JEFE LOURDES DEL SOCORRO PEÑADEL VALLE  ..."/>
    <s v="Orlando Murillo Lopez"/>
    <x v="0"/>
    <x v="10"/>
    <s v="Petición Interés General"/>
    <x v="0"/>
    <n v="15"/>
    <s v="2024-114-002294-5"/>
    <d v="2024-09-09T00:00:00"/>
    <s v="2024-215-002114-1"/>
    <d v="2024-09-30T00:00:00"/>
    <x v="17"/>
    <n v="17"/>
    <x v="2"/>
    <s v="En proceso de firma física 2024-09-24 11:16:01_x000a_Usuario: Orlando Murillo Lopez_x000a__x000a_Dependencia: INSPECCIÓN, VIGILANCIA Y CONTROL_x000a__x000a_Observación: El inicia proceso de firma física para el documento RESPUESTA EDUARDO ZARABANDA"/>
    <d v="2024-09-24T00:00:00"/>
    <s v="PDF"/>
    <s v="N/A"/>
    <s v="N/A"/>
    <s v="EN PROCESO DE FIRMA"/>
    <m/>
  </r>
  <r>
    <x v="0"/>
    <x v="0"/>
    <x v="1"/>
    <s v="EDUAL ZAR -- --"/>
    <x v="2"/>
    <x v="3"/>
    <s v="DERECHO DE PETICION Y SOLICITUDES RESETUOSAS DNBC Y CBVG  09 SEPTIEMBRE DE 2024"/>
    <s v="Orlando Murillo Lopez"/>
    <x v="0"/>
    <x v="10"/>
    <s v="Petición Interés General"/>
    <x v="0"/>
    <n v="15"/>
    <s v="2024-114-002293-5"/>
    <d v="2024-09-09T00:00:00"/>
    <s v="2024-215-002129-1"/>
    <d v="2024-09-30T00:00:00"/>
    <x v="17"/>
    <n v="17"/>
    <x v="2"/>
    <s v="En proceso de firma física 2024-09-24 19:47:17_x000a_Usuario: Orlando Murillo Lopez_x000a__x000a_Dependencia: INSPECCIÓN, VIGILANCIA Y CONTROL_x000a__x000a_Observación: El inicia proceso de firma física para el documento RESPUESTA 2 ALBERTO ZARABANDA"/>
    <d v="2024-09-24T00:00:00"/>
    <s v="PDF"/>
    <s v="N/A"/>
    <s v="N/A"/>
    <s v="EN PROCESO DE FIRMA"/>
    <m/>
  </r>
  <r>
    <x v="0"/>
    <x v="0"/>
    <x v="0"/>
    <s v="ALCALDIA MUNICIPAL DE FÓMEQUE  -- --"/>
    <x v="1"/>
    <x v="3"/>
    <s v="SOLICITUD DE AUTORIZACION"/>
    <s v="Orlando Murillo Lopez"/>
    <x v="0"/>
    <x v="10"/>
    <s v="solicitud de información pública"/>
    <x v="1"/>
    <n v="10"/>
    <s v="2024-114-002229-2"/>
    <d v="2024-09-09T00:00:00"/>
    <s v="2024-215-002127-1"/>
    <d v="2024-09-30T00:00:00"/>
    <x v="17"/>
    <n v="17"/>
    <x v="2"/>
    <s v="En proceso de firma física 2024-09-24 17:57:09_x000a_Usuario: Orlando Murillo Lopez_x000a__x000a_Dependencia: INSPECCIÓN, VIGILANCIA Y CONTROL_x000a__x000a_Observación: El inicia proceso de firma física para el documento RESPUESTA ALCALDIA DE FóMEQUE"/>
    <d v="2024-09-24T00:00:00"/>
    <s v="PDF"/>
    <s v="N/A"/>
    <s v="N/A"/>
    <s v="EN PROCESO DE FIRMA"/>
    <m/>
  </r>
  <r>
    <x v="0"/>
    <x v="0"/>
    <x v="21"/>
    <s v="ELIANA  MARCELA  ANZOLA SALAZAR"/>
    <x v="2"/>
    <x v="1"/>
    <s v="Remisión Solicitud - Ticket N° GSC-2024-125766 / RELACIONAMIENTO CON EL CIUDADANO"/>
    <s v="Jonathan Prieto"/>
    <x v="0"/>
    <x v="8"/>
    <s v="Petición Interés Particular"/>
    <x v="2"/>
    <n v="15"/>
    <s v="2024-114-002292-5"/>
    <d v="2024-09-09T00:00:00"/>
    <s v="2024-213-002040-1"/>
    <d v="2024-09-27T00:00:00"/>
    <x v="16"/>
    <n v="16"/>
    <x v="1"/>
    <s v="Finalizar radicado 2024-09-27 14:12:40_x000a_Usuario: Jonathan Prieto_x000a__x000a_Dependencia: FORTALECIMIENTO BOMBERIL PARA LA RESPUESTA_x000a__x000a_Observación: Se finaliza radicado toda vez que se da respuesta por medio de correo electrónico desde infraestructura@dnbc.gov.co el día 27 de septiembre del 2024"/>
    <d v="2024-09-27T00:00:00"/>
    <s v="PDF"/>
    <s v="N/A"/>
    <s v="N/A"/>
    <s v="CUMPLIDA"/>
    <m/>
  </r>
  <r>
    <x v="0"/>
    <x v="0"/>
    <x v="0"/>
    <s v="CLOPAD MADRID -- --"/>
    <x v="1"/>
    <x v="3"/>
    <s v="Ref. Traslado por competencia derecho de petición señor Gabriel Ledesma"/>
    <s v="Nicolas Potes Rengifo"/>
    <x v="0"/>
    <x v="9"/>
    <s v="Petición Interés Particular"/>
    <x v="2"/>
    <n v="15"/>
    <s v="2024-114-002291-5"/>
    <d v="2024-09-09T00:00:00"/>
    <s v="N/A"/>
    <d v="2024-09-30T00:00:00"/>
    <x v="17"/>
    <n v="17"/>
    <x v="2"/>
    <s v="Reasignar Radicado 2024-09-18 13:00:29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proyectar la respuesta desde la funcionalidad de la entidad y su marco normativo, traslado al tribunal disciplinario del cuerpo de Bomberos. Mil gracias"/>
    <s v="N/A"/>
    <s v="N/A"/>
    <s v="N/A"/>
    <s v="N/A"/>
    <s v="NO SE EVIDENCIA RESPUESTA"/>
    <m/>
  </r>
  <r>
    <x v="0"/>
    <x v="0"/>
    <x v="0"/>
    <s v="DEPARTAMENTO NACIONAL DE PLANEACIÓN  sin información"/>
    <x v="0"/>
    <x v="4"/>
    <s v="Rv: Seguimiento Semanal Directiva Presidencial 05 de 2024 -Semana del 26 al 30  de agosto de 2024"/>
    <s v="Adriana Moreno Roncancio"/>
    <x v="2"/>
    <x v="7"/>
    <s v="informes interno de gestión"/>
    <x v="0"/>
    <n v="15"/>
    <s v="2024-114-002221-2"/>
    <d v="2024-09-09T00:00:00"/>
    <s v="N/A"/>
    <d v="2024-09-30T00:00:00"/>
    <x v="17"/>
    <n v="17"/>
    <x v="2"/>
    <s v="Crear Radicado 2024-09-09 10:58:40_x000a_Usuario: Atención de Usuario al Ciudadano_x000a__x000a_Dependencia: GESTIÓN ATENCIÓN AL USUARIO_x000a__x000a_Observación: Se radicó el documento de forma correcta mediante radicación email con los siguientes datos: Usuarios tramitadores: - Adriana Moreno Roncancio, Dependencia/s tramitadora/s: - PLANEACIÓN ESTRATEGICA, Usuario creador: Atención de Usuario al Ciudadano"/>
    <s v="N/A"/>
    <s v="N/A"/>
    <s v="N/A"/>
    <s v="N/A"/>
    <s v="NO SE EVIDENCIA RESPUESTA"/>
    <m/>
  </r>
  <r>
    <x v="0"/>
    <x v="0"/>
    <x v="10"/>
    <s v="DIEGO   CONDE  ESCOBAR"/>
    <x v="2"/>
    <x v="0"/>
    <s v="Solicitud de Informacion - Derecho de Peticion"/>
    <s v="Edgar Alexander Maya Lopez"/>
    <x v="0"/>
    <x v="0"/>
    <s v="solicitud de información pública"/>
    <x v="1"/>
    <n v="10"/>
    <s v="2024-114-002220-2"/>
    <d v="2024-09-09T00:00:00"/>
    <s v="N/A"/>
    <d v="2024-09-30T00:00:00"/>
    <x v="17"/>
    <n v="17"/>
    <x v="2"/>
    <s v="Crear Radicado 2024-09-09 10:25:39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s v="N/A"/>
    <s v="N/A"/>
    <s v="N/A"/>
    <s v="N/A"/>
    <s v="NO SE EVIDENCIA RESPUESTA"/>
    <m/>
  </r>
  <r>
    <x v="0"/>
    <x v="2"/>
    <x v="9"/>
    <s v="ALCALDÍA MUNICIPAL DE TITIRIBÍ  sin información"/>
    <x v="1"/>
    <x v="1"/>
    <s v="SOLICITUD VEHICULO DE BOMBEROS"/>
    <s v="Faubricio Sánchez Córtes"/>
    <x v="0"/>
    <x v="8"/>
    <s v="Petición Interés General"/>
    <x v="0"/>
    <n v="15"/>
    <s v="2024-114-002289-5"/>
    <d v="2024-09-06T00:00:00"/>
    <s v="N/A"/>
    <d v="2024-09-30T00:00:00"/>
    <x v="18"/>
    <n v="18"/>
    <x v="2"/>
    <s v="Asociar imagen principal 2024-09-06 16:29:30_x000a_Usuario: Atención de Usuario al Ciudadano_x000a__x000a_Dependencia: GESTIÓN ATENCIÓN AL USUARIO_x000a__x000a_Observación: Se realizó la carga del documento principal: 2024-114-002289-5-1.pdf, con el nombre de: 2024-114-002289-5.pdf, y su descripción: 2024-114-002289-5"/>
    <s v="N/A"/>
    <s v="N/A"/>
    <s v="N/A"/>
    <s v="N/A"/>
    <s v="NO SE EVIDENCIA RESPUESTA"/>
    <m/>
  </r>
  <r>
    <x v="0"/>
    <x v="2"/>
    <x v="11"/>
    <s v="BOMBEROS VOLUNTARIOS CIMITARRA S.S.  CIMITARRA"/>
    <x v="3"/>
    <x v="3"/>
    <s v="DERECHO DE PETICION"/>
    <s v="Stephanie Rodríguez Valencia"/>
    <x v="0"/>
    <x v="10"/>
    <s v="Petición Interés General"/>
    <x v="0"/>
    <n v="15"/>
    <s v="2024-114-002288-5"/>
    <d v="2024-09-06T00:00:00"/>
    <s v="N/A"/>
    <d v="2024-09-30T00:00:00"/>
    <x v="18"/>
    <n v="18"/>
    <x v="2"/>
    <s v=" Crear Radicado 2024-09-06 16:26:01_x000a_Usuario: Atención de Usuario al Ciudadano_x000a__x000a_Dependencia: GESTIÓN ATENCIÓN AL USUARIO_x000a__x000a_Observación: Se radicó el documento de forma correcta, Autorización de envío de correo: No con los siguientes datos: Usuarios tramitadores: - Stephanie Rodríguez Valencia, Dependencia/s tramitadora/s: - INSPECCIÓN, VIGILANCIA Y CONTROL, Usuario creador: Atención de Usuario al Ciudadano"/>
    <s v="N/A"/>
    <s v="N/A"/>
    <s v="N/A"/>
    <s v="N/A"/>
    <s v="NO SE EVIDENCIA RESPUESTA"/>
    <m/>
  </r>
  <r>
    <x v="0"/>
    <x v="0"/>
    <x v="9"/>
    <s v="SALUD CAPITAL  --"/>
    <x v="4"/>
    <x v="1"/>
    <s v="SOLICITUD DONACIÓN DE VEHÍCULO CONTRA INCENDIOS."/>
    <s v="Faubricio Sánchez Córtes"/>
    <x v="0"/>
    <x v="8"/>
    <s v="Petición Interés General"/>
    <x v="0"/>
    <n v="15"/>
    <s v="2024-114-002287-5"/>
    <d v="2024-09-06T00:00:00"/>
    <s v="N/A"/>
    <d v="2024-09-30T00:00:00"/>
    <x v="18"/>
    <n v="18"/>
    <x v="2"/>
    <s v="Crear Radicado 2024-09-06 16:09:50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0"/>
    <s v="DEPARTAMENTO ADMINISTRATIVO DE LA FUNCIóN PúBLICA  -- --"/>
    <x v="0"/>
    <x v="4"/>
    <s v="LEY DE CUOTAS - REPORTE DE LA PARTICIPACIÓN EFECTIVA DE LA MUJER EN LOS CARGOS DE MÁXIMO NIVEL DECISORIO Y OTROS NIVELES DECISORIOS."/>
    <s v="Daniel Ernesto Fonseca Ramirez"/>
    <x v="1"/>
    <x v="6"/>
    <s v="Petición Documentos o Información"/>
    <x v="1"/>
    <n v="10"/>
    <s v="2024-114-002286-5"/>
    <d v="2024-09-06T00:00:00"/>
    <s v="N/A"/>
    <d v="2024-09-30T00:00:00"/>
    <x v="18"/>
    <n v="18"/>
    <x v="2"/>
    <s v=" Incluir en expediente 2024-09-09 15:22:07_x000a_Usuario: Daniel Ernesto Fonseca Ramirez_x000a__x000a_Dependencia: GESTIÓN TALENTO HUMANO_x000a__x000a_Observación: Se incluyó el radicado en el expediente: Solicitudes"/>
    <s v="N/A"/>
    <s v="N/A"/>
    <s v="N/A"/>
    <s v="N/A"/>
    <s v="INDICA QUE NO REQUIERE RESPUESTA PERO AL PARECER SI"/>
    <s v="Petición Documentos o Información tienen 10 dias y no 15"/>
  </r>
  <r>
    <x v="0"/>
    <x v="0"/>
    <x v="21"/>
    <s v="SHIRLEY   STHEFANY LOPEZ   VARGAS"/>
    <x v="2"/>
    <x v="6"/>
    <s v="DENUNCIA TRASLADO DE PACIENTES"/>
    <s v="Orlando Murillo Lopez"/>
    <x v="0"/>
    <x v="10"/>
    <s v="Petición Interés Particular"/>
    <x v="2"/>
    <n v="15"/>
    <s v="2024-114-002285-5"/>
    <d v="2024-09-06T00:00:00"/>
    <s v="2024-215-002119-1"/>
    <d v="2024-09-30T00:00:00"/>
    <x v="18"/>
    <n v="18"/>
    <x v="2"/>
    <s v="En proceso de firma física 2024-09-24 14:51:48_x000a_Usuario: Orlando Murillo Lopez_x000a__x000a_Dependencia: INSPECCIÓN, VIGILANCIA Y CONTROL_x000a__x000a_Observación: El inicia proceso de firma física para el documento RESPUESTA DENUNCIA TRASLADO DE PACIENTES_x000a_"/>
    <d v="2024-09-24T00:00:00"/>
    <s v="PDF"/>
    <s v="N/A"/>
    <s v="N/A"/>
    <s v="EN PROCESO DE FIRMA"/>
    <m/>
  </r>
  <r>
    <x v="0"/>
    <x v="0"/>
    <x v="22"/>
    <s v="ALCALDÍA MUNICIPAL DE CALDAS - ANTIOQUIA  sin información atencion.personeria@caldasantioquia.gov.co"/>
    <x v="1"/>
    <x v="0"/>
    <s v="Ficha de atención No 496"/>
    <s v="Andres Felipe Garcia Rico"/>
    <x v="0"/>
    <x v="0"/>
    <s v="informe"/>
    <x v="0"/>
    <n v="15"/>
    <s v="2024-114-002211-2"/>
    <d v="2024-09-06T00:00:00"/>
    <s v="2024-214-001973-1"/>
    <d v="2024-09-11T00:00:00"/>
    <x v="4"/>
    <n v="5"/>
    <x v="1"/>
    <s v="Finalizar radicado 2024-09-11 14:55:49_x000a_Usuario: Andres Felipe Garcia Rico_x000a__x000a_Dependencia: EDUCACIÓN NACIONAL PARA BOMBEROS_x000a__x000a_Observación: se da respuesta al peticionario mediante radicado DNBC No. 2024-214-001973-1"/>
    <d v="2024-09-11T00:00:00"/>
    <s v="PDF"/>
    <s v="SI"/>
    <s v="N/A"/>
    <s v="CUMPLIDA"/>
    <m/>
  </r>
  <r>
    <x v="0"/>
    <x v="0"/>
    <x v="9"/>
    <s v="ALCALDIA  SAN RAFAEL"/>
    <x v="1"/>
    <x v="1"/>
    <s v="MANIFESTACIÓN DE INTERÉS PARA POSTULACIÓN DEL MUNICIPIO DE SAN RAFAEL PARA LA REALIZACIÓN DE UN PROYECTO DE INFRAESTRUCTURA (CONSTRUCCIÓN DE ESTACIÓN ..."/>
    <s v="Jonathan Prieto"/>
    <x v="0"/>
    <x v="8"/>
    <s v="proyectos"/>
    <x v="0"/>
    <n v="15"/>
    <s v="2024-114-002210-2"/>
    <d v="2024-09-06T00:00:00"/>
    <s v="2024-213-002086-1"/>
    <d v="2024-09-30T00:00:00"/>
    <x v="18"/>
    <n v="18"/>
    <x v="2"/>
    <s v="En proceso de firma física 2024-09-20 12:53:19_x000a_Usuario: Jonathan Prieto_x000a__x000a_Dependencia: FORTALECIMIENTO BOMBERIL PARA LA RESPUESTA_x000a__x000a_Observación: El inicia proceso de firma física para el documento RESPUESTA A RADICADO SAN RAFAEL"/>
    <d v="2024-09-20T00:00:00"/>
    <s v="PDF"/>
    <s v="N/A"/>
    <s v="N/A"/>
    <s v="EN PROCESO DE FIRMA"/>
    <m/>
  </r>
  <r>
    <x v="0"/>
    <x v="0"/>
    <x v="6"/>
    <s v="DENNY JULIANA LEON TOVAR"/>
    <x v="2"/>
    <x v="6"/>
    <s v="DERECHO DE PETICION ART. 23 CPC"/>
    <s v="Juan Fontalvo"/>
    <x v="0"/>
    <x v="10"/>
    <s v="Petición Interés General"/>
    <x v="0"/>
    <n v="15"/>
    <s v="2024-114-002281-5"/>
    <d v="2024-09-06T00:00:00"/>
    <s v="N/A"/>
    <d v="2024-09-30T00:00:00"/>
    <x v="18"/>
    <n v="18"/>
    <x v="2"/>
    <s v="Reasignar Radicado 2024-09-18 12:55:34_x000a_Usuario: Juan Pablo Ardila Figueroa_x000a__x000a_Dependencia: FORMULACIÓN, ACTUALIZACIÓN ,ACOMPAÑAMINETO NORMATIVO Y OPERATIVO_x000a__x000a_Observación: Se reasignó el radicado al usuario: Director General con la siguiente observación: Dr. Juan Carlo Fontalvo, se requiere verificación de las condiciones técnicas operativas y del vehículo en comodato asignado al Cuerpo de Bomberos Voluntarios De San Cayetano, por parte del equipo IVC de la Dirección Nacional de Bomberos Colombia"/>
    <s v="N/A"/>
    <s v="N/A"/>
    <s v="N/A"/>
    <s v="N/A"/>
    <s v="NO SE EVIDENCIA RESPUESTA"/>
    <m/>
  </r>
  <r>
    <x v="0"/>
    <x v="0"/>
    <x v="0"/>
    <s v="CUERPO DE BOMBEROS VOLUNTARIOS DE VILLAPINZON  --"/>
    <x v="3"/>
    <x v="0"/>
    <s v="Solicitud de información"/>
    <s v="Andres Felipe Garcia Rico"/>
    <x v="0"/>
    <x v="0"/>
    <s v="Petición Interés General"/>
    <x v="0"/>
    <n v="15"/>
    <s v="2024-114-002280-5"/>
    <d v="2024-09-06T00:00:00"/>
    <s v="2024-214-002044-1"/>
    <d v="2024-09-27T00:00:00"/>
    <x v="17"/>
    <n v="17"/>
    <x v="3"/>
    <s v="Finalizar radicado 2024-09-27 08:36:14_x000a_Usuario: Andres Felipe Garcia Rico_x000a__x000a_Dependencia: EDUCACIÓN NACIONAL PARA BOMBEROS_x000a__x000a_Observación: se da respuesta al peticionario mediante radicado DNBC No. 2024-214-002044-1"/>
    <d v="2024-09-27T00:00:00"/>
    <s v="PDF"/>
    <s v="N/A"/>
    <s v="N/A"/>
    <s v="EXTEMPORANEA"/>
    <m/>
  </r>
  <r>
    <x v="0"/>
    <x v="0"/>
    <x v="0"/>
    <s v="CNSC - COMISION NACIONAL DEL SERVICIO CIVIL  sin información"/>
    <x v="0"/>
    <x v="4"/>
    <s v="**2024RS138860** Remisión de Comunicación: 2024RS138860"/>
    <s v="Daniel Ernesto Fonseca Ramirez"/>
    <x v="1"/>
    <x v="6"/>
    <s v="Petición Interés Particular"/>
    <x v="2"/>
    <n v="15"/>
    <s v="2024-114-002279-5"/>
    <d v="2024-09-06T00:00:00"/>
    <s v="2024-310-001972-1"/>
    <d v="2024-09-30T00:00:00"/>
    <x v="18"/>
    <n v="18"/>
    <x v="2"/>
    <s v=" Adjuntar anexo al radicado 2024-09-11 13:52:31_x000a_Usuario: Daniel Ernesto Fonseca Ramirez_x000a__x000a_Dependencia: GESTIÓN TALENTO HUMANO_x000a__x000a_Observación: Se realizó la carga del siguiente documento: 2024-114-002279-5-5.pdf, con el nombre de: Adjunto RESOLUCION NO EXCLUSION 13619 DE 2024.pdf, y su descripción: Resolución no Exclusión"/>
    <d v="2024-09-11T00:00:00"/>
    <s v="PDF"/>
    <s v="N/A"/>
    <s v="N/A"/>
    <s v="EN PROCESO DE FIRMA"/>
    <m/>
  </r>
  <r>
    <x v="0"/>
    <x v="0"/>
    <x v="12"/>
    <s v="Jorge  Leonardo  Salazar  Reyes"/>
    <x v="2"/>
    <x v="4"/>
    <s v="RV: NOTIFICACION NOMBRAMIENTO"/>
    <s v="Daniel Ernesto Fonseca Ramirez"/>
    <x v="1"/>
    <x v="6"/>
    <s v="cartas"/>
    <x v="0"/>
    <n v="15"/>
    <s v="2024-114-002209-2"/>
    <d v="2024-09-06T00:00:00"/>
    <s v="N/A"/>
    <d v="2024-09-30T00:00:00"/>
    <x v="18"/>
    <n v="18"/>
    <x v="2"/>
    <s v="Crear Radicado 2024-09-06 12:00:07_x000a_Usuario: Atención de Usuario al Ciudadano_x000a__x000a_Dependencia: GESTIÓN ATENCIÓN AL USUARIO_x000a__x000a_Observación: Se radicó el documento de forma correcta mediante radicación email con los siguientes datos: Usuarios tramitadores: - Daniel Ernesto Fonseca Ramirez, Dependencia/s tramitadora/s: - GESTIÓN TALENTO HUMANO, Usuario creador: Atención de Usuario al Ciudadano"/>
    <s v="N/A"/>
    <s v="N/A"/>
    <s v="N/A"/>
    <s v="N/A"/>
    <s v="NO SE EVIDENCIA RESPUESTA"/>
    <m/>
  </r>
  <r>
    <x v="0"/>
    <x v="0"/>
    <x v="0"/>
    <s v="SUPERINTENDENCIA FINANCIERA DE COLOMBIA  --"/>
    <x v="0"/>
    <x v="4"/>
    <s v="Documento [2024126398-000-000]"/>
    <s v="Fredy Andrés Farfan Moreno"/>
    <x v="1"/>
    <x v="12"/>
    <s v="cartas"/>
    <x v="0"/>
    <n v="15"/>
    <s v="2024-114-002207-2"/>
    <d v="2024-09-06T00:00:00"/>
    <s v="2024-311-002064-1"/>
    <d v="2024-09-30T00:00:00"/>
    <x v="18"/>
    <n v="18"/>
    <x v="2"/>
    <s v="En proceso de firma física 2024-09-18 15:48:27_x000a_Usuario: Freddy Andrés Farfán Moreno_x000a__x000a_Dependencia: GESTIÓN FINANCIERA_x000a__x000a_Observación: El inicia proceso de firma física para el documento RESPUESTA SOLICITUD DE INFORMACIóN - DERECHO DE PETICIóN AL FONDO NACIONAL DE BO"/>
    <d v="2024-09-18T00:00:00"/>
    <s v="PDF"/>
    <s v="N/A"/>
    <s v="N/A"/>
    <s v="EN PROCESO DE FIRMA"/>
    <m/>
  </r>
  <r>
    <x v="0"/>
    <x v="0"/>
    <x v="4"/>
    <s v="BOMBEROS DE SABANALARGA  sin información"/>
    <x v="3"/>
    <x v="3"/>
    <s v="Solicitud acompañamiento al Cuerpo de Bomberos Voluntarios de Sabanalarga"/>
    <s v="Jorge Enrique Restrepo Sanguino"/>
    <x v="0"/>
    <x v="9"/>
    <s v="Petición Interés General"/>
    <x v="0"/>
    <n v="15"/>
    <s v="2024-114-002278-5"/>
    <d v="2024-09-06T00:00:00"/>
    <s v="N/A"/>
    <d v="2024-09-30T00:00:00"/>
    <x v="18"/>
    <n v="18"/>
    <x v="2"/>
    <s v="Reasignar Radicado 2024-09-18 12:50:05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, exhortando al municipio a suscribir contrato para garantizar el servicio bomberil. Mil gracias"/>
    <s v="N/A"/>
    <s v="N/A"/>
    <s v="N/A"/>
    <s v="N/A"/>
    <s v="NO SE EVIDENCIA RESPUESTA"/>
    <m/>
  </r>
  <r>
    <x v="0"/>
    <x v="0"/>
    <x v="10"/>
    <s v="Wilder   Serna  Ospina"/>
    <x v="2"/>
    <x v="4"/>
    <s v="RV: CERTIFICACIÓN UNIDAD ACTIVA - SUBTENIENTE WILDER SERNA OSPINA"/>
    <s v="Luis Alberto Valencia Pulido"/>
    <x v="0"/>
    <x v="1"/>
    <s v="Petición Interés Particular"/>
    <x v="2"/>
    <n v="15"/>
    <s v="2024-114-002277-5"/>
    <d v="2024-09-06T00:00:00"/>
    <s v="2024-212-001893-1"/>
    <d v="2024-09-09T00:00:00"/>
    <x v="1"/>
    <n v="3"/>
    <x v="1"/>
    <s v="Finalizar radicado 2024-09-09 15:06:50_x000a_Usuario: Luis Alberto Valencia Pulido_x000a__x000a_Dependencia: COORDINACIÓN OPERATIVA_x000a__x000a_Observación: se da respuesta al peticionario vía correo electrónico"/>
    <d v="2024-09-09T00:00:00"/>
    <s v="PDF"/>
    <s v="N/A"/>
    <s v="N/A"/>
    <s v="CUMPLIDA"/>
    <m/>
  </r>
  <r>
    <x v="0"/>
    <x v="0"/>
    <x v="0"/>
    <s v="ALCALDÍA MUNICIPAL DE MADRID  sin información controldisciplinario@madrid-cundinamarca.gov.co"/>
    <x v="1"/>
    <x v="3"/>
    <s v="Traslado por Competencia Oficio radicado 001888/2024 LFRM– Radicado 2024-006144-E de fecha 12 de abril de 2024."/>
    <s v="Nicolas Potes Rengifo"/>
    <x v="0"/>
    <x v="9"/>
    <s v="Petición Interés General"/>
    <x v="0"/>
    <n v="15"/>
    <s v="2024-114-002276-5"/>
    <d v="2024-09-06T00:00:00"/>
    <s v="N/A"/>
    <d v="2024-09-30T00:00:00"/>
    <x v="18"/>
    <n v="18"/>
    <x v="2"/>
    <s v="Reasignar Radicado 2024-09-18 12:43:26_x000a_Usuario: Juan Pablo Ardila Figueroa_x000a__x000a_Dependencia: FORMULACIÓN, ACTUALIZACIÓN ,ACOMPAÑAMINETO NORMATIVO Y OPERATIVO_x000a__x000a_Observación: Se reasignó el radicado al usuario: Nicolas Potes Rengifo con la siguiente observación: Dr. Nicolas, es relevante proyectar la respuesta desde la funcionalidad de la entidad y su marco normativo. Mil gracias"/>
    <s v="N/A"/>
    <s v="N/A"/>
    <s v="N/A"/>
    <s v="N/A"/>
    <s v="NO SE EVIDENCIA RESPUESTA"/>
    <m/>
  </r>
  <r>
    <x v="0"/>
    <x v="0"/>
    <x v="0"/>
    <s v="ALCALDIA MAYOR DE BOGOTA  --"/>
    <x v="1"/>
    <x v="4"/>
    <s v="Comunicación Oficial N° 2-2024-26225"/>
    <s v="Anjhydalid Viviana Ruales Escobar"/>
    <x v="2"/>
    <x v="17"/>
    <s v="Petición Interés General"/>
    <x v="0"/>
    <n v="15"/>
    <s v="2024-114-002274-5"/>
    <d v="2024-09-06T00:00:00"/>
    <s v="2024-314-002003-1"/>
    <d v="2024-09-16T00:00:00"/>
    <x v="7"/>
    <n v="8"/>
    <x v="1"/>
    <s v="Enviar respuesta por correo 2024-09-16 12:33:13_x000a_Usuario: Anjhydalid Viviana Ruales Escobar_x000a__x000a_Dependencia: GESTIÓN DE ASUNTOS DISCIPLINARIOS_x000a__x000a_Observación: Se envió el radicado al(los) cliente(s) con el correo registrado contactenos@cali.gov.co, ventanillaelectronica@alcaldiabogota.gov.co, anjhydalid.ruales@dnbc.gov.co, administradorsiga@alcaldiabogota.gov.co"/>
    <s v="N/A"/>
    <s v="N/A"/>
    <s v="N/A"/>
    <s v="N/A"/>
    <s v="CUMPLIDA"/>
    <s v="La profesional anhalid hace parte del proceso de asuntos dcisiplinarios y del area de dirección en atencion al mapa de procesos "/>
  </r>
  <r>
    <x v="0"/>
    <x v="0"/>
    <x v="19"/>
    <s v="CUERPO DE BOMBEROS VOLUNTARIOS DE VILLAVICENCIO  Alvarez"/>
    <x v="3"/>
    <x v="0"/>
    <s v="SOLICITUD DE CAMBIO DE FECHA CURSO ESCUELA VILLAVICENCIO"/>
    <s v="Mercedes Catalina Rincón Quintero"/>
    <x v="0"/>
    <x v="0"/>
    <s v="Petición Interés Particular"/>
    <x v="2"/>
    <n v="15"/>
    <s v="2024-114-002199-2"/>
    <d v="2024-09-06T00:00:00"/>
    <s v="2024-214-001966-1"/>
    <d v="2024-09-11T00:00:00"/>
    <x v="4"/>
    <n v="5"/>
    <x v="1"/>
    <s v="Finalizar radicado 2024-09-11 10:32:29_x000a_Usuario: Mercedes Catalina Rincón Quintero_x000a__x000a_Dependencia: EDUCACIÓN NACIONAL PARA BOMBEROS_x000a__x000a_Observación: Se da respuesta a cambio de fecha 323-2024"/>
    <d v="2024-09-11T00:00:00"/>
    <s v="PDF"/>
    <s v="SI"/>
    <s v="N/A"/>
    <s v="CUMPLIDA"/>
    <m/>
  </r>
  <r>
    <x v="0"/>
    <x v="0"/>
    <x v="9"/>
    <s v="Jhon Esteban Jiménez  Zapata"/>
    <x v="2"/>
    <x v="6"/>
    <s v="Retraso en la entrega del certificado Bomberil (Bomberos Itagui)"/>
    <s v="Nataly Salas Casallas"/>
    <x v="0"/>
    <x v="10"/>
    <s v="Petición Interés Particular"/>
    <x v="2"/>
    <n v="15"/>
    <s v="2024-114-002273-5"/>
    <d v="2024-09-06T00:00:00"/>
    <s v="N/A"/>
    <d v="2024-09-30T00:00:00"/>
    <x v="18"/>
    <n v="18"/>
    <x v="2"/>
    <s v="Reasignar Radicado 2024-09-06 16:12:40_x000a_Usuario: Atención de Usuario al Ciudadano_x000a__x000a_Dependencia: GESTIÓN ATENCIÓN AL USUARIO_x000a__x000a_Observación: Se reasignó el radicado al usuario: Nataly Salas Casallas con la siguiente observación: Para los fines pertinentes, gracias"/>
    <s v="N/A"/>
    <s v="N/A"/>
    <s v="N/A"/>
    <s v="N/A"/>
    <s v="NO SE EVIDENCIA RESPUESTA"/>
    <m/>
  </r>
  <r>
    <x v="0"/>
    <x v="0"/>
    <x v="9"/>
    <s v="Jhon Esteban Jiménez  Zapata"/>
    <x v="2"/>
    <x v="6"/>
    <s v="Solicitud al cuerpo de bomberos del municipio de itagui para la entrega de informe de atencion de evento"/>
    <s v="Nataly Salas Casallas"/>
    <x v="0"/>
    <x v="10"/>
    <s v="Petición Interés Particular"/>
    <x v="2"/>
    <n v="15"/>
    <s v="2024-114-002272-5"/>
    <d v="2024-09-06T00:00:00"/>
    <s v="2024-215-002116-1"/>
    <d v="2024-09-24T00:00:00"/>
    <x v="15"/>
    <n v="14"/>
    <x v="1"/>
    <s v="Finalizar radicado 2024-09-24 11:46:39_x000a_Usuario: Nataly Salas Casallas_x000a__x000a_Dependencia: INSPECCIÓN, VIGILANCIA Y CONTROL_x000a__x000a_Observación: Se dio respuesta y se archivo el expediente."/>
    <d v="2024-09-24T00:00:00"/>
    <s v="PDF"/>
    <s v="SI"/>
    <s v="N/A"/>
    <s v="CUMPLIDA"/>
    <m/>
  </r>
  <r>
    <x v="0"/>
    <x v="0"/>
    <x v="10"/>
    <s v="WILDER  SERNA OSPINA"/>
    <x v="2"/>
    <x v="4"/>
    <s v="CERTIFICACIÓN UNIDAD ACTIVA - SUBTENIENTE WILDER SERNA OSPINA"/>
    <s v="Luis Alberto Valencia Pulido"/>
    <x v="0"/>
    <x v="1"/>
    <s v="Petición Interés Particular"/>
    <x v="2"/>
    <n v="15"/>
    <s v="2024-114-002277-5"/>
    <d v="2024-09-06T00:00:00"/>
    <s v="2024-212-001893-1"/>
    <d v="2024-09-09T00:00:00"/>
    <x v="1"/>
    <n v="3"/>
    <x v="1"/>
    <s v="Finalizar radicado 2024-09-09 09:56:44_x000a_Usuario: Luis Alberto Valencia Pulido_x000a__x000a_Dependencia: COORDINACIÓN OPERATIVA_x000a__x000a_Observación: se da respuesta al peticionario vía correo electrónico para fines pertinentes."/>
    <d v="2024-09-09T00:00:00"/>
    <s v="PDF"/>
    <s v="N/A"/>
    <s v="N/A"/>
    <s v="CUMPLIDA"/>
    <m/>
  </r>
  <r>
    <x v="0"/>
    <x v="0"/>
    <x v="0"/>
    <s v="CUERPO DE BOMBEROS VOLUNTARIOS DE SIBATE  CONSEJO OFICIALES"/>
    <x v="3"/>
    <x v="6"/>
    <s v="Señores  PROCURADURIA GENERAL DE LA NACION"/>
    <s v="Andrea Bibiana Castañeda Durán"/>
    <x v="0"/>
    <x v="9"/>
    <s v="listado de asistencia"/>
    <x v="0"/>
    <n v="15"/>
    <s v="2024-114-002185-2"/>
    <d v="2024-09-05T00:00:00"/>
    <s v="N/A"/>
    <d v="2024-09-30T00:00:00"/>
    <x v="6"/>
    <n v="19"/>
    <x v="2"/>
    <s v="Reasignar Radicado 2024-09-18 12:39:42_x000a_Usuario: Juan Pablo Ardila Figueroa_x000a__x000a_Dependencia: FORMULACIÓN, ACTUALIZACIÓN ,ACOMPAÑAMINETO NORMATIVO Y OPERATIVO_x000a__x000a_Observación: Se reasignó el radicado al usuario: Andrea Bibiana Castañeda Durán con la siguiente observación: Dra. Andrea, no amerita respuesta informativa archivar, Gracias"/>
    <s v="N/A"/>
    <s v="N/A"/>
    <s v="N/A"/>
    <s v="N/A"/>
    <s v="NO SE EVIDENCIA RESPUESTA"/>
    <s v="Esta peticion se radico con TRD listado de asistencia y es una PQRSDF"/>
  </r>
  <r>
    <x v="0"/>
    <x v="0"/>
    <x v="0"/>
    <s v="CUERPO DE BOMBEROS VOLUNTARIOS DE SIBATE  CONSEJO OFICIALES"/>
    <x v="1"/>
    <x v="5"/>
    <s v="OFICIO DOCTORA LOURDES DEL SOCORRO"/>
    <s v="Dirección General"/>
    <x v="2"/>
    <x v="11"/>
    <s v="Petición Interés General"/>
    <x v="0"/>
    <n v="15"/>
    <s v="2024-114-002270-5"/>
    <d v="2024-09-05T00:00:00"/>
    <s v="N/A"/>
    <d v="2024-09-30T00:00:00"/>
    <x v="6"/>
    <n v="19"/>
    <x v="2"/>
    <s v="Crear Radicado 2024-09-05 12:02:38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NO SE EVIDENCIA RESPUESTA"/>
    <m/>
  </r>
  <r>
    <x v="0"/>
    <x v="0"/>
    <x v="2"/>
    <s v="CUERPO DE BOMBEROS VOLUNTARIOS DE GALAPA - ATLANTICO  sin información"/>
    <x v="3"/>
    <x v="4"/>
    <s v="SOLICITUD DE RECUSACION PROSPERO CARBONELL Y MAKEY SOLUCIONES"/>
    <s v="Juan Pablo Ardila Figueroa"/>
    <x v="0"/>
    <x v="9"/>
    <s v="Petición Interés General"/>
    <x v="0"/>
    <n v="15"/>
    <s v="2024-114-002269-5"/>
    <d v="2024-09-05T00:00:00"/>
    <s v="N/A"/>
    <d v="2024-09-30T00:00:00"/>
    <x v="6"/>
    <n v="19"/>
    <x v="2"/>
    <s v="Reasignar Radicado 2024-09-06 13:36:57_x000a_Usuario: Director General_x000a__x000a_Dependencia: DIRECCION GENERAL_x000a__x000a_Observación: Se reasignó el radicado al usuario: Juan Pablo Ardila Figueroa con la siguiente observación: psi"/>
    <s v="N/A"/>
    <s v="N/A"/>
    <s v="N/A"/>
    <s v="N/A"/>
    <s v="NO SE EVIDENCIA RESPUESTA"/>
    <m/>
  </r>
  <r>
    <x v="0"/>
    <x v="0"/>
    <x v="11"/>
    <s v="DIEGO  FERNANDO ACEVEDO  HERNANDEZ"/>
    <x v="2"/>
    <x v="5"/>
    <s v="RV: Derecho de Petición Solicitud de Información"/>
    <s v="Orlando Murillo Lopez"/>
    <x v="0"/>
    <x v="10"/>
    <s v="Petición Interés General"/>
    <x v="0"/>
    <n v="15"/>
    <s v="2024-114-002267-5"/>
    <d v="2024-09-05T00:00:00"/>
    <s v="2024-215-002125-1"/>
    <d v="2024-09-30T00:00:00"/>
    <x v="6"/>
    <n v="19"/>
    <x v="2"/>
    <s v="En proceso de firma física 2024-09-24 16:51:14_x000a_Usuario: Orlando Murillo Lopez_x000a__x000a_Dependencia: INSPECCIÓN, VIGILANCIA Y CONTROL_x000a__x000a_Observación: El inicia proceso de firma física para el documento RESPUESTA DIEGO FERNANDO ACEVEDO INSPECCIONES DE SEGURIDAD HUMANA"/>
    <d v="2024-09-24T00:00:00"/>
    <s v="PDF"/>
    <s v="N/A"/>
    <s v="N/A"/>
    <s v="EN PROCESO DE FIRMA"/>
    <m/>
  </r>
  <r>
    <x v="0"/>
    <x v="0"/>
    <x v="1"/>
    <s v="OSIRIS   PERALTA  ARDILA"/>
    <x v="2"/>
    <x v="0"/>
    <s v="Solicitud de Información"/>
    <s v="Santiago Gutierrez Mendoza"/>
    <x v="0"/>
    <x v="0"/>
    <s v="Petición Interés General"/>
    <x v="0"/>
    <n v="15"/>
    <s v="2024-114-002263-5"/>
    <d v="2024-09-05T00:00:00"/>
    <s v="2024-214-001936-1"/>
    <d v="2024-09-10T00:00:00"/>
    <x v="4"/>
    <n v="5"/>
    <x v="1"/>
    <s v="Finalizar radicado 2024-09-10 14:34:41_x000a_Usuario: Santiago Gutierrez Mendoza_x000a__x000a_Dependencia: EDUCACIÓN NACIONAL PARA BOMBEROS_x000a__x000a_Observación: Se dio respuesta vía correo electrónico mediante radicado 2024-214-001936-1."/>
    <d v="2024-09-10T00:00:00"/>
    <s v="PDF"/>
    <s v="SI"/>
    <s v="N/A"/>
    <s v="CUMPLIDA"/>
    <m/>
  </r>
  <r>
    <x v="0"/>
    <x v="0"/>
    <x v="6"/>
    <s v="ALCALDIA MUNICIPAL DE LABRAZAGRANDE  --"/>
    <x v="1"/>
    <x v="1"/>
    <s v="Manifestación de interés para postulación del municipio de Labranzagrande para la realización de un proyecto de infraestructura (Construcción de Estac..."/>
    <s v="Jonathan Prieto"/>
    <x v="0"/>
    <x v="8"/>
    <s v="proyectos"/>
    <x v="0"/>
    <n v="15"/>
    <s v="2024-114-002170-2"/>
    <d v="2024-09-05T00:00:00"/>
    <s v="2024-213-002087-1"/>
    <d v="2024-09-30T00:00:00"/>
    <x v="6"/>
    <n v="19"/>
    <x v="2"/>
    <s v="En proceso de firma física 2024-09-20 12:55:50_x000a_Usuario: Jonathan Prieto_x000a__x000a_Dependencia: FORTALECIMIENTO BOMBERIL PARA LA RESPUESTA_x000a__x000a_Observación: El inicia proceso de firma física para el documento RESPUESTA A RADICADOS LABRANZAGRANDE"/>
    <d v="2024-09-24T00:00:00"/>
    <s v="PDF"/>
    <s v="N/A"/>
    <s v="N/A"/>
    <s v="EN PROCESO DE FIRMA"/>
    <m/>
  </r>
  <r>
    <x v="0"/>
    <x v="0"/>
    <x v="22"/>
    <s v="JOSE SILVIO -- --"/>
    <x v="3"/>
    <x v="0"/>
    <s v="Solicitud."/>
    <s v="Edgar Alexander Maya Lopez"/>
    <x v="0"/>
    <x v="0"/>
    <s v="Petición Interés General"/>
    <x v="0"/>
    <n v="15"/>
    <s v="2024-114-002262-5"/>
    <d v="2024-09-05T00:00:00"/>
    <s v="2024-214-001920-1"/>
    <d v="2024-09-09T00:00:00"/>
    <x v="13"/>
    <n v="4"/>
    <x v="1"/>
    <s v="Finalizar radicado 2024-09-09 10:12:20_x000a_Usuario: Edgar Alexander Maya Lopez_x000a__x000a_Dependencia: EDUCACIÓN NACIONAL PARA BOMBEROS_x000a__x000a_Observación: Se da respuesta con radicado DNBC 2024-214-001920-1"/>
    <d v="2024-09-09T00:00:00"/>
    <s v="PDF"/>
    <s v="SI"/>
    <s v="N/A"/>
    <s v="CUMPLIDA"/>
    <m/>
  </r>
  <r>
    <x v="0"/>
    <x v="2"/>
    <x v="0"/>
    <s v="Angela Vergel Araque"/>
    <x v="2"/>
    <x v="4"/>
    <s v="SOLICITUD TERMINACIÓN ANTICIPADA DEL CONTRATO DE PRESTACIÓN DE SERVICIOS PROFESIONALES Y DE APOYO A LA GESTIÓN No 139 DE 2024"/>
    <s v="Yuranis Tatiana Cabrales Vargas"/>
    <x v="1"/>
    <x v="4"/>
    <s v="Petición Interés Particular"/>
    <x v="2"/>
    <n v="15"/>
    <s v="2024-114-002261-5"/>
    <d v="2024-09-05T00:00:00"/>
    <s v="N/A"/>
    <d v="2024-09-30T00:00:00"/>
    <x v="6"/>
    <n v="19"/>
    <x v="2"/>
    <s v="Reasignar Radicado 2024-09-26 10:38:19_x000a_Usuario: Luis Fernando Vargas Campo_x000a__x000a_Dependencia: GESTIÓN CONTRACTUAL_x000a__x000a_Observación: Se reasignó el radicado al usuario: Yuranis Tatiana Cabrales Vargas con la siguiente observación: se remite por ser de su competencia"/>
    <s v="N/A"/>
    <s v="N/A"/>
    <s v="N/A"/>
    <s v="N/A"/>
    <s v="NO SE EVIDENCIA RESPUESTA"/>
    <m/>
  </r>
  <r>
    <x v="0"/>
    <x v="0"/>
    <x v="0"/>
    <s v="EMPRESA INMOBILIARIA Y DE SERVICIOS LOGISTICOS DE CUNDINAMARCA  --"/>
    <x v="4"/>
    <x v="4"/>
    <s v="Solicitud Certificacion de Ejecucion Contratual"/>
    <s v="Luis Fernando Vargas Campo"/>
    <x v="1"/>
    <x v="4"/>
    <s v="Petición Interés Particular"/>
    <x v="2"/>
    <n v="15"/>
    <s v="2024-114-002260-5"/>
    <d v="2024-09-05T00:00:00"/>
    <s v="N/A"/>
    <d v="2024-09-30T00:00:00"/>
    <x v="6"/>
    <n v="19"/>
    <x v="2"/>
    <s v="Copiar a informado 2024-09-09 16:36:55_x000a_Usuario: Kelly Joanna Santos Ayala_x000a__x000a_Dependencia: FORTALECIMIENTO BOMBERIL PARA LA RESPUESTA_x000a__x000a_Observación: Se informó el radicado al usuario Maikol Alfredo Grandett Gastelbondo_x000a__x000a_send Reasignar Radicado 2024-09-09 16:36:53_x000a_Usuario: Kelly Joanna Santos Ayala_x000a__x000a_Dependencia: FORTALECIMIENTO BOMBERIL PARA LA RESPUESTA_x000a__x000a_Observación: Se reasignó el radicado al usuario: Luis Fernando Vargas Campo con la siguiente observación: Dadas las competencias del área de Infraestructura, no somos los llamados a entregar certificados contractuales, ni de cumplimiento contractual."/>
    <s v="N/A"/>
    <s v="N/A"/>
    <s v="N/A"/>
    <s v="N/A"/>
    <s v="NO SE EVIDENCIA RESPUESTA"/>
    <m/>
  </r>
  <r>
    <x v="0"/>
    <x v="0"/>
    <x v="0"/>
    <s v="MIISTERIO DEL INTERIOR  --"/>
    <x v="0"/>
    <x v="4"/>
    <s v="Asunto: Solicito información requerida de su despacho para dar respuesta al DP HR Alirio Uribe Muñoz sobre los sgtes temas:"/>
    <s v="Adriana Moreno Roncancio"/>
    <x v="2"/>
    <x v="7"/>
    <s v="Petición Documentos o Información"/>
    <x v="1"/>
    <n v="10"/>
    <s v="2024-114-002256-5"/>
    <d v="2024-09-03T00:00:00"/>
    <s v="N/A"/>
    <d v="2024-09-30T00:00:00"/>
    <x v="8"/>
    <n v="21"/>
    <x v="2"/>
    <s v="Reasignar Radicado 2024-09-06 11:39:24_x000a_Usuario: Director General_x000a__x000a_Dependencia: DIRECCION GENERAL_x000a__x000a_Observación: Se reasignó el radicado al usuario: Adriana Moreno Roncancio con la siguiente observación: psi"/>
    <s v="N/A"/>
    <s v="N/A"/>
    <s v="N/A"/>
    <s v="N/A"/>
    <s v="NO SE EVIDENCIA RESPUESTA"/>
    <s v="Petición Documentos o Información tienen 10 dias y no 15"/>
  </r>
  <r>
    <x v="0"/>
    <x v="0"/>
    <x v="6"/>
    <s v="ALCALDIA DE MONIQUIRA - BOYACA  sin información"/>
    <x v="1"/>
    <x v="6"/>
    <s v="SOLICITUD DE INFORMACIÓN CUERPO DE BOMBEROS VOLUNTARIOS DE MONIQUIRÁ"/>
    <s v="Jose Daniel Bolaño Yepez"/>
    <x v="0"/>
    <x v="10"/>
    <s v="Petición Interés General"/>
    <x v="0"/>
    <n v="15"/>
    <s v="2024-114-002255-5"/>
    <d v="2024-09-03T00:00:00"/>
    <s v="2024-215-002137-1"/>
    <d v="2024-09-30T00:00:00"/>
    <x v="8"/>
    <n v="21"/>
    <x v="2"/>
    <s v="En proceso de firma física 2024-09-25 11:08:00_x000a_Usuario: Jose Daniel Bolaño Yepez_x000a__x000a_Dependencia: INSPECCIÓN, VIGILANCIA Y CONTROL_x000a__x000a_Observación: El inicia proceso de firma física para el documento RADICADO DNBC – 2024-114-002255-5"/>
    <d v="2024-09-25T00:00:00"/>
    <s v="PDF"/>
    <s v="N/A"/>
    <s v="N/A"/>
    <s v="EN PROCESO DE FIRMA"/>
    <m/>
  </r>
  <r>
    <x v="0"/>
    <x v="0"/>
    <x v="23"/>
    <s v="CUERPO OFICIAL DE BOMBEROS MONTERIA  --"/>
    <x v="3"/>
    <x v="4"/>
    <s v="SOLICITUD ENVIO DE DERECHO DE PETICION REMITIDO A ESTA ENTIDAD POR COMPETENCIA"/>
    <s v="Faubricio Sánchez Córtes"/>
    <x v="0"/>
    <x v="8"/>
    <s v="Petición Interés Particular"/>
    <x v="2"/>
    <n v="15"/>
    <s v="2024-114-002251-5"/>
    <d v="2024-09-03T00:00:00"/>
    <s v="N/A"/>
    <d v="2024-09-30T00:00:00"/>
    <x v="8"/>
    <n v="21"/>
    <x v="2"/>
    <s v="Finalizar radicado 2024-09-13 15:18:06_x000a_Usuario: Faubricio Sanchez Cortes_x000a__x000a_Dependencia: FORTALECIMIENTO BOMBERIL PARA LA RESPUESTA_x000a__x000a_Observación: Se archiva ya que se envió el documento solicitado"/>
    <s v="N/A"/>
    <s v="N/A"/>
    <s v="N/A"/>
    <s v="N/A"/>
    <s v="INDICA QUE SE ENVIO POR CORREO EL DOCUMENTO REQUERIDO PERO NO ADJUNTA EVIDENCIA DEL ENVIO"/>
    <m/>
  </r>
  <r>
    <x v="0"/>
    <x v="0"/>
    <x v="20"/>
    <s v="CONJUNTO RESIDENCIAL BRISAS DE BARLOVENT  --"/>
    <x v="4"/>
    <x v="4"/>
    <s v="Petición Cuerpo de Bomberos de Cartagena de Indias D. T. y C."/>
    <s v="Johana Vanessa Alvarez Rodriguez"/>
    <x v="1"/>
    <x v="2"/>
    <s v="Petición Interés Particular"/>
    <x v="2"/>
    <n v="15"/>
    <s v="2024-114-002250-5"/>
    <d v="2024-09-03T00:00:00"/>
    <s v="2024-114-001969-1"/>
    <d v="2024-09-11T00:00:00"/>
    <x v="7"/>
    <n v="8"/>
    <x v="1"/>
    <s v="Finalizar radicado 2024-09-11 11:48:41_x000a_Usuario: Johana Vanessa Alvarez Rodriguez_x000a__x000a_Dependencia: GESTIÓN ATENCIÓN AL USUARIO_x000a__x000a_Observación: Se anexa respuesta como evidencia de envio. Correo enviado dia 11.09."/>
    <d v="2024-09-11T00:00:00"/>
    <s v="PDF"/>
    <s v="SI"/>
    <s v="N/A"/>
    <s v="CUMPLIDA"/>
    <m/>
  </r>
  <r>
    <x v="0"/>
    <x v="0"/>
    <x v="12"/>
    <s v="MARIA   DEL CARMEN  MESTRE   HERRERA"/>
    <x v="2"/>
    <x v="0"/>
    <s v="SOLICITU DE CAPACITACIÓN"/>
    <s v="Mercedes Catalina Rincón Quintero"/>
    <x v="0"/>
    <x v="0"/>
    <s v="Petición Interés General"/>
    <x v="0"/>
    <n v="15"/>
    <s v="2024-114-002249-5"/>
    <d v="2024-09-03T00:00:00"/>
    <s v="N/A"/>
    <d v="2024-09-30T00:00:00"/>
    <x v="8"/>
    <n v="21"/>
    <x v="2"/>
    <s v="Finalizar radicado 2024-09-10 11:17:27_x000a_Usuario: Mercedes Catalina Rincón Quintero_x000a__x000a_Dependencia: EDUCACIÓN NACIONAL PARA BOMBEROS_x000a__x000a_Observación: No requiere respusta"/>
    <s v="N/A"/>
    <s v="N/A"/>
    <s v="N/A"/>
    <s v="N/A"/>
    <s v="INDICA QUE NO REQUIERE RESPUESTA PERO AL PARECER SI"/>
    <s v="De acuerdo con las observaciones. PQRSD SI requiere repsuesta"/>
  </r>
  <r>
    <x v="0"/>
    <x v="0"/>
    <x v="15"/>
    <s v="ALCALDIA MUNICIPAL ABREGO  sin información convocatorias@abrego-nortedesantander.gov.co"/>
    <x v="1"/>
    <x v="4"/>
    <s v="Carta de Intención Contrato de Comodato - Estación de Bomberos Ábrego, Norte de Santander"/>
    <s v="Jonathan Prieto"/>
    <x v="0"/>
    <x v="8"/>
    <s v="Petición Interés General"/>
    <x v="0"/>
    <n v="15"/>
    <s v="2024-114-002248-5"/>
    <d v="2024-09-03T00:00:00"/>
    <s v="N/A"/>
    <d v="2024-09-30T00:00:00"/>
    <x v="8"/>
    <n v="21"/>
    <x v="2"/>
    <s v="Reasignar Radicado 2024-09-03 12:18:31_x000a_Usuario: Faubricio Sanchez Cortes_x000a__x000a_Dependencia: FORTALECIMIENTO BOMBERIL PARA LA RESPUESTA_x000a__x000a_Observación: Se reasignó el radicado al usuario: Jonathan Prieto con la siguiente observación: Para su conocimiento y fines pertinentes"/>
    <s v="N/A"/>
    <s v="N/A"/>
    <s v="N/A"/>
    <s v="N/A"/>
    <s v="NO SE EVIDENCIA RESPUESTA"/>
    <m/>
  </r>
  <r>
    <x v="0"/>
    <x v="0"/>
    <x v="10"/>
    <s v="África  Carabalí   Rodríguez"/>
    <x v="2"/>
    <x v="4"/>
    <s v="Derecho de petición"/>
    <s v="Faubricio Sánchez Córtes"/>
    <x v="0"/>
    <x v="8"/>
    <s v="Petición Interés Particular"/>
    <x v="2"/>
    <n v="15"/>
    <s v="2024-114-002247-5"/>
    <d v="2024-09-03T00:00:00"/>
    <s v="N/A"/>
    <d v="2024-09-30T00:00:00"/>
    <x v="8"/>
    <n v="21"/>
    <x v="2"/>
    <s v="Crear Radicado 2024-09-03 10:17:48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24"/>
    <s v="LUIS FERNANDO -- --"/>
    <x v="4"/>
    <x v="4"/>
    <s v="SLICITUD CONFIRMACION VISITA"/>
    <s v="Dirección General"/>
    <x v="2"/>
    <x v="11"/>
    <s v="Petición Interés General"/>
    <x v="0"/>
    <n v="15"/>
    <s v="2024-114-002246-5"/>
    <d v="2024-09-03T00:00:00"/>
    <s v="N/A"/>
    <d v="2024-09-30T00:00:00"/>
    <x v="8"/>
    <n v="21"/>
    <x v="2"/>
    <s v="Crear Radicado 2024-09-03 09:24:12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NO SE EVIDENCIA RESPUESTA"/>
    <m/>
  </r>
  <r>
    <x v="0"/>
    <x v="0"/>
    <x v="0"/>
    <s v="CGR ATENCIóN CIUDADANA (CGR  -- --"/>
    <x v="0"/>
    <x v="6"/>
    <s v="RAD 2024EE0163633 Traslado por competencia derecho de petición Código  2024-313374-82111-NC-NC"/>
    <s v="Jose Daniel Bolaño Yepez"/>
    <x v="0"/>
    <x v="10"/>
    <s v="informe"/>
    <x v="0"/>
    <n v="15"/>
    <s v="2024-114-002128-2"/>
    <d v="2024-09-03T00:00:00"/>
    <s v="N/A"/>
    <d v="2024-09-30T00:00:00"/>
    <x v="8"/>
    <n v="21"/>
    <x v="2"/>
    <s v="Reasignar Radicado 2024-10-01 16:11:00_x000a_Usuario: Stephanie Rodríguez Valencia_x000a__x000a_Dependencia: INSPECCIÓN, VIGILANCIA Y CONTROL_x000a__x000a_Observación: Se reasignó el radicado al usuario: Jose Daniel Bolaño Yepez con la siguiente observación: Para su trámite"/>
    <s v="N/A"/>
    <s v="N/A"/>
    <s v="N/A"/>
    <s v="N/A"/>
    <s v="NO SE EVIDENCIA RESPUESTA"/>
    <m/>
  </r>
  <r>
    <x v="0"/>
    <x v="0"/>
    <x v="0"/>
    <s v="CUERPO DE BOMBEROS VOLUNTARIOS DE BOGOTÁ  sin información juan.0508@hotmail.com"/>
    <x v="3"/>
    <x v="0"/>
    <s v="Homologación curso nivel operaciones MATPEL  2"/>
    <s v="Andres Felipe Garcia Rico"/>
    <x v="0"/>
    <x v="0"/>
    <s v="Petición Interés General"/>
    <x v="0"/>
    <n v="15"/>
    <s v="2024-114-002112-2"/>
    <d v="2024-09-02T00:00:00"/>
    <s v="N/A"/>
    <d v="2024-09-30T00:00:00"/>
    <x v="19"/>
    <e v="#VALUE!"/>
    <x v="1"/>
    <s v="Reasignar Radicado 2024-09-09 15:02:43_x000a_Usuario: Edgar Alexander Maya Lopez_x000a__x000a_Dependencia: EDUCACIÓN NACIONAL PARA BOMBEROS_x000a__x000a_Observación: Se reasignó el radicado al usuario: Andres Felipe Garcia Rico con la siguiente observación: Para tramite"/>
    <s v="N/A"/>
    <s v="N/A"/>
    <s v="N/A"/>
    <s v="N/A"/>
    <s v="SE EVIDENCIA UNA RESPUESTA EMITIDA CON RADICADO No 2024-214-001743-1 ES DE FECHA DE AGOSTO"/>
    <m/>
  </r>
  <r>
    <x v="0"/>
    <x v="0"/>
    <x v="20"/>
    <s v="CUERPO DE BOMBEROS VOLUNTARIOS DE CLEMENCIA  BOLIVAR"/>
    <x v="3"/>
    <x v="3"/>
    <s v="Suspensión Total del Servicio de Bomberos en el Municipio de Clemencia Bolívar."/>
    <s v="Jorge Enrique Restrepo Sanguino"/>
    <x v="0"/>
    <x v="9"/>
    <s v="comunicación oficial"/>
    <x v="0"/>
    <n v="15"/>
    <s v="2024-114-002111-2"/>
    <d v="2024-09-02T00:00:00"/>
    <s v="N/A"/>
    <d v="2024-09-30T00:00:00"/>
    <x v="20"/>
    <n v="22"/>
    <x v="2"/>
    <s v="Reasignar Radicado 2024-09-18 12:03:40_x000a_Usuario: Juan Pablo Ardila Figueroa_x000a__x000a_Dependencia: FORMULACIÓN, ACTUALIZACIÓN ,ACOMPAÑAMINETO NORMATIVO Y OPERATIVO_x000a__x000a_Observación: Se reasignó el radicado al usuario: Jorge Enrique Restrepo Sanguino con la siguiente observación: Dr. Jorge, es relevante proyectar la respuesta desde la funcionalidad de la entidad y su marco normativo Requiriendo URGENTEMENTE al municipo garantizar el servicio publico escencial . Mil gracias"/>
    <s v="N/A"/>
    <s v="N/A"/>
    <s v="N/A"/>
    <s v="N/A"/>
    <s v="NO SE EVIDENCIA RESPUESTA"/>
    <m/>
  </r>
  <r>
    <x v="0"/>
    <x v="0"/>
    <x v="5"/>
    <s v="CUERPO DE BOMBEROS VOLUNTARIOS DE CIENAGA - MAGDALENA  cienaga"/>
    <x v="3"/>
    <x v="2"/>
    <s v="Invitacion"/>
    <s v="Dirección General"/>
    <x v="2"/>
    <x v="11"/>
    <s v="invitaciones"/>
    <x v="0"/>
    <n v="15"/>
    <s v="2024-114-002098-2"/>
    <d v="2024-09-02T00:00:00"/>
    <s v="N/A"/>
    <d v="2024-09-30T00:00:00"/>
    <x v="20"/>
    <n v="22"/>
    <x v="2"/>
    <s v="Crear Radicado 2024-09-02 11:50:26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s v="N/A"/>
    <s v="N/A"/>
    <s v="N/A"/>
    <s v="N/A"/>
    <s v="NO SE EVIDENCIA RESPUESTA"/>
    <m/>
  </r>
  <r>
    <x v="0"/>
    <x v="0"/>
    <x v="14"/>
    <s v="CUERPO DE BOMBEROS VOLUNTARIOS DE ALPUJARRA - TOLIMA  alpujarras"/>
    <x v="3"/>
    <x v="3"/>
    <s v="Concepto jurídico"/>
    <s v="Nicolas Potes Rengifo"/>
    <x v="0"/>
    <x v="9"/>
    <s v="solicitud de información pública"/>
    <x v="1"/>
    <n v="10"/>
    <s v="2024-114-002094-2"/>
    <d v="2024-09-02T00:00:00"/>
    <s v="N/A"/>
    <d v="2024-09-30T00:00:00"/>
    <x v="20"/>
    <n v="22"/>
    <x v="2"/>
    <s v="Finalizar radicado 2024-09-18 13:07:46_x000a_Usuario: Nicolas Potes Rengifo_x000a__x000a_Dependencia: FORMULACIÓN, ACTUALIZACIÓN ,ACOMPAÑAMINETO NORMATIVO Y OPERATIVO_x000a__x000a_Observación: el presente se le dio tramite mediante radicado de salida 2024-211-001930-1."/>
    <s v="N/A"/>
    <s v="N/A"/>
    <s v="N/A"/>
    <s v="N/A"/>
    <s v="INDICA RESPUESTA CON OFICIO PERO NO SE EVIDENCIA DOCUMENTO"/>
    <m/>
  </r>
  <r>
    <x v="0"/>
    <x v="0"/>
    <x v="6"/>
    <s v="GOBERNACIÓN DE BOYACÁ   --"/>
    <x v="1"/>
    <x v="1"/>
    <s v="Solicitud de Fortalecimiento Cuerpos de Bomberos Departamento de Boyacá"/>
    <s v="Faubricio Sánchez Córtes"/>
    <x v="0"/>
    <x v="8"/>
    <s v="ficha resumen para la presentación de proyectos firmada"/>
    <x v="0"/>
    <n v="15"/>
    <s v="2024-114-002093-2"/>
    <d v="2024-09-02T00:00:00"/>
    <s v="2024-213-001848-1"/>
    <d v="2024-09-04T00:00:00"/>
    <x v="13"/>
    <n v="4"/>
    <x v="1"/>
    <s v="Finalizar radicado 2024-09-04 14:45:16_x000a_Usuario: Faubricio Sanchez Cortes_x000a__x000a_Dependencia: FORTALECIMIENTO BOMBERIL PARA LA RESPUESTA_x000a__x000a_Observación: Se archiva ya que se dio respuesta con radicado No. 2024-213-001848-1 enviado por correo electrónico el día 4/9/2024"/>
    <d v="2024-09-04T00:00:00"/>
    <s v="PDF"/>
    <s v="N/A"/>
    <s v="N/A"/>
    <s v="CUMPLIDA PERO EL DOCUMENTO DE SALIDA FUE CREADO INDEPENDIENTE A LA ENTRADA"/>
    <m/>
  </r>
  <r>
    <x v="0"/>
    <x v="0"/>
    <x v="0"/>
    <s v="Juan  Carlos  García  Plazas"/>
    <x v="2"/>
    <x v="4"/>
    <s v="RV: Certificación laboral JUAN CARLOS GARCIA PLAZAS C.C. 7162321"/>
    <s v="Lina Ines Ricardo Marriaga"/>
    <x v="1"/>
    <x v="4"/>
    <s v="certificaciones laborales"/>
    <x v="2"/>
    <n v="15"/>
    <s v="2024-114-002090-2"/>
    <d v="2024-09-02T00:00:00"/>
    <s v="2024-313-001864-1"/>
    <d v="2024-09-16T00:00:00"/>
    <x v="3"/>
    <n v="12"/>
    <x v="1"/>
    <s v="Finalizar radicado 2024-09-16 22:26:51_x000a_Usuario: Lina Ines Ricardo Marriaga_x000a__x000a_Dependencia: GESTIÓN CONTRACTUAL_x000a__x000a_Observación: SE REMITIO VIA CORREO ELECTRONICO AL PETICIONARIO Y SE ADJUNTAN SOPORTES"/>
    <d v="2024-09-16T00:00:00"/>
    <s v="PDF"/>
    <s v="SI"/>
    <s v="N/A"/>
    <s v="CUMPLIDA"/>
    <m/>
  </r>
  <r>
    <x v="0"/>
    <x v="0"/>
    <x v="11"/>
    <s v="CUERPO DE BOMBEROS VOLUNTARIOS DEL SOCORRO  sin información"/>
    <x v="3"/>
    <x v="4"/>
    <s v="RV: SOLICITUD CARNETIZACION"/>
    <s v="Edwin Alfonso Zamora Oyola"/>
    <x v="1"/>
    <x v="13"/>
    <s v="informe"/>
    <x v="0"/>
    <n v="15"/>
    <s v="2024-114-002087-2"/>
    <d v="2024-09-02T00:00:00"/>
    <s v="N/A"/>
    <d v="2024-09-30T00:00:00"/>
    <x v="20"/>
    <n v="22"/>
    <x v="2"/>
    <s v="Crear Radicado 2024-09-02 11:00:43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s v="N/A"/>
    <s v="N/A"/>
    <s v="N/A"/>
    <s v="N/A"/>
    <s v="NO SE EVIDENCIA RESPUESTA"/>
    <m/>
  </r>
  <r>
    <x v="0"/>
    <x v="0"/>
    <x v="0"/>
    <s v="UNIDAD PARA LA GESTION  DEL RIESGO"/>
    <x v="0"/>
    <x v="4"/>
    <s v="Oficio 2024EE13464 - Respuesta Oficio 2024EE07758 - Solicitud documentación de entrega Vehículo de Intervención Rápida, Placa OCJ580. Con radicado UNG..."/>
    <s v="Juan Carlos Suarez de la Torre"/>
    <x v="1"/>
    <x v="14"/>
    <s v="Petición Documentos o Información"/>
    <x v="1"/>
    <n v="10"/>
    <s v="2024-114-002243-5"/>
    <d v="2024-09-02T00:00:00"/>
    <s v="N/A"/>
    <d v="2024-09-30T00:00:00"/>
    <x v="20"/>
    <n v="22"/>
    <x v="2"/>
    <s v="Crear Radicado 2024-09-02 10:53:37_x000a_Usuario: Atención de Usuario al Ciudadano_x000a__x000a_Dependencia: GESTIÓN ATENCIÓN AL USUARIO_x000a__x000a_Observación: Se radicó el documento de forma correcta mediante radicación email con los siguientes datos: Usuarios tramitadores: - Juan Carlos Suarez de la Torre, Dependencia/s tramitadora/s: - GESTIÓN ADMININSTRATIVA, Usuario creador: Atención de Usuario al Ciudadano"/>
    <s v="N/A"/>
    <s v="N/A"/>
    <s v="N/A"/>
    <s v="N/A"/>
    <s v="NO SE EVIDENCIA RESPUESTA"/>
    <s v="Petición Documentos o Información tienen 10 dias y no 15"/>
  </r>
  <r>
    <x v="0"/>
    <x v="0"/>
    <x v="11"/>
    <s v="BOMBEROS VOLUNTARIOS CIMITARRA S.S.  CIMITARRA"/>
    <x v="3"/>
    <x v="6"/>
    <s v="DOCUMENTOS PARA ACTIVAR EL RUE"/>
    <s v="Stephanie Rodríguez Valencia"/>
    <x v="0"/>
    <x v="10"/>
    <s v="informe"/>
    <x v="0"/>
    <n v="15"/>
    <s v="2024-114-002082-2"/>
    <d v="2024-09-02T00:00:00"/>
    <s v="N/A"/>
    <d v="2024-09-30T00:00:00"/>
    <x v="20"/>
    <n v="22"/>
    <x v="2"/>
    <s v="Reasignar Radicado 2024-09-02 10:53:14_x000a_Usuario: Luis Alberto Valencia Pulido_x000a__x000a_Dependencia: COORDINACIÓN OPERATIVA_x000a__x000a_Observación: Se reasignó el radicado al usuario: Stephanie Rodríguez Valencia con la siguiente observación: Se reasigna por competencia y para fines pertinente."/>
    <s v="N/A"/>
    <s v="N/A"/>
    <s v="N/A"/>
    <s v="N/A"/>
    <s v="NO SE EVIDENCIA RESPUESTA"/>
    <m/>
  </r>
  <r>
    <x v="0"/>
    <x v="0"/>
    <x v="23"/>
    <s v="ALCALDIA MUNICIPAL DE SAN JOSÉ DE URÉ  --"/>
    <x v="1"/>
    <x v="1"/>
    <s v="CARTA DE CONTRAPARTIDAPARA LA ADQUISICIÓN DE MAQUINA CISTERNA PARA FORTALECER EL CUERPO DE BOMBEROS DEL MUNICIPIO DE SAN JOSE DE URE , CORDOBA"/>
    <s v="Faubricio Sánchez Córtes"/>
    <x v="0"/>
    <x v="8"/>
    <s v="ficha resumen para la presentación de proyectos firmada"/>
    <x v="0"/>
    <n v="15"/>
    <s v="2024-114-002081-2"/>
    <d v="2024-09-02T00:00:00"/>
    <s v="N/A"/>
    <d v="2024-09-30T00:00:00"/>
    <x v="20"/>
    <n v="22"/>
    <x v="2"/>
    <s v="Crear Radicado 2024-09-02 10:13:20_x000a_Usuario: Atención de Usuario al Ciudadano_x000a__x000a_Dependencia: GESTIÓN ATENCIÓN AL USUARIO_x000a__x000a_Observación: Se radicó el documento de forma correcta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0"/>
    <s v="UNIDAD NACIONAL PARA LA GESTION DEL RIESGO  sin información obdin.choles@gestiondelriesgo.gov.co"/>
    <x v="0"/>
    <x v="1"/>
    <s v="Oficio 2024EE13462 - Traslado Solicitud dotación cuerpo de bomberos Fresno. Radicado 2024ER24461 del 16-08-2024."/>
    <s v="Faubricio Sánchez Córtes"/>
    <x v="0"/>
    <x v="8"/>
    <s v="ficha resumen para la presentación de proyectos firmada"/>
    <x v="0"/>
    <n v="15"/>
    <s v="2024-114-002080-2"/>
    <d v="2024-09-02T00:00:00"/>
    <s v="N/A"/>
    <d v="2024-09-30T00:00:00"/>
    <x v="20"/>
    <n v="22"/>
    <x v="2"/>
    <s v="Crear Radicado 2024-09-02 09:59:59_x000a_Usuario: Atención de Usuario al Ciudadano_x000a__x000a_Dependencia: GESTIÓN ATENCIÓN AL USUARIO_x000a__x000a_Observación: Se radicó el documento de forma correcta mediante radicación email con los siguientes datos: Usuarios tramitadores: - Faubricio Sanchez Cortes, Dependencia/s tramitadora/s: - FORTALECIMIENTO BOMBERIL PARA LA RESPUESTA, Usuario creador: Atención de Usuario al Ciudadano"/>
    <s v="N/A"/>
    <s v="N/A"/>
    <s v="N/A"/>
    <s v="N/A"/>
    <s v="NO SE EVIDENCIA RESPUESTA"/>
    <m/>
  </r>
  <r>
    <x v="0"/>
    <x v="0"/>
    <x v="6"/>
    <s v="ALCALDIA DE MONIQUIRA - BOYACA  sin información"/>
    <x v="1"/>
    <x v="6"/>
    <s v="SOLICITUD DE INFORMACIÓN RESPECTO AL CUERPO DE BOMBEROS VOLUNTARIOS DE MONIQUIRÁ. MUNIICPIO DE MONIQUIRÁ, BOYACÁ"/>
    <s v="Dario Alberto Pedreros"/>
    <x v="0"/>
    <x v="10"/>
    <s v="solicitud de información pública"/>
    <x v="1"/>
    <n v="10"/>
    <s v="2024-114-002077-2"/>
    <d v="2024-09-02T00:00:00"/>
    <s v="N/A"/>
    <d v="2024-09-30T00:00:00"/>
    <x v="20"/>
    <n v="22"/>
    <x v="2"/>
    <s v="Reasignar Radicado 2024-10-01 16:03:02_x000a_Usuario: Stephanie Rodríguez Valencia_x000a__x000a_Dependencia: INSPECCIÓN, VIGILANCIA Y CONTROL_x000a__x000a_Observación: Se reasignó el radicado al usuario: Dario Alberto Pedreros Guerra con la siguiente observación: Para su trámite"/>
    <s v="N/A"/>
    <s v="N/A"/>
    <s v="N/A"/>
    <s v="N/A"/>
    <s v="NO SE EVIDENCIA RESPUESTA"/>
    <m/>
  </r>
  <r>
    <x v="0"/>
    <x v="0"/>
    <x v="14"/>
    <s v="CUERPO DE BOMBEROS VOLUNTARIOS DE ALPUJARRA - TOLIMA  alpujarras"/>
    <x v="3"/>
    <x v="3"/>
    <s v="Concepto Técnico"/>
    <s v="Nicolas Potes Rengifo"/>
    <x v="0"/>
    <x v="9"/>
    <s v="solicitud de información pública"/>
    <x v="1"/>
    <n v="10"/>
    <s v="2024-114-002076-2"/>
    <d v="2024-09-02T00:00:00"/>
    <s v="2024-211-001930-1"/>
    <d v="2024-09-17T00:00:00"/>
    <x v="14"/>
    <n v="13"/>
    <x v="3"/>
    <s v="Finalizar radicado 2024-09-17 11:51:10_x000a_Usuario: Nicolas Potes Rengifo_x000a__x000a_Dependencia: FORMULACIÓN, ACTUALIZACIÓN ,ACOMPAÑAMINETO NORMATIVO Y OPERATIVO_x000a__x000a_Observación: se le dio el tramite correspondiente"/>
    <d v="2024-09-17T00:00:00"/>
    <s v="PDF"/>
    <s v="N/A"/>
    <s v="N/A"/>
    <s v="CUMPLIDA"/>
    <s v="Se pasa a extemporanea por cuanto es peticion de documentos que tiene 10 dias habiles"/>
  </r>
  <r>
    <x v="0"/>
    <x v="0"/>
    <x v="11"/>
    <s v="ALCALDIA MUNICIPAL DE OIBA  ELKIN REYES SANTANDER"/>
    <x v="1"/>
    <x v="3"/>
    <s v="DERECHO DE PETICION CONVENIO INTERADMINISTRATIVO MUNICIPIO DE OIBA Y CUERPO DE BOMBEROS VOLUNTARIOS OIBA"/>
    <s v="Juan Pablo Ardila Figueroa"/>
    <x v="0"/>
    <x v="9"/>
    <s v="Petición Interés General"/>
    <x v="0"/>
    <n v="15"/>
    <s v="2024-114-002406-5"/>
    <d v="2024-09-24T00:00:00"/>
    <s v="N/A"/>
    <d v="2024-09-30T00:00:00"/>
    <x v="10"/>
    <m/>
    <x v="0"/>
    <s v="Crear Radicado 2024-09-24 08:38:25_x000a_Usuario: Atención de Usuario al Ciudadano_x000a__x000a_Dependencia: GESTIÓN ATENCIÓN AL USUARIO_x000a__x000a_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"/>
    <s v="N/A"/>
    <s v="N/A"/>
    <s v="N/A"/>
    <s v="N/A"/>
    <s v="A TIEMPO PARA EMITIR RESPUESTA EN LOS TIEMPOS DE LEY"/>
    <m/>
  </r>
  <r>
    <x v="0"/>
    <x v="0"/>
    <x v="0"/>
    <s v="PAOLA  DEL PILAR  HERNANDEZ  LOPEZ"/>
    <x v="2"/>
    <x v="6"/>
    <s v="TRASLADO ID 409476 DIR NACIONAL DE BOMBEROS"/>
    <s v="Stephanie Rodríguez Valencia"/>
    <x v="0"/>
    <x v="10"/>
    <s v="Petición Interés Particular"/>
    <x v="2"/>
    <n v="15"/>
    <s v="2024-114-002409-5"/>
    <d v="2024-09-24T00:00:00"/>
    <s v="N/A"/>
    <d v="2024-09-30T00:00:00"/>
    <x v="10"/>
    <m/>
    <x v="0"/>
    <s v="Crear Radicado 2024-09-24 10:17:25_x000a_Usuario: Atención de Usuario al Ciudadano_x000a__x000a_Dependencia: GESTIÓN ATENCIÓN AL USUARIO_x000a__x000a_Observación: Se radicó el documento de forma correcta mediante radicación email con los siguientes datos: Usuarios tramitadores: - Stephanie Rodríguez Valencia, Dependencia/s tramitadora/s: - INSPECCIÓN, VIGILANCIA Y CONTROL, Usuario creador: Atención de Usuario al Ciudadano"/>
    <s v="N/A"/>
    <s v="N/A"/>
    <s v="N/A"/>
    <s v="N/A"/>
    <s v="A TIEMPO PARA EMITIR RESPUESTA EN LOS TIEMPOS DE LEY"/>
    <m/>
  </r>
  <r>
    <x v="0"/>
    <x v="0"/>
    <x v="12"/>
    <s v="CUERPO DE BOMBEROS VOLUNTARIOS DE VALLEDUPAR  sin información"/>
    <x v="3"/>
    <x v="3"/>
    <s v="SEGUNDA SOLICITUD DE INVESTIGACIÓN"/>
    <s v="Juan Pablo Ardila Figueroa"/>
    <x v="0"/>
    <x v="9"/>
    <s v="solicitud de información pública"/>
    <x v="1"/>
    <n v="10"/>
    <s v="2024-114-002516-2"/>
    <d v="2024-09-25T00:00:00"/>
    <s v="N/A"/>
    <d v="2024-09-30T00:00:00"/>
    <x v="4"/>
    <m/>
    <x v="0"/>
    <s v="Crear Radicado 2024-09-25 10:44:33_x000a_Usuario: Atención de Usuario al Ciudadano_x000a__x000a_Dependencia: GESTIÓN ATENCIÓN AL USUARIO_x000a__x000a_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"/>
    <s v="N/A"/>
    <s v="N/A"/>
    <s v="N/A"/>
    <s v="N/A"/>
    <s v="A TIEMPO PARA EMITIR RESPUESTA EN LOS TIEMPOS DE LEY"/>
    <m/>
  </r>
  <r>
    <x v="0"/>
    <x v="0"/>
    <x v="22"/>
    <s v="CUERPO DE BOMBEROS VOLUNTARIOS DE VILLAMARIA  CALDAS"/>
    <x v="3"/>
    <x v="0"/>
    <s v="Solicitud Curso Introductorio en Linea para el Cuerpo de Bomberos Voluntarios Villamaria y Marulanda."/>
    <s v="Edwin Alfonso Zamora Oyola"/>
    <x v="3"/>
    <x v="13"/>
    <s v="autorización institucional del desarrollo del curso"/>
    <x v="2"/>
    <n v="15"/>
    <s v="2024-114-002520-2"/>
    <d v="2024-09-25T00:00:00"/>
    <s v="N/A"/>
    <d v="2024-09-30T00:00:00"/>
    <x v="4"/>
    <m/>
    <x v="0"/>
    <s v="Reasignar Radicado 2024-09-27 11:19:44_x000a_Usuario: Ximena Pelaez Escudero_x000a__x000a_Dependencia: EDUCACIÓN NACIONAL PARA BOMBEROS_x000a__x000a_Observación: Se reasignó el radicado al usuario: Edwin Alfonso Zamora Oyola con la siguiente observación: PTG"/>
    <s v="N/A"/>
    <s v="N/A"/>
    <s v="N/A"/>
    <s v="N/A"/>
    <s v="A TIEMPO PARA EMITIR RESPUESTA EN LOS TIEMPOS DE LEY"/>
    <m/>
  </r>
  <r>
    <x v="0"/>
    <x v="0"/>
    <x v="0"/>
    <s v="Ana  Puentes"/>
    <x v="2"/>
    <x v="6"/>
    <s v="Cuerpos de Bomberos en Colombia"/>
    <s v="Juan Pablo Ardila Figueroa"/>
    <x v="0"/>
    <x v="9"/>
    <s v="Petición Documentos o Información"/>
    <x v="1"/>
    <n v="10"/>
    <s v="2024-114-002412-5"/>
    <d v="2024-09-25T00:00:00"/>
    <s v="N/A"/>
    <d v="2024-09-30T00:00:00"/>
    <x v="4"/>
    <m/>
    <x v="0"/>
    <s v="Reasignar Radicado 2024-09-26 11:04:21_x000a_Usuario: Atención de Usuario al Ciudadano_x000a__x000a_Dependencia: GESTIÓN ATENCIÓN AL USUARIO_x000a__x000a_Observación: Se reasignó el radicado al usuario: Juan Pablo Ardila Figueroa con la siguiente observación: para su conocimiento y fines pertinentes."/>
    <s v="N/A"/>
    <s v="N/A"/>
    <s v="N/A"/>
    <s v="N/A"/>
    <s v="A TIEMPO PARA EMITIR RESPUESTA EN LOS TIEMPOS DE LEY"/>
    <s v="Petición Documentos o Información tienen 10 dias y no 15"/>
  </r>
  <r>
    <x v="0"/>
    <x v="0"/>
    <x v="20"/>
    <s v="CUERPO DE BOMBEROS VOLUNTARIOS DE TURBACO - BOLÍVAR  sin información"/>
    <x v="3"/>
    <x v="0"/>
    <s v="Solicitud taller Virtual de SCI"/>
    <s v="Edwin Alfonso Zamora Oyola"/>
    <x v="3"/>
    <x v="13"/>
    <s v="autorización institucional del desarrollo del curso"/>
    <x v="2"/>
    <n v="15"/>
    <s v="2024-114-002524-2"/>
    <d v="2024-09-25T00:00:00"/>
    <s v="N/A"/>
    <d v="2024-09-30T00:00:00"/>
    <x v="4"/>
    <m/>
    <x v="0"/>
    <s v="Reasignar Radicado 2024-09-27 11:14:42_x000a_Usuario: Ximena Pelaez Escudero_x000a__x000a_Dependencia: EDUCACIÓN NACIONAL PARA BOMBEROS_x000a__x000a_Observación: Se reasignó el radicado al usuario: Edwin Alfonso Zamora Oyola con la siguiente observación: PTG"/>
    <s v="N/A"/>
    <s v="N/A"/>
    <s v="N/A"/>
    <s v="N/A"/>
    <s v="A TIEMPO PARA EMITIR RESPUESTA EN LOS TIEMPOS DE LEY"/>
    <m/>
  </r>
  <r>
    <x v="0"/>
    <x v="0"/>
    <x v="13"/>
    <s v="ALCALDÍA PADILLA - CAUCA   --"/>
    <x v="1"/>
    <x v="3"/>
    <s v="SOLICITUD CONCEPTO TÉCNICO"/>
    <s v="Juan Pablo Ardila Figueroa"/>
    <x v="0"/>
    <x v="9"/>
    <s v="solicitud de información pública"/>
    <x v="1"/>
    <n v="10"/>
    <s v="2024-114-002535-2"/>
    <d v="2024-09-26T00:00:00"/>
    <s v="N/A"/>
    <d v="2024-09-30T00:00:00"/>
    <x v="13"/>
    <m/>
    <x v="0"/>
    <s v="Crear Radicado 2024-09-26 11:50:51_x000a_Usuario: Atención de Usuario al Ciudadano_x000a__x000a_Dependencia: GESTIÓN ATENCIÓN AL USUARIO_x000a__x000a_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"/>
    <s v="N/A"/>
    <s v="N/A"/>
    <s v="N/A"/>
    <s v="N/A"/>
    <s v="A TIEMPO PARA EMITIR RESPUESTA EN LOS TIEMPOS DE LEY"/>
    <m/>
  </r>
  <r>
    <x v="0"/>
    <x v="0"/>
    <x v="1"/>
    <s v="ALCALDIA MUNICIPAL DE ISNOS  --"/>
    <x v="1"/>
    <x v="3"/>
    <s v="OFICIO INFORMATIVO-SOLICITUD DE ACOMPAÑAMIENTO"/>
    <s v="Juan Pablo Ardila Figueroa"/>
    <x v="0"/>
    <x v="9"/>
    <s v="Petición Interés General"/>
    <x v="0"/>
    <n v="15"/>
    <s v="2024-114-002416-5"/>
    <d v="2024-09-27T00:00:00"/>
    <s v="N/A"/>
    <d v="2024-09-30T00:00:00"/>
    <x v="1"/>
    <m/>
    <x v="0"/>
    <s v="Crear Radicado 2024-09-27 08:00:05_x000a_Usuario: Atención de Usuario al Ciudadano_x000a__x000a_Dependencia: GESTIÓN ATENCIÓN AL USUARIO_x000a__x000a_Observación: Se radicó el documento de forma correcta mediante radicación email con los siguientes datos: Usuarios tramitadores: - Juan Pablo Ardila Figueroa, Dependencia/s tramitadora/s: - FORMULACIÓN, ACTUALIZACIÓN ,ACOMPAÑAMINETO NORMATIVO Y OPERATIVO, Usuario creador: Atención de Usuario al Ciudadano"/>
    <s v="N/A"/>
    <s v="N/A"/>
    <s v="N/A"/>
    <s v="N/A"/>
    <s v="A TIEMPO PARA EMITIR RESPUESTA EN LOS TIEMPOS DE LEY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5"/>
        <item x="1"/>
        <item x="3"/>
        <item x="4"/>
        <item x="0"/>
        <item x="2"/>
        <item t="default"/>
      </items>
    </pivotField>
    <pivotField showAll="0"/>
    <pivotField showAll="0"/>
    <pivotField numFmtId="14" showAll="0"/>
    <pivotField showAll="0"/>
    <pivotField numFmtId="14" showAll="0"/>
    <pivotField dataField="1" showAll="0">
      <items count="22">
        <item x="12"/>
        <item x="1"/>
        <item x="13"/>
        <item x="4"/>
        <item x="10"/>
        <item x="0"/>
        <item x="7"/>
        <item x="9"/>
        <item x="11"/>
        <item x="2"/>
        <item x="3"/>
        <item x="14"/>
        <item x="15"/>
        <item x="5"/>
        <item x="16"/>
        <item x="17"/>
        <item x="18"/>
        <item x="6"/>
        <item x="8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Días hábiles" fld="17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1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19:B138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9">
        <item x="16"/>
        <item x="1"/>
        <item x="11"/>
        <item x="0"/>
        <item x="9"/>
        <item x="8"/>
        <item x="14"/>
        <item x="17"/>
        <item x="4"/>
        <item x="3"/>
        <item x="2"/>
        <item x="6"/>
        <item x="12"/>
        <item x="10"/>
        <item x="7"/>
        <item x="15"/>
        <item x="5"/>
        <item x="13"/>
        <item t="default"/>
      </items>
    </pivotField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Dependencia" fld="9" subtotal="count" baseField="0" baseItem="0"/>
  </dataFields>
  <formats count="49">
    <format dxfId="346">
      <pivotArea type="all" dataOnly="0" outline="0" fieldPosition="0"/>
    </format>
    <format dxfId="345">
      <pivotArea outline="0" collapsedLevelsAreSubtotals="1" fieldPosition="0"/>
    </format>
    <format dxfId="344">
      <pivotArea field="9" type="button" dataOnly="0" labelOnly="1" outline="0" axis="axisRow" fieldPosition="0"/>
    </format>
    <format dxfId="343">
      <pivotArea dataOnly="0" labelOnly="1" outline="0" axis="axisValues" fieldPosition="0"/>
    </format>
    <format dxfId="342">
      <pivotArea dataOnly="0" labelOnly="1" fieldPosition="0">
        <references count="1">
          <reference field="9" count="0"/>
        </references>
      </pivotArea>
    </format>
    <format dxfId="341">
      <pivotArea dataOnly="0" labelOnly="1" grandRow="1" outline="0" fieldPosition="0"/>
    </format>
    <format dxfId="340">
      <pivotArea dataOnly="0" labelOnly="1" outline="0" axis="axisValues" fieldPosition="0"/>
    </format>
    <format dxfId="339">
      <pivotArea type="all" dataOnly="0" outline="0" fieldPosition="0"/>
    </format>
    <format dxfId="338">
      <pivotArea outline="0" collapsedLevelsAreSubtotals="1" fieldPosition="0"/>
    </format>
    <format dxfId="337">
      <pivotArea field="9" type="button" dataOnly="0" labelOnly="1" outline="0" axis="axisRow" fieldPosition="0"/>
    </format>
    <format dxfId="336">
      <pivotArea dataOnly="0" labelOnly="1" outline="0" axis="axisValues" fieldPosition="0"/>
    </format>
    <format dxfId="335">
      <pivotArea dataOnly="0" labelOnly="1" fieldPosition="0">
        <references count="1">
          <reference field="9" count="0"/>
        </references>
      </pivotArea>
    </format>
    <format dxfId="334">
      <pivotArea dataOnly="0" labelOnly="1" grandRow="1" outline="0" fieldPosition="0"/>
    </format>
    <format dxfId="333">
      <pivotArea dataOnly="0" labelOnly="1" outline="0" axis="axisValues" fieldPosition="0"/>
    </format>
    <format dxfId="332">
      <pivotArea type="all" dataOnly="0" outline="0" fieldPosition="0"/>
    </format>
    <format dxfId="331">
      <pivotArea outline="0" collapsedLevelsAreSubtotals="1" fieldPosition="0"/>
    </format>
    <format dxfId="330">
      <pivotArea field="9" type="button" dataOnly="0" labelOnly="1" outline="0" axis="axisRow" fieldPosition="0"/>
    </format>
    <format dxfId="329">
      <pivotArea dataOnly="0" labelOnly="1" outline="0" axis="axisValues" fieldPosition="0"/>
    </format>
    <format dxfId="328">
      <pivotArea dataOnly="0" labelOnly="1" fieldPosition="0">
        <references count="1">
          <reference field="9" count="0"/>
        </references>
      </pivotArea>
    </format>
    <format dxfId="327">
      <pivotArea dataOnly="0" labelOnly="1" grandRow="1" outline="0" fieldPosition="0"/>
    </format>
    <format dxfId="326">
      <pivotArea dataOnly="0" labelOnly="1" outline="0" axis="axisValues" fieldPosition="0"/>
    </format>
    <format dxfId="325">
      <pivotArea type="all" dataOnly="0" outline="0" fieldPosition="0"/>
    </format>
    <format dxfId="324">
      <pivotArea outline="0" collapsedLevelsAreSubtotals="1" fieldPosition="0"/>
    </format>
    <format dxfId="323">
      <pivotArea field="9" type="button" dataOnly="0" labelOnly="1" outline="0" axis="axisRow" fieldPosition="0"/>
    </format>
    <format dxfId="322">
      <pivotArea dataOnly="0" labelOnly="1" outline="0" axis="axisValues" fieldPosition="0"/>
    </format>
    <format dxfId="321">
      <pivotArea dataOnly="0" labelOnly="1" fieldPosition="0">
        <references count="1">
          <reference field="9" count="0"/>
        </references>
      </pivotArea>
    </format>
    <format dxfId="320">
      <pivotArea dataOnly="0" labelOnly="1" grandRow="1" outline="0" fieldPosition="0"/>
    </format>
    <format dxfId="319">
      <pivotArea dataOnly="0" labelOnly="1" outline="0" axis="axisValues" fieldPosition="0"/>
    </format>
    <format dxfId="318">
      <pivotArea type="all" dataOnly="0" outline="0" fieldPosition="0"/>
    </format>
    <format dxfId="317">
      <pivotArea outline="0" collapsedLevelsAreSubtotals="1" fieldPosition="0"/>
    </format>
    <format dxfId="316">
      <pivotArea field="9" type="button" dataOnly="0" labelOnly="1" outline="0" axis="axisRow" fieldPosition="0"/>
    </format>
    <format dxfId="315">
      <pivotArea dataOnly="0" labelOnly="1" outline="0" axis="axisValues" fieldPosition="0"/>
    </format>
    <format dxfId="314">
      <pivotArea dataOnly="0" labelOnly="1" fieldPosition="0">
        <references count="1">
          <reference field="9" count="0"/>
        </references>
      </pivotArea>
    </format>
    <format dxfId="313">
      <pivotArea dataOnly="0" labelOnly="1" grandRow="1" outline="0" fieldPosition="0"/>
    </format>
    <format dxfId="312">
      <pivotArea dataOnly="0" labelOnly="1" outline="0" axis="axisValues" fieldPosition="0"/>
    </format>
    <format dxfId="311">
      <pivotArea type="all" dataOnly="0" outline="0" fieldPosition="0"/>
    </format>
    <format dxfId="310">
      <pivotArea outline="0" collapsedLevelsAreSubtotals="1" fieldPosition="0"/>
    </format>
    <format dxfId="309">
      <pivotArea field="9" type="button" dataOnly="0" labelOnly="1" outline="0" axis="axisRow" fieldPosition="0"/>
    </format>
    <format dxfId="308">
      <pivotArea dataOnly="0" labelOnly="1" outline="0" axis="axisValues" fieldPosition="0"/>
    </format>
    <format dxfId="307">
      <pivotArea dataOnly="0" labelOnly="1" fieldPosition="0">
        <references count="1">
          <reference field="9" count="0"/>
        </references>
      </pivotArea>
    </format>
    <format dxfId="306">
      <pivotArea dataOnly="0" labelOnly="1" grandRow="1" outline="0" fieldPosition="0"/>
    </format>
    <format dxfId="305">
      <pivotArea dataOnly="0" labelOnly="1" outline="0" axis="axisValues" fieldPosition="0"/>
    </format>
    <format dxfId="304">
      <pivotArea type="all" dataOnly="0" outline="0" fieldPosition="0"/>
    </format>
    <format dxfId="303">
      <pivotArea outline="0" collapsedLevelsAreSubtotals="1" fieldPosition="0"/>
    </format>
    <format dxfId="302">
      <pivotArea field="9" type="button" dataOnly="0" labelOnly="1" outline="0" axis="axisRow" fieldPosition="0"/>
    </format>
    <format dxfId="301">
      <pivotArea dataOnly="0" labelOnly="1" outline="0" axis="axisValues" fieldPosition="0"/>
    </format>
    <format dxfId="300">
      <pivotArea dataOnly="0" labelOnly="1" fieldPosition="0">
        <references count="1">
          <reference field="9" count="0"/>
        </references>
      </pivotArea>
    </format>
    <format dxfId="299">
      <pivotArea dataOnly="0" labelOnly="1" grandRow="1" outline="0" fieldPosition="0"/>
    </format>
    <format dxfId="298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Dinámica10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B5" firstHeaderRow="1" firstDataRow="1" firstDataCol="1"/>
  <pivotFields count="27"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49">
    <format dxfId="395">
      <pivotArea type="all" dataOnly="0" outline="0" fieldPosition="0"/>
    </format>
    <format dxfId="394">
      <pivotArea outline="0" collapsedLevelsAreSubtotals="1" fieldPosition="0"/>
    </format>
    <format dxfId="393">
      <pivotArea field="0" type="button" dataOnly="0" labelOnly="1" outline="0" axis="axisRow" fieldPosition="0"/>
    </format>
    <format dxfId="392">
      <pivotArea dataOnly="0" labelOnly="1" outline="0" axis="axisValues" fieldPosition="0"/>
    </format>
    <format dxfId="391">
      <pivotArea dataOnly="0" labelOnly="1" fieldPosition="0">
        <references count="1">
          <reference field="0" count="0"/>
        </references>
      </pivotArea>
    </format>
    <format dxfId="390">
      <pivotArea dataOnly="0" labelOnly="1" grandRow="1" outline="0" fieldPosition="0"/>
    </format>
    <format dxfId="389">
      <pivotArea dataOnly="0" labelOnly="1" outline="0" axis="axisValues" fieldPosition="0"/>
    </format>
    <format dxfId="388">
      <pivotArea type="all" dataOnly="0" outline="0" fieldPosition="0"/>
    </format>
    <format dxfId="387">
      <pivotArea outline="0" collapsedLevelsAreSubtotals="1" fieldPosition="0"/>
    </format>
    <format dxfId="386">
      <pivotArea field="0" type="button" dataOnly="0" labelOnly="1" outline="0" axis="axisRow" fieldPosition="0"/>
    </format>
    <format dxfId="385">
      <pivotArea dataOnly="0" labelOnly="1" outline="0" axis="axisValues" fieldPosition="0"/>
    </format>
    <format dxfId="384">
      <pivotArea dataOnly="0" labelOnly="1" fieldPosition="0">
        <references count="1">
          <reference field="0" count="0"/>
        </references>
      </pivotArea>
    </format>
    <format dxfId="383">
      <pivotArea dataOnly="0" labelOnly="1" grandRow="1" outline="0" fieldPosition="0"/>
    </format>
    <format dxfId="382">
      <pivotArea dataOnly="0" labelOnly="1" outline="0" axis="axisValues" fieldPosition="0"/>
    </format>
    <format dxfId="381">
      <pivotArea type="all" dataOnly="0" outline="0" fieldPosition="0"/>
    </format>
    <format dxfId="380">
      <pivotArea outline="0" collapsedLevelsAreSubtotals="1" fieldPosition="0"/>
    </format>
    <format dxfId="379">
      <pivotArea field="0" type="button" dataOnly="0" labelOnly="1" outline="0" axis="axisRow" fieldPosition="0"/>
    </format>
    <format dxfId="378">
      <pivotArea dataOnly="0" labelOnly="1" outline="0" axis="axisValues" fieldPosition="0"/>
    </format>
    <format dxfId="377">
      <pivotArea dataOnly="0" labelOnly="1" fieldPosition="0">
        <references count="1">
          <reference field="0" count="0"/>
        </references>
      </pivotArea>
    </format>
    <format dxfId="376">
      <pivotArea dataOnly="0" labelOnly="1" grandRow="1" outline="0" fieldPosition="0"/>
    </format>
    <format dxfId="375">
      <pivotArea dataOnly="0" labelOnly="1" outline="0" axis="axisValues" fieldPosition="0"/>
    </format>
    <format dxfId="374">
      <pivotArea type="all" dataOnly="0" outline="0" fieldPosition="0"/>
    </format>
    <format dxfId="373">
      <pivotArea outline="0" collapsedLevelsAreSubtotals="1" fieldPosition="0"/>
    </format>
    <format dxfId="372">
      <pivotArea field="0" type="button" dataOnly="0" labelOnly="1" outline="0" axis="axisRow" fieldPosition="0"/>
    </format>
    <format dxfId="371">
      <pivotArea dataOnly="0" labelOnly="1" outline="0" axis="axisValues" fieldPosition="0"/>
    </format>
    <format dxfId="370">
      <pivotArea dataOnly="0" labelOnly="1" fieldPosition="0">
        <references count="1">
          <reference field="0" count="0"/>
        </references>
      </pivotArea>
    </format>
    <format dxfId="369">
      <pivotArea dataOnly="0" labelOnly="1" grandRow="1" outline="0" fieldPosition="0"/>
    </format>
    <format dxfId="368">
      <pivotArea dataOnly="0" labelOnly="1" outline="0" axis="axisValues" fieldPosition="0"/>
    </format>
    <format dxfId="367">
      <pivotArea type="all" dataOnly="0" outline="0" fieldPosition="0"/>
    </format>
    <format dxfId="366">
      <pivotArea outline="0" collapsedLevelsAreSubtotals="1" fieldPosition="0"/>
    </format>
    <format dxfId="365">
      <pivotArea field="0" type="button" dataOnly="0" labelOnly="1" outline="0" axis="axisRow" fieldPosition="0"/>
    </format>
    <format dxfId="364">
      <pivotArea dataOnly="0" labelOnly="1" outline="0" axis="axisValues" fieldPosition="0"/>
    </format>
    <format dxfId="363">
      <pivotArea dataOnly="0" labelOnly="1" fieldPosition="0">
        <references count="1">
          <reference field="0" count="0"/>
        </references>
      </pivotArea>
    </format>
    <format dxfId="362">
      <pivotArea dataOnly="0" labelOnly="1" grandRow="1" outline="0" fieldPosition="0"/>
    </format>
    <format dxfId="361">
      <pivotArea dataOnly="0" labelOnly="1" outline="0" axis="axisValues" fieldPosition="0"/>
    </format>
    <format dxfId="360">
      <pivotArea type="all" dataOnly="0" outline="0" fieldPosition="0"/>
    </format>
    <format dxfId="359">
      <pivotArea outline="0" collapsedLevelsAreSubtotals="1" fieldPosition="0"/>
    </format>
    <format dxfId="358">
      <pivotArea field="0" type="button" dataOnly="0" labelOnly="1" outline="0" axis="axisRow" fieldPosition="0"/>
    </format>
    <format dxfId="357">
      <pivotArea dataOnly="0" labelOnly="1" outline="0" axis="axisValues" fieldPosition="0"/>
    </format>
    <format dxfId="356">
      <pivotArea dataOnly="0" labelOnly="1" fieldPosition="0">
        <references count="1">
          <reference field="0" count="0"/>
        </references>
      </pivotArea>
    </format>
    <format dxfId="355">
      <pivotArea dataOnly="0" labelOnly="1" grandRow="1" outline="0" fieldPosition="0"/>
    </format>
    <format dxfId="354">
      <pivotArea dataOnly="0" labelOnly="1" outline="0" axis="axisValues" fieldPosition="0"/>
    </format>
    <format dxfId="353">
      <pivotArea type="all" dataOnly="0" outline="0" fieldPosition="0"/>
    </format>
    <format dxfId="352">
      <pivotArea outline="0" collapsedLevelsAreSubtotals="1" fieldPosition="0"/>
    </format>
    <format dxfId="351">
      <pivotArea field="0" type="button" dataOnly="0" labelOnly="1" outline="0" axis="axisRow" fieldPosition="0"/>
    </format>
    <format dxfId="350">
      <pivotArea dataOnly="0" labelOnly="1" outline="0" axis="axisValues" fieldPosition="0"/>
    </format>
    <format dxfId="349">
      <pivotArea dataOnly="0" labelOnly="1" fieldPosition="0">
        <references count="1">
          <reference field="0" count="0"/>
        </references>
      </pivotArea>
    </format>
    <format dxfId="348">
      <pivotArea dataOnly="0" labelOnly="1" grandRow="1" outline="0" fieldPosition="0"/>
    </format>
    <format dxfId="347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Diná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01:B106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2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Área" fld="8" subtotal="count" baseField="0" baseItem="0"/>
  </dataFields>
  <formats count="49">
    <format dxfId="444">
      <pivotArea type="all" dataOnly="0" outline="0" fieldPosition="0"/>
    </format>
    <format dxfId="443">
      <pivotArea outline="0" collapsedLevelsAreSubtotals="1" fieldPosition="0"/>
    </format>
    <format dxfId="442">
      <pivotArea field="8" type="button" dataOnly="0" labelOnly="1" outline="0" axis="axisRow" fieldPosition="0"/>
    </format>
    <format dxfId="441">
      <pivotArea dataOnly="0" labelOnly="1" outline="0" axis="axisValues" fieldPosition="0"/>
    </format>
    <format dxfId="440">
      <pivotArea dataOnly="0" labelOnly="1" fieldPosition="0">
        <references count="1">
          <reference field="8" count="0"/>
        </references>
      </pivotArea>
    </format>
    <format dxfId="439">
      <pivotArea dataOnly="0" labelOnly="1" grandRow="1" outline="0" fieldPosition="0"/>
    </format>
    <format dxfId="438">
      <pivotArea dataOnly="0" labelOnly="1" outline="0" axis="axisValues" fieldPosition="0"/>
    </format>
    <format dxfId="437">
      <pivotArea type="all" dataOnly="0" outline="0" fieldPosition="0"/>
    </format>
    <format dxfId="436">
      <pivotArea outline="0" collapsedLevelsAreSubtotals="1" fieldPosition="0"/>
    </format>
    <format dxfId="435">
      <pivotArea field="8" type="button" dataOnly="0" labelOnly="1" outline="0" axis="axisRow" fieldPosition="0"/>
    </format>
    <format dxfId="434">
      <pivotArea dataOnly="0" labelOnly="1" outline="0" axis="axisValues" fieldPosition="0"/>
    </format>
    <format dxfId="433">
      <pivotArea dataOnly="0" labelOnly="1" fieldPosition="0">
        <references count="1">
          <reference field="8" count="0"/>
        </references>
      </pivotArea>
    </format>
    <format dxfId="432">
      <pivotArea dataOnly="0" labelOnly="1" grandRow="1" outline="0" fieldPosition="0"/>
    </format>
    <format dxfId="431">
      <pivotArea dataOnly="0" labelOnly="1" outline="0" axis="axisValues" fieldPosition="0"/>
    </format>
    <format dxfId="430">
      <pivotArea type="all" dataOnly="0" outline="0" fieldPosition="0"/>
    </format>
    <format dxfId="429">
      <pivotArea outline="0" collapsedLevelsAreSubtotals="1" fieldPosition="0"/>
    </format>
    <format dxfId="428">
      <pivotArea field="8" type="button" dataOnly="0" labelOnly="1" outline="0" axis="axisRow" fieldPosition="0"/>
    </format>
    <format dxfId="427">
      <pivotArea dataOnly="0" labelOnly="1" outline="0" axis="axisValues" fieldPosition="0"/>
    </format>
    <format dxfId="426">
      <pivotArea dataOnly="0" labelOnly="1" fieldPosition="0">
        <references count="1">
          <reference field="8" count="0"/>
        </references>
      </pivotArea>
    </format>
    <format dxfId="425">
      <pivotArea dataOnly="0" labelOnly="1" grandRow="1" outline="0" fieldPosition="0"/>
    </format>
    <format dxfId="424">
      <pivotArea dataOnly="0" labelOnly="1" outline="0" axis="axisValues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field="8" type="button" dataOnly="0" labelOnly="1" outline="0" axis="axisRow" fieldPosition="0"/>
    </format>
    <format dxfId="420">
      <pivotArea dataOnly="0" labelOnly="1" outline="0" axis="axisValues" fieldPosition="0"/>
    </format>
    <format dxfId="419">
      <pivotArea dataOnly="0" labelOnly="1" fieldPosition="0">
        <references count="1">
          <reference field="8" count="0"/>
        </references>
      </pivotArea>
    </format>
    <format dxfId="418">
      <pivotArea dataOnly="0" labelOnly="1" grandRow="1" outline="0" fieldPosition="0"/>
    </format>
    <format dxfId="417">
      <pivotArea dataOnly="0" labelOnly="1" outline="0" axis="axisValues" fieldPosition="0"/>
    </format>
    <format dxfId="416">
      <pivotArea type="all" dataOnly="0" outline="0" fieldPosition="0"/>
    </format>
    <format dxfId="415">
      <pivotArea outline="0" collapsedLevelsAreSubtotals="1" fieldPosition="0"/>
    </format>
    <format dxfId="414">
      <pivotArea field="8" type="button" dataOnly="0" labelOnly="1" outline="0" axis="axisRow" fieldPosition="0"/>
    </format>
    <format dxfId="413">
      <pivotArea dataOnly="0" labelOnly="1" outline="0" axis="axisValues" fieldPosition="0"/>
    </format>
    <format dxfId="412">
      <pivotArea dataOnly="0" labelOnly="1" fieldPosition="0">
        <references count="1">
          <reference field="8" count="0"/>
        </references>
      </pivotArea>
    </format>
    <format dxfId="411">
      <pivotArea dataOnly="0" labelOnly="1" grandRow="1" outline="0" fieldPosition="0"/>
    </format>
    <format dxfId="410">
      <pivotArea dataOnly="0" labelOnly="1" outline="0" axis="axisValues" fieldPosition="0"/>
    </format>
    <format dxfId="409">
      <pivotArea type="all" dataOnly="0" outline="0" fieldPosition="0"/>
    </format>
    <format dxfId="408">
      <pivotArea outline="0" collapsedLevelsAreSubtotals="1" fieldPosition="0"/>
    </format>
    <format dxfId="407">
      <pivotArea field="8" type="button" dataOnly="0" labelOnly="1" outline="0" axis="axisRow" fieldPosition="0"/>
    </format>
    <format dxfId="406">
      <pivotArea dataOnly="0" labelOnly="1" outline="0" axis="axisValues" fieldPosition="0"/>
    </format>
    <format dxfId="405">
      <pivotArea dataOnly="0" labelOnly="1" fieldPosition="0">
        <references count="1">
          <reference field="8" count="0"/>
        </references>
      </pivotArea>
    </format>
    <format dxfId="404">
      <pivotArea dataOnly="0" labelOnly="1" grandRow="1" outline="0" fieldPosition="0"/>
    </format>
    <format dxfId="403">
      <pivotArea dataOnly="0" labelOnly="1" outline="0" axis="axisValues" fieldPosition="0"/>
    </format>
    <format dxfId="402">
      <pivotArea type="all" dataOnly="0" outline="0" fieldPosition="0"/>
    </format>
    <format dxfId="401">
      <pivotArea outline="0" collapsedLevelsAreSubtotals="1" fieldPosition="0"/>
    </format>
    <format dxfId="400">
      <pivotArea field="8" type="button" dataOnly="0" labelOnly="1" outline="0" axis="axisRow" fieldPosition="0"/>
    </format>
    <format dxfId="399">
      <pivotArea dataOnly="0" labelOnly="1" outline="0" axis="axisValues" fieldPosition="0"/>
    </format>
    <format dxfId="398">
      <pivotArea dataOnly="0" labelOnly="1" fieldPosition="0">
        <references count="1">
          <reference field="8" count="0"/>
        </references>
      </pivotArea>
    </format>
    <format dxfId="397">
      <pivotArea dataOnly="0" labelOnly="1" grandRow="1" outline="0" fieldPosition="0"/>
    </format>
    <format dxfId="396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axis="axisRow" dataField="1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84:B92" firstHeaderRow="1" firstDataRow="1" firstDataCol="1"/>
  <pivotFields count="27">
    <pivotField showAll="0"/>
    <pivotField showAll="0"/>
    <pivotField showAll="0"/>
    <pivotField showAll="0"/>
    <pivotField showAll="0"/>
    <pivotField axis="axisRow" dataField="1" showAll="0">
      <items count="8">
        <item x="3"/>
        <item x="4"/>
        <item x="0"/>
        <item x="5"/>
        <item x="2"/>
        <item x="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49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5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5" count="0"/>
        </references>
      </pivotArea>
    </format>
    <format dxfId="43">
      <pivotArea dataOnly="0" labelOnly="1" grandRow="1" outline="0" fieldPosition="0"/>
    </format>
    <format dxfId="42">
      <pivotArea dataOnly="0" labelOnly="1" outline="0" axis="axisValues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5" type="button" dataOnly="0" labelOnly="1" outline="0" axis="axisRow" fieldPosition="0"/>
    </format>
    <format dxfId="38">
      <pivotArea dataOnly="0" labelOnly="1" outline="0" axis="axisValues" fieldPosition="0"/>
    </format>
    <format dxfId="37">
      <pivotArea dataOnly="0" labelOnly="1" fieldPosition="0">
        <references count="1">
          <reference field="5" count="0"/>
        </references>
      </pivotArea>
    </format>
    <format dxfId="36">
      <pivotArea dataOnly="0" labelOnly="1" grandRow="1" outline="0" fieldPosition="0"/>
    </format>
    <format dxfId="35">
      <pivotArea dataOnly="0" labelOnly="1" outline="0" axis="axisValues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5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labelOnly="1" fieldPosition="0">
        <references count="1">
          <reference field="5" count="0"/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5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5" count="0"/>
        </references>
      </pivotArea>
    </format>
    <format dxfId="22">
      <pivotArea dataOnly="0" labelOnly="1" grandRow="1" outline="0" fieldPosition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5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5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5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20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78:B18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axis="axisRow" dataField="1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9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1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65:B172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5"/>
        <item x="1"/>
        <item x="3"/>
        <item x="4"/>
        <item x="0"/>
        <item x="2"/>
        <item t="default"/>
      </items>
    </pivotField>
    <pivotField showAll="0"/>
    <pivotField showAll="0"/>
    <pivotField numFmtId="14" showAll="0"/>
    <pivotField showAll="0"/>
    <pivotField numFmtId="14" showAll="0"/>
    <pivotField dataField="1" showAll="0">
      <items count="22">
        <item x="12"/>
        <item x="1"/>
        <item x="13"/>
        <item x="4"/>
        <item x="10"/>
        <item x="0"/>
        <item x="7"/>
        <item x="9"/>
        <item x="11"/>
        <item x="2"/>
        <item x="3"/>
        <item x="14"/>
        <item x="15"/>
        <item x="5"/>
        <item x="16"/>
        <item x="17"/>
        <item x="18"/>
        <item x="6"/>
        <item x="8"/>
        <item x="20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Días hábiles" fld="17" subtotal="count" baseField="0" baseItem="0"/>
  </dataFields>
  <formats count="49"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11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fieldPosition="0">
        <references count="1">
          <reference field="11" count="0"/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11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11" count="0"/>
        </references>
      </pivotArea>
    </format>
    <format dxfId="85">
      <pivotArea dataOnly="0" labelOnly="1" grandRow="1" outline="0" fieldPosition="0"/>
    </format>
    <format dxfId="84">
      <pivotArea dataOnly="0" labelOnly="1" outline="0" axis="axisValues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11" type="button" dataOnly="0" labelOnly="1" outline="0" axis="axisRow" fieldPosition="0"/>
    </format>
    <format dxfId="80">
      <pivotArea dataOnly="0" labelOnly="1" outline="0" axis="axisValues" fieldPosition="0"/>
    </format>
    <format dxfId="79">
      <pivotArea dataOnly="0" labelOnly="1" fieldPosition="0">
        <references count="1">
          <reference field="11" count="0"/>
        </references>
      </pivotArea>
    </format>
    <format dxfId="78">
      <pivotArea dataOnly="0" labelOnly="1" grandRow="1" outline="0" fieldPosition="0"/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11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11" count="0"/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11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11" count="0"/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11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fieldPosition="0">
        <references count="1">
          <reference field="11" count="0"/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11" type="button" dataOnly="0" labelOnly="1" outline="0" axis="axisRow" fieldPosition="0"/>
    </format>
    <format dxfId="52">
      <pivotArea dataOnly="0" labelOnly="1" outline="0" axis="axisValues" fieldPosition="0"/>
    </format>
    <format dxfId="51">
      <pivotArea dataOnly="0" labelOnly="1" fieldPosition="0">
        <references count="1">
          <reference field="11" count="0"/>
        </references>
      </pivotArea>
    </format>
    <format dxfId="50">
      <pivotArea dataOnly="0" labelOnly="1" grandRow="1" outline="0" fieldPosition="0"/>
    </format>
    <format dxfId="49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68:B74" firstHeaderRow="1" firstDataRow="1" firstDataCol="1"/>
  <pivotFields count="27">
    <pivotField showAll="0"/>
    <pivotField showAll="0"/>
    <pivotField showAll="0"/>
    <pivotField showAll="0"/>
    <pivotField axis="axisRow" dataField="1" showAll="0">
      <items count="6">
        <item x="3"/>
        <item x="0"/>
        <item x="1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idica del Peticionario" fld="4" subtotal="count" baseField="0" baseItem="0"/>
  </dataFields>
  <formats count="49"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4" type="button" dataOnly="0" labelOnly="1" outline="0" axis="axisRow" fieldPosition="0"/>
    </format>
    <format dxfId="143">
      <pivotArea dataOnly="0" labelOnly="1" outline="0" axis="axisValues" fieldPosition="0"/>
    </format>
    <format dxfId="142">
      <pivotArea dataOnly="0" labelOnly="1" fieldPosition="0">
        <references count="1">
          <reference field="4" count="0"/>
        </references>
      </pivotArea>
    </format>
    <format dxfId="141">
      <pivotArea dataOnly="0" labelOnly="1" grandRow="1" outline="0" fieldPosition="0"/>
    </format>
    <format dxfId="140">
      <pivotArea dataOnly="0" labelOnly="1" outline="0" axis="axisValues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4" type="button" dataOnly="0" labelOnly="1" outline="0" axis="axisRow" fieldPosition="0"/>
    </format>
    <format dxfId="136">
      <pivotArea dataOnly="0" labelOnly="1" outline="0" axis="axisValues" fieldPosition="0"/>
    </format>
    <format dxfId="135">
      <pivotArea dataOnly="0" labelOnly="1" fieldPosition="0">
        <references count="1">
          <reference field="4" count="0"/>
        </references>
      </pivotArea>
    </format>
    <format dxfId="134">
      <pivotArea dataOnly="0" labelOnly="1" grandRow="1" outline="0" fieldPosition="0"/>
    </format>
    <format dxfId="133">
      <pivotArea dataOnly="0" labelOnly="1" outline="0" axis="axisValues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4" type="button" dataOnly="0" labelOnly="1" outline="0" axis="axisRow" fieldPosition="0"/>
    </format>
    <format dxfId="129">
      <pivotArea dataOnly="0" labelOnly="1" outline="0" axis="axisValues" fieldPosition="0"/>
    </format>
    <format dxfId="128">
      <pivotArea dataOnly="0" labelOnly="1" fieldPosition="0">
        <references count="1">
          <reference field="4" count="0"/>
        </references>
      </pivotArea>
    </format>
    <format dxfId="127">
      <pivotArea dataOnly="0" labelOnly="1" grandRow="1" outline="0" fieldPosition="0"/>
    </format>
    <format dxfId="126">
      <pivotArea dataOnly="0" labelOnly="1" outline="0" axis="axisValues" fieldPosition="0"/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4" type="button" dataOnly="0" labelOnly="1" outline="0" axis="axisRow" fieldPosition="0"/>
    </format>
    <format dxfId="122">
      <pivotArea dataOnly="0" labelOnly="1" outline="0" axis="axisValues" fieldPosition="0"/>
    </format>
    <format dxfId="121">
      <pivotArea dataOnly="0" labelOnly="1" fieldPosition="0">
        <references count="1">
          <reference field="4" count="0"/>
        </references>
      </pivotArea>
    </format>
    <format dxfId="120">
      <pivotArea dataOnly="0" labelOnly="1" grandRow="1" outline="0" fieldPosition="0"/>
    </format>
    <format dxfId="119">
      <pivotArea dataOnly="0" labelOnly="1" outline="0" axis="axisValues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4" type="button" dataOnly="0" labelOnly="1" outline="0" axis="axisRow" fieldPosition="0"/>
    </format>
    <format dxfId="115">
      <pivotArea dataOnly="0" labelOnly="1" outline="0" axis="axisValues" fieldPosition="0"/>
    </format>
    <format dxfId="114">
      <pivotArea dataOnly="0" labelOnly="1" fieldPosition="0">
        <references count="1">
          <reference field="4" count="0"/>
        </references>
      </pivotArea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4" type="button" dataOnly="0" labelOnly="1" outline="0" axis="axisRow" fieldPosition="0"/>
    </format>
    <format dxfId="108">
      <pivotArea dataOnly="0" labelOnly="1" outline="0" axis="axisValues" fieldPosition="0"/>
    </format>
    <format dxfId="107">
      <pivotArea dataOnly="0" labelOnly="1" fieldPosition="0">
        <references count="1">
          <reference field="4" count="0"/>
        </references>
      </pivotArea>
    </format>
    <format dxfId="106">
      <pivotArea dataOnly="0" labelOnly="1" grandRow="1" outline="0" fieldPosition="0"/>
    </format>
    <format dxfId="105">
      <pivotArea dataOnly="0" labelOnly="1" outline="0" axis="axisValues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field="4" type="button" dataOnly="0" labelOnly="1" outline="0" axis="axisRow" fieldPosition="0"/>
    </format>
    <format dxfId="101">
      <pivotArea dataOnly="0" labelOnly="1" outline="0" axis="axisValues" fieldPosition="0"/>
    </format>
    <format dxfId="100">
      <pivotArea dataOnly="0" labelOnly="1" fieldPosition="0">
        <references count="1">
          <reference field="4" count="0"/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1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48:B155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5"/>
        <item x="1"/>
        <item x="3"/>
        <item x="4"/>
        <item x="0"/>
        <item x="2"/>
        <item t="default"/>
      </items>
    </pivotField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QRSD" fld="11" subtotal="count" baseField="0" baseItem="0"/>
  </dataFields>
  <formats count="49"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11" type="button" dataOnly="0" labelOnly="1" outline="0" axis="axisRow" fieldPosition="0"/>
    </format>
    <format dxfId="192">
      <pivotArea dataOnly="0" labelOnly="1" outline="0" axis="axisValues" fieldPosition="0"/>
    </format>
    <format dxfId="191">
      <pivotArea dataOnly="0" labelOnly="1" fieldPosition="0">
        <references count="1">
          <reference field="11" count="0"/>
        </references>
      </pivotArea>
    </format>
    <format dxfId="190">
      <pivotArea dataOnly="0" labelOnly="1" grandRow="1" outline="0" fieldPosition="0"/>
    </format>
    <format dxfId="189">
      <pivotArea dataOnly="0" labelOnly="1" outline="0" axis="axisValues" fieldPosition="0"/>
    </format>
    <format dxfId="188">
      <pivotArea type="all" dataOnly="0" outline="0" fieldPosition="0"/>
    </format>
    <format dxfId="187">
      <pivotArea outline="0" collapsedLevelsAreSubtotals="1" fieldPosition="0"/>
    </format>
    <format dxfId="186">
      <pivotArea field="11" type="button" dataOnly="0" labelOnly="1" outline="0" axis="axisRow" fieldPosition="0"/>
    </format>
    <format dxfId="185">
      <pivotArea dataOnly="0" labelOnly="1" outline="0" axis="axisValues" fieldPosition="0"/>
    </format>
    <format dxfId="184">
      <pivotArea dataOnly="0" labelOnly="1" fieldPosition="0">
        <references count="1">
          <reference field="11" count="0"/>
        </references>
      </pivotArea>
    </format>
    <format dxfId="183">
      <pivotArea dataOnly="0" labelOnly="1" grandRow="1" outline="0" fieldPosition="0"/>
    </format>
    <format dxfId="182">
      <pivotArea dataOnly="0" labelOnly="1" outline="0" axis="axisValues" fieldPosition="0"/>
    </format>
    <format dxfId="181">
      <pivotArea type="all" dataOnly="0" outline="0" fieldPosition="0"/>
    </format>
    <format dxfId="180">
      <pivotArea outline="0" collapsedLevelsAreSubtotals="1" fieldPosition="0"/>
    </format>
    <format dxfId="179">
      <pivotArea field="11" type="button" dataOnly="0" labelOnly="1" outline="0" axis="axisRow" fieldPosition="0"/>
    </format>
    <format dxfId="178">
      <pivotArea dataOnly="0" labelOnly="1" outline="0" axis="axisValues" fieldPosition="0"/>
    </format>
    <format dxfId="177">
      <pivotArea dataOnly="0" labelOnly="1" fieldPosition="0">
        <references count="1">
          <reference field="11" count="0"/>
        </references>
      </pivotArea>
    </format>
    <format dxfId="176">
      <pivotArea dataOnly="0" labelOnly="1" grandRow="1" outline="0" fieldPosition="0"/>
    </format>
    <format dxfId="175">
      <pivotArea dataOnly="0" labelOnly="1" outline="0" axis="axisValues" fieldPosition="0"/>
    </format>
    <format dxfId="174">
      <pivotArea type="all" dataOnly="0" outline="0" fieldPosition="0"/>
    </format>
    <format dxfId="173">
      <pivotArea outline="0" collapsedLevelsAreSubtotals="1" fieldPosition="0"/>
    </format>
    <format dxfId="172">
      <pivotArea field="11" type="button" dataOnly="0" labelOnly="1" outline="0" axis="axisRow" fieldPosition="0"/>
    </format>
    <format dxfId="171">
      <pivotArea dataOnly="0" labelOnly="1" outline="0" axis="axisValues" fieldPosition="0"/>
    </format>
    <format dxfId="170">
      <pivotArea dataOnly="0" labelOnly="1" fieldPosition="0">
        <references count="1">
          <reference field="11" count="0"/>
        </references>
      </pivotArea>
    </format>
    <format dxfId="169">
      <pivotArea dataOnly="0" labelOnly="1" grandRow="1" outline="0" fieldPosition="0"/>
    </format>
    <format dxfId="168">
      <pivotArea dataOnly="0" labelOnly="1" outline="0" axis="axisValues" fieldPosition="0"/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field="11" type="button" dataOnly="0" labelOnly="1" outline="0" axis="axisRow" fieldPosition="0"/>
    </format>
    <format dxfId="164">
      <pivotArea dataOnly="0" labelOnly="1" outline="0" axis="axisValues" fieldPosition="0"/>
    </format>
    <format dxfId="163">
      <pivotArea dataOnly="0" labelOnly="1" fieldPosition="0">
        <references count="1">
          <reference field="11" count="0"/>
        </references>
      </pivotArea>
    </format>
    <format dxfId="162">
      <pivotArea dataOnly="0" labelOnly="1" grandRow="1" outline="0" fieldPosition="0"/>
    </format>
    <format dxfId="161">
      <pivotArea dataOnly="0" labelOnly="1" outline="0" axis="axisValues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field="11" type="button" dataOnly="0" labelOnly="1" outline="0" axis="axisRow" fieldPosition="0"/>
    </format>
    <format dxfId="157">
      <pivotArea dataOnly="0" labelOnly="1" outline="0" axis="axisValues" fieldPosition="0"/>
    </format>
    <format dxfId="156">
      <pivotArea dataOnly="0" labelOnly="1" fieldPosition="0">
        <references count="1">
          <reference field="11" count="0"/>
        </references>
      </pivotArea>
    </format>
    <format dxfId="155">
      <pivotArea dataOnly="0" labelOnly="1" grandRow="1" outline="0" fieldPosition="0"/>
    </format>
    <format dxfId="154">
      <pivotArea dataOnly="0" labelOnly="1" outline="0" axis="axisValues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11" type="button" dataOnly="0" labelOnly="1" outline="0" axis="axisRow" fieldPosition="0"/>
    </format>
    <format dxfId="150">
      <pivotArea dataOnly="0" labelOnly="1" outline="0" axis="axisValues" fieldPosition="0"/>
    </format>
    <format dxfId="149">
      <pivotArea dataOnly="0" labelOnly="1" fieldPosition="0">
        <references count="1">
          <reference field="11" count="0"/>
        </references>
      </pivotArea>
    </format>
    <format dxfId="148">
      <pivotArea dataOnly="0" labelOnly="1" grandRow="1" outline="0" fieldPosition="0"/>
    </format>
    <format dxfId="147">
      <pivotArea dataOnly="0" labelOnly="1" outline="0" axis="axisValues" fieldPosition="0"/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2:B58" firstHeaderRow="1" firstDataRow="1" firstDataCol="1"/>
  <pivotFields count="27">
    <pivotField showAll="0"/>
    <pivotField showAll="0"/>
    <pivotField axis="axisRow" dataField="1" showAll="0">
      <items count="26">
        <item x="9"/>
        <item x="8"/>
        <item x="2"/>
        <item x="20"/>
        <item x="6"/>
        <item x="22"/>
        <item x="21"/>
        <item x="4"/>
        <item x="13"/>
        <item x="12"/>
        <item x="18"/>
        <item x="23"/>
        <item x="0"/>
        <item x="1"/>
        <item x="16"/>
        <item x="5"/>
        <item x="19"/>
        <item x="17"/>
        <item x="15"/>
        <item x="24"/>
        <item x="3"/>
        <item x="11"/>
        <item x="7"/>
        <item x="14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Cuenta de Departamento " fld="2" subtotal="count" baseField="0" baseItem="0"/>
  </dataFields>
  <formats count="53">
    <format dxfId="248">
      <pivotArea type="all" dataOnly="0" outline="0" fieldPosition="0"/>
    </format>
    <format dxfId="247">
      <pivotArea outline="0" collapsedLevelsAreSubtotals="1" fieldPosition="0"/>
    </format>
    <format dxfId="246">
      <pivotArea field="2" type="button" dataOnly="0" labelOnly="1" outline="0" axis="axisRow" fieldPosition="0"/>
    </format>
    <format dxfId="245">
      <pivotArea dataOnly="0" labelOnly="1" outline="0" axis="axisValues" fieldPosition="0"/>
    </format>
    <format dxfId="244">
      <pivotArea dataOnly="0" labelOnly="1" fieldPosition="0">
        <references count="1">
          <reference field="2" count="0"/>
        </references>
      </pivotArea>
    </format>
    <format dxfId="243">
      <pivotArea dataOnly="0" labelOnly="1" grandRow="1" outline="0" fieldPosition="0"/>
    </format>
    <format dxfId="242">
      <pivotArea dataOnly="0" labelOnly="1" outline="0" axis="axisValues" fieldPosition="0"/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2" type="button" dataOnly="0" labelOnly="1" outline="0" axis="axisRow" fieldPosition="0"/>
    </format>
    <format dxfId="238">
      <pivotArea dataOnly="0" labelOnly="1" outline="0" axis="axisValues" fieldPosition="0"/>
    </format>
    <format dxfId="237">
      <pivotArea dataOnly="0" labelOnly="1" fieldPosition="0">
        <references count="1">
          <reference field="2" count="0"/>
        </references>
      </pivotArea>
    </format>
    <format dxfId="236">
      <pivotArea dataOnly="0" labelOnly="1" grandRow="1" outline="0" fieldPosition="0"/>
    </format>
    <format dxfId="235">
      <pivotArea dataOnly="0" labelOnly="1" outline="0" axis="axisValues" fieldPosition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2" type="button" dataOnly="0" labelOnly="1" outline="0" axis="axisRow" fieldPosition="0"/>
    </format>
    <format dxfId="231">
      <pivotArea dataOnly="0" labelOnly="1" outline="0" axis="axisValues" fieldPosition="0"/>
    </format>
    <format dxfId="230">
      <pivotArea dataOnly="0" labelOnly="1" fieldPosition="0">
        <references count="1">
          <reference field="2" count="0"/>
        </references>
      </pivotArea>
    </format>
    <format dxfId="229">
      <pivotArea dataOnly="0" labelOnly="1" grandRow="1" outline="0" fieldPosition="0"/>
    </format>
    <format dxfId="228">
      <pivotArea dataOnly="0" labelOnly="1" outline="0" axis="axisValues" fieldPosition="0"/>
    </format>
    <format dxfId="227">
      <pivotArea type="all" dataOnly="0" outline="0" fieldPosition="0"/>
    </format>
    <format dxfId="226">
      <pivotArea outline="0" collapsedLevelsAreSubtotals="1" fieldPosition="0"/>
    </format>
    <format dxfId="225">
      <pivotArea field="2" type="button" dataOnly="0" labelOnly="1" outline="0" axis="axisRow" fieldPosition="0"/>
    </format>
    <format dxfId="224">
      <pivotArea dataOnly="0" labelOnly="1" outline="0" axis="axisValues" fieldPosition="0"/>
    </format>
    <format dxfId="223">
      <pivotArea dataOnly="0" labelOnly="1" fieldPosition="0">
        <references count="1">
          <reference field="2" count="0"/>
        </references>
      </pivotArea>
    </format>
    <format dxfId="222">
      <pivotArea dataOnly="0" labelOnly="1" grandRow="1" outline="0" fieldPosition="0"/>
    </format>
    <format dxfId="221">
      <pivotArea dataOnly="0" labelOnly="1" outline="0" axis="axisValues" fieldPosition="0"/>
    </format>
    <format dxfId="220">
      <pivotArea type="all" dataOnly="0" outline="0" fieldPosition="0"/>
    </format>
    <format dxfId="219">
      <pivotArea outline="0" collapsedLevelsAreSubtotals="1" fieldPosition="0"/>
    </format>
    <format dxfId="218">
      <pivotArea field="2" type="button" dataOnly="0" labelOnly="1" outline="0" axis="axisRow" fieldPosition="0"/>
    </format>
    <format dxfId="217">
      <pivotArea dataOnly="0" labelOnly="1" outline="0" axis="axisValues" fieldPosition="0"/>
    </format>
    <format dxfId="216">
      <pivotArea dataOnly="0" labelOnly="1" fieldPosition="0">
        <references count="1">
          <reference field="2" count="0"/>
        </references>
      </pivotArea>
    </format>
    <format dxfId="215">
      <pivotArea dataOnly="0" labelOnly="1" grandRow="1" outline="0" fieldPosition="0"/>
    </format>
    <format dxfId="214">
      <pivotArea dataOnly="0" labelOnly="1" outline="0" axis="axisValues" fieldPosition="0"/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2" type="button" dataOnly="0" labelOnly="1" outline="0" axis="axisRow" fieldPosition="0"/>
    </format>
    <format dxfId="210">
      <pivotArea dataOnly="0" labelOnly="1" outline="0" axis="axisValues" fieldPosition="0"/>
    </format>
    <format dxfId="209">
      <pivotArea dataOnly="0" labelOnly="1" fieldPosition="0">
        <references count="1">
          <reference field="2" count="0"/>
        </references>
      </pivotArea>
    </format>
    <format dxfId="208">
      <pivotArea dataOnly="0" labelOnly="1" grandRow="1" outline="0" fieldPosition="0"/>
    </format>
    <format dxfId="207">
      <pivotArea dataOnly="0" labelOnly="1" outline="0" axis="axisValues" fieldPosition="0"/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2" type="button" dataOnly="0" labelOnly="1" outline="0" axis="axisRow" fieldPosition="0"/>
    </format>
    <format dxfId="203">
      <pivotArea dataOnly="0" labelOnly="1" outline="0" axis="axisValues" fieldPosition="0"/>
    </format>
    <format dxfId="202">
      <pivotArea dataOnly="0" labelOnly="1" fieldPosition="0">
        <references count="1">
          <reference field="2" count="0"/>
        </references>
      </pivotArea>
    </format>
    <format dxfId="201">
      <pivotArea dataOnly="0" labelOnly="1" grandRow="1" outline="0" fieldPosition="0"/>
    </format>
    <format dxfId="200">
      <pivotArea dataOnly="0" labelOnly="1" outline="0" axis="axisValues" fieldPosition="0"/>
    </format>
    <format dxfId="199">
      <pivotArea collapsedLevelsAreSubtotals="1" fieldPosition="0">
        <references count="1">
          <reference field="2" count="1">
            <x v="12"/>
          </reference>
        </references>
      </pivotArea>
    </format>
    <format dxfId="198">
      <pivotArea collapsedLevelsAreSubtotals="1" fieldPosition="0">
        <references count="1">
          <reference field="2" count="1">
            <x v="21"/>
          </reference>
        </references>
      </pivotArea>
    </format>
    <format dxfId="197">
      <pivotArea collapsedLevelsAreSubtotals="1" fieldPosition="0">
        <references count="1">
          <reference field="2" count="1">
            <x v="24"/>
          </reference>
        </references>
      </pivotArea>
    </format>
    <format dxfId="196">
      <pivotArea collapsedLevelsAreSubtotals="1" fieldPosition="0">
        <references count="1">
          <reference field="2" count="1">
            <x v="0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5:B19" firstHeaderRow="1" firstDataRow="1" firstDataCol="1"/>
  <pivotFields count="27"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Servicio de Entrada" fld="1" subtotal="count" baseField="0" baseItem="0"/>
  </dataFields>
  <formats count="49">
    <format dxfId="297">
      <pivotArea type="all" dataOnly="0" outline="0" fieldPosition="0"/>
    </format>
    <format dxfId="296">
      <pivotArea outline="0" collapsedLevelsAreSubtotals="1" fieldPosition="0"/>
    </format>
    <format dxfId="295">
      <pivotArea field="1" type="button" dataOnly="0" labelOnly="1" outline="0" axis="axisRow" fieldPosition="0"/>
    </format>
    <format dxfId="294">
      <pivotArea dataOnly="0" labelOnly="1" outline="0" axis="axisValues" fieldPosition="0"/>
    </format>
    <format dxfId="293">
      <pivotArea dataOnly="0" labelOnly="1" fieldPosition="0">
        <references count="1">
          <reference field="1" count="0"/>
        </references>
      </pivotArea>
    </format>
    <format dxfId="292">
      <pivotArea dataOnly="0" labelOnly="1" grandRow="1" outline="0" fieldPosition="0"/>
    </format>
    <format dxfId="291">
      <pivotArea dataOnly="0" labelOnly="1" outline="0" axis="axisValues" fieldPosition="0"/>
    </format>
    <format dxfId="290">
      <pivotArea type="all" dataOnly="0" outline="0" fieldPosition="0"/>
    </format>
    <format dxfId="289">
      <pivotArea outline="0" collapsedLevelsAreSubtotals="1" fieldPosition="0"/>
    </format>
    <format dxfId="288">
      <pivotArea field="1" type="button" dataOnly="0" labelOnly="1" outline="0" axis="axisRow" fieldPosition="0"/>
    </format>
    <format dxfId="287">
      <pivotArea dataOnly="0" labelOnly="1" outline="0" axis="axisValues" fieldPosition="0"/>
    </format>
    <format dxfId="286">
      <pivotArea dataOnly="0" labelOnly="1" fieldPosition="0">
        <references count="1">
          <reference field="1" count="0"/>
        </references>
      </pivotArea>
    </format>
    <format dxfId="285">
      <pivotArea dataOnly="0" labelOnly="1" grandRow="1" outline="0" fieldPosition="0"/>
    </format>
    <format dxfId="284">
      <pivotArea dataOnly="0" labelOnly="1" outline="0" axis="axisValues" fieldPosition="0"/>
    </format>
    <format dxfId="283">
      <pivotArea type="all" dataOnly="0" outline="0" fieldPosition="0"/>
    </format>
    <format dxfId="282">
      <pivotArea outline="0" collapsedLevelsAreSubtotals="1" fieldPosition="0"/>
    </format>
    <format dxfId="281">
      <pivotArea field="1" type="button" dataOnly="0" labelOnly="1" outline="0" axis="axisRow" fieldPosition="0"/>
    </format>
    <format dxfId="280">
      <pivotArea dataOnly="0" labelOnly="1" outline="0" axis="axisValues" fieldPosition="0"/>
    </format>
    <format dxfId="279">
      <pivotArea dataOnly="0" labelOnly="1" fieldPosition="0">
        <references count="1">
          <reference field="1" count="0"/>
        </references>
      </pivotArea>
    </format>
    <format dxfId="278">
      <pivotArea dataOnly="0" labelOnly="1" grandRow="1" outline="0" fieldPosition="0"/>
    </format>
    <format dxfId="277">
      <pivotArea dataOnly="0" labelOnly="1" outline="0" axis="axisValues" fieldPosition="0"/>
    </format>
    <format dxfId="276">
      <pivotArea type="all" dataOnly="0" outline="0" fieldPosition="0"/>
    </format>
    <format dxfId="275">
      <pivotArea outline="0" collapsedLevelsAreSubtotals="1" fieldPosition="0"/>
    </format>
    <format dxfId="274">
      <pivotArea field="1" type="button" dataOnly="0" labelOnly="1" outline="0" axis="axisRow" fieldPosition="0"/>
    </format>
    <format dxfId="273">
      <pivotArea dataOnly="0" labelOnly="1" outline="0" axis="axisValues" fieldPosition="0"/>
    </format>
    <format dxfId="272">
      <pivotArea dataOnly="0" labelOnly="1" fieldPosition="0">
        <references count="1">
          <reference field="1" count="0"/>
        </references>
      </pivotArea>
    </format>
    <format dxfId="271">
      <pivotArea dataOnly="0" labelOnly="1" grandRow="1" outline="0" fieldPosition="0"/>
    </format>
    <format dxfId="270">
      <pivotArea dataOnly="0" labelOnly="1" outline="0" axis="axisValues" fieldPosition="0"/>
    </format>
    <format dxfId="269">
      <pivotArea type="all" dataOnly="0" outline="0" fieldPosition="0"/>
    </format>
    <format dxfId="268">
      <pivotArea outline="0" collapsedLevelsAreSubtotals="1" fieldPosition="0"/>
    </format>
    <format dxfId="267">
      <pivotArea field="1" type="button" dataOnly="0" labelOnly="1" outline="0" axis="axisRow" fieldPosition="0"/>
    </format>
    <format dxfId="266">
      <pivotArea dataOnly="0" labelOnly="1" outline="0" axis="axisValues" fieldPosition="0"/>
    </format>
    <format dxfId="265">
      <pivotArea dataOnly="0" labelOnly="1" fieldPosition="0">
        <references count="1">
          <reference field="1" count="0"/>
        </references>
      </pivotArea>
    </format>
    <format dxfId="264">
      <pivotArea dataOnly="0" labelOnly="1" grandRow="1" outline="0" fieldPosition="0"/>
    </format>
    <format dxfId="263">
      <pivotArea dataOnly="0" labelOnly="1" outline="0" axis="axisValues" fieldPosition="0"/>
    </format>
    <format dxfId="262">
      <pivotArea type="all" dataOnly="0" outline="0" fieldPosition="0"/>
    </format>
    <format dxfId="261">
      <pivotArea outline="0" collapsedLevelsAreSubtotals="1" fieldPosition="0"/>
    </format>
    <format dxfId="260">
      <pivotArea field="1" type="button" dataOnly="0" labelOnly="1" outline="0" axis="axisRow" fieldPosition="0"/>
    </format>
    <format dxfId="259">
      <pivotArea dataOnly="0" labelOnly="1" outline="0" axis="axisValues" fieldPosition="0"/>
    </format>
    <format dxfId="258">
      <pivotArea dataOnly="0" labelOnly="1" fieldPosition="0">
        <references count="1">
          <reference field="1" count="0"/>
        </references>
      </pivotArea>
    </format>
    <format dxfId="257">
      <pivotArea dataOnly="0" labelOnly="1" grandRow="1" outline="0" fieldPosition="0"/>
    </format>
    <format dxfId="256">
      <pivotArea dataOnly="0" labelOnly="1" outline="0" axis="axisValues" fieldPosition="0"/>
    </format>
    <format dxfId="255">
      <pivotArea type="all" dataOnly="0" outline="0" fieldPosition="0"/>
    </format>
    <format dxfId="254">
      <pivotArea outline="0" collapsedLevelsAreSubtotals="1" fieldPosition="0"/>
    </format>
    <format dxfId="253">
      <pivotArea field="1" type="button" dataOnly="0" labelOnly="1" outline="0" axis="axisRow" fieldPosition="0"/>
    </format>
    <format dxfId="252">
      <pivotArea dataOnly="0" labelOnly="1" outline="0" axis="axisValues" fieldPosition="0"/>
    </format>
    <format dxfId="251">
      <pivotArea dataOnly="0" labelOnly="1" fieldPosition="0">
        <references count="1">
          <reference field="1" count="0"/>
        </references>
      </pivotArea>
    </format>
    <format dxfId="250">
      <pivotArea dataOnly="0" labelOnly="1" grandRow="1" outline="0" fieldPosition="0"/>
    </format>
    <format dxfId="249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0.xml"/><Relationship Id="rId3" Type="http://schemas.openxmlformats.org/officeDocument/2006/relationships/pivotTable" Target="../pivotTables/pivotTable5.xml"/><Relationship Id="rId7" Type="http://schemas.openxmlformats.org/officeDocument/2006/relationships/pivotTable" Target="../pivotTables/pivotTable9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openxmlformats.org/officeDocument/2006/relationships/pivotTable" Target="../pivotTables/pivotTable8.xml"/><Relationship Id="rId11" Type="http://schemas.openxmlformats.org/officeDocument/2006/relationships/drawing" Target="../drawings/drawing1.xml"/><Relationship Id="rId5" Type="http://schemas.openxmlformats.org/officeDocument/2006/relationships/pivotTable" Target="../pivotTables/pivotTable7.xml"/><Relationship Id="rId10" Type="http://schemas.openxmlformats.org/officeDocument/2006/relationships/pivotTable" Target="../pivotTables/pivotTable12.xml"/><Relationship Id="rId4" Type="http://schemas.openxmlformats.org/officeDocument/2006/relationships/pivotTable" Target="../pivotTables/pivotTable6.xml"/><Relationship Id="rId9" Type="http://schemas.openxmlformats.org/officeDocument/2006/relationships/pivotTable" Target="../pivotTables/pivot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55" workbookViewId="0">
      <selection activeCell="E73" sqref="E73"/>
    </sheetView>
  </sheetViews>
  <sheetFormatPr baseColWidth="10" defaultColWidth="11.42578125" defaultRowHeight="15"/>
  <cols>
    <col min="1" max="1" width="6" customWidth="1"/>
    <col min="2" max="2" width="31" customWidth="1"/>
    <col min="3" max="3" width="24.28515625" customWidth="1"/>
    <col min="4" max="4" width="25.7109375" customWidth="1"/>
    <col min="5" max="7" width="54" customWidth="1"/>
    <col min="8" max="8" width="23" customWidth="1"/>
    <col min="9" max="10" width="12.140625" customWidth="1"/>
    <col min="11" max="11" width="54" customWidth="1"/>
  </cols>
  <sheetData>
    <row r="1" spans="1:1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3">
        <v>998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s="4">
        <v>45602</v>
      </c>
      <c r="I3" t="s">
        <v>18</v>
      </c>
      <c r="J3" t="s">
        <v>19</v>
      </c>
      <c r="K3" t="s">
        <v>20</v>
      </c>
    </row>
    <row r="4" spans="1:11">
      <c r="A4" s="3">
        <v>997</v>
      </c>
      <c r="B4" t="s">
        <v>12</v>
      </c>
      <c r="C4" t="s">
        <v>21</v>
      </c>
      <c r="D4" t="s">
        <v>22</v>
      </c>
      <c r="E4" t="s">
        <v>23</v>
      </c>
      <c r="F4" t="s">
        <v>24</v>
      </c>
      <c r="G4" t="s">
        <v>17</v>
      </c>
      <c r="H4" s="4">
        <v>45580</v>
      </c>
      <c r="I4" t="s">
        <v>18</v>
      </c>
      <c r="J4" t="s">
        <v>19</v>
      </c>
      <c r="K4" t="s">
        <v>25</v>
      </c>
    </row>
    <row r="5" spans="1:11">
      <c r="A5" s="3">
        <v>996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17</v>
      </c>
      <c r="H5" s="4">
        <v>45575</v>
      </c>
      <c r="I5" t="s">
        <v>18</v>
      </c>
      <c r="K5" t="s">
        <v>25</v>
      </c>
    </row>
    <row r="6" spans="1:11">
      <c r="A6" s="3">
        <v>995</v>
      </c>
      <c r="B6" t="s">
        <v>26</v>
      </c>
      <c r="C6" t="s">
        <v>31</v>
      </c>
      <c r="D6" t="s">
        <v>32</v>
      </c>
      <c r="E6" t="s">
        <v>33</v>
      </c>
      <c r="F6" t="s">
        <v>34</v>
      </c>
      <c r="G6" t="s">
        <v>35</v>
      </c>
      <c r="H6" s="4">
        <v>45597</v>
      </c>
      <c r="I6" t="s">
        <v>18</v>
      </c>
      <c r="J6" t="s">
        <v>19</v>
      </c>
      <c r="K6" t="s">
        <v>36</v>
      </c>
    </row>
    <row r="7" spans="1:11">
      <c r="A7" s="3">
        <v>994</v>
      </c>
      <c r="B7" t="s">
        <v>26</v>
      </c>
      <c r="C7" t="s">
        <v>37</v>
      </c>
      <c r="D7" t="s">
        <v>38</v>
      </c>
      <c r="E7" t="s">
        <v>39</v>
      </c>
      <c r="F7" t="s">
        <v>40</v>
      </c>
      <c r="G7" t="s">
        <v>35</v>
      </c>
      <c r="H7" s="4">
        <v>45562</v>
      </c>
      <c r="I7" t="s">
        <v>18</v>
      </c>
      <c r="K7" t="s">
        <v>41</v>
      </c>
    </row>
    <row r="8" spans="1:11">
      <c r="A8" s="3">
        <v>993</v>
      </c>
      <c r="B8" t="s">
        <v>26</v>
      </c>
      <c r="C8" t="s">
        <v>42</v>
      </c>
      <c r="D8" t="s">
        <v>43</v>
      </c>
      <c r="E8" t="s">
        <v>44</v>
      </c>
      <c r="F8" t="s">
        <v>45</v>
      </c>
      <c r="G8" t="s">
        <v>46</v>
      </c>
      <c r="H8" s="4">
        <v>45558</v>
      </c>
      <c r="I8" t="s">
        <v>18</v>
      </c>
      <c r="K8" t="s">
        <v>25</v>
      </c>
    </row>
    <row r="9" spans="1:11">
      <c r="A9" s="3">
        <v>992</v>
      </c>
      <c r="B9" t="s">
        <v>26</v>
      </c>
      <c r="C9" t="s">
        <v>47</v>
      </c>
      <c r="D9" t="s">
        <v>48</v>
      </c>
      <c r="E9" t="s">
        <v>49</v>
      </c>
      <c r="F9" t="s">
        <v>40</v>
      </c>
      <c r="G9" t="s">
        <v>35</v>
      </c>
      <c r="H9" s="4">
        <v>45562</v>
      </c>
      <c r="I9" t="s">
        <v>18</v>
      </c>
      <c r="K9" t="s">
        <v>41</v>
      </c>
    </row>
    <row r="10" spans="1:11">
      <c r="A10" s="3">
        <v>991</v>
      </c>
      <c r="B10" t="s">
        <v>26</v>
      </c>
      <c r="C10" t="s">
        <v>50</v>
      </c>
      <c r="D10" t="s">
        <v>51</v>
      </c>
      <c r="E10" t="s">
        <v>52</v>
      </c>
      <c r="F10" t="s">
        <v>53</v>
      </c>
      <c r="G10" t="s">
        <v>46</v>
      </c>
      <c r="H10" s="4">
        <v>45555</v>
      </c>
      <c r="I10" t="s">
        <v>18</v>
      </c>
      <c r="K10" t="s">
        <v>25</v>
      </c>
    </row>
    <row r="11" spans="1:11">
      <c r="A11" s="3">
        <v>990</v>
      </c>
      <c r="B11" t="s">
        <v>26</v>
      </c>
      <c r="C11" t="s">
        <v>54</v>
      </c>
      <c r="D11" t="s">
        <v>55</v>
      </c>
      <c r="E11" t="s">
        <v>56</v>
      </c>
      <c r="F11" t="s">
        <v>57</v>
      </c>
      <c r="G11" t="s">
        <v>46</v>
      </c>
      <c r="H11" s="4">
        <v>45558</v>
      </c>
      <c r="I11" t="s">
        <v>18</v>
      </c>
      <c r="K11" t="s">
        <v>25</v>
      </c>
    </row>
    <row r="12" spans="1:11">
      <c r="A12" s="3">
        <v>989</v>
      </c>
      <c r="B12" t="s">
        <v>26</v>
      </c>
      <c r="C12" t="s">
        <v>58</v>
      </c>
      <c r="D12" t="s">
        <v>59</v>
      </c>
      <c r="E12" t="s">
        <v>60</v>
      </c>
      <c r="F12" t="s">
        <v>40</v>
      </c>
      <c r="G12" t="s">
        <v>35</v>
      </c>
      <c r="H12" s="4">
        <v>45562</v>
      </c>
      <c r="I12" t="s">
        <v>18</v>
      </c>
      <c r="K12" t="s">
        <v>41</v>
      </c>
    </row>
    <row r="13" spans="1:11">
      <c r="A13" s="3">
        <v>988</v>
      </c>
      <c r="B13" t="s">
        <v>26</v>
      </c>
      <c r="C13" t="s">
        <v>61</v>
      </c>
      <c r="D13" t="s">
        <v>62</v>
      </c>
      <c r="E13" t="s">
        <v>63</v>
      </c>
      <c r="F13" t="s">
        <v>40</v>
      </c>
      <c r="G13" t="s">
        <v>35</v>
      </c>
      <c r="H13" s="4">
        <v>45562</v>
      </c>
      <c r="I13" t="s">
        <v>18</v>
      </c>
      <c r="K13" t="s">
        <v>41</v>
      </c>
    </row>
    <row r="14" spans="1:11">
      <c r="A14" s="3">
        <v>987</v>
      </c>
      <c r="B14" t="s">
        <v>26</v>
      </c>
      <c r="C14" t="s">
        <v>64</v>
      </c>
      <c r="D14" t="s">
        <v>65</v>
      </c>
      <c r="E14" t="s">
        <v>66</v>
      </c>
      <c r="F14" t="s">
        <v>40</v>
      </c>
      <c r="G14" t="s">
        <v>35</v>
      </c>
      <c r="H14" s="4">
        <v>45562</v>
      </c>
      <c r="I14" t="s">
        <v>18</v>
      </c>
      <c r="K14" t="s">
        <v>41</v>
      </c>
    </row>
    <row r="15" spans="1:11">
      <c r="A15" s="3">
        <v>986</v>
      </c>
      <c r="B15" t="s">
        <v>26</v>
      </c>
      <c r="C15" t="s">
        <v>67</v>
      </c>
      <c r="D15" t="s">
        <v>68</v>
      </c>
      <c r="E15" t="s">
        <v>69</v>
      </c>
      <c r="F15" t="s">
        <v>70</v>
      </c>
      <c r="G15" t="s">
        <v>71</v>
      </c>
      <c r="H15" s="4">
        <v>45561</v>
      </c>
      <c r="I15" t="s">
        <v>18</v>
      </c>
      <c r="K15" t="s">
        <v>25</v>
      </c>
    </row>
    <row r="16" spans="1:11">
      <c r="A16" s="3">
        <v>985</v>
      </c>
      <c r="B16" t="s">
        <v>72</v>
      </c>
      <c r="C16" t="s">
        <v>73</v>
      </c>
      <c r="D16" t="s">
        <v>74</v>
      </c>
      <c r="E16" t="s">
        <v>75</v>
      </c>
      <c r="F16" t="s">
        <v>76</v>
      </c>
      <c r="G16" t="s">
        <v>77</v>
      </c>
      <c r="H16" s="4">
        <v>45601</v>
      </c>
      <c r="I16" t="s">
        <v>18</v>
      </c>
      <c r="K16" t="s">
        <v>41</v>
      </c>
    </row>
    <row r="17" spans="1:11">
      <c r="A17" s="3">
        <v>984</v>
      </c>
      <c r="B17" t="s">
        <v>26</v>
      </c>
      <c r="C17" t="s">
        <v>78</v>
      </c>
      <c r="D17" t="s">
        <v>79</v>
      </c>
      <c r="E17" t="s">
        <v>80</v>
      </c>
      <c r="F17" t="s">
        <v>81</v>
      </c>
      <c r="G17" t="s">
        <v>82</v>
      </c>
      <c r="H17" s="4">
        <v>45554</v>
      </c>
      <c r="I17" t="s">
        <v>18</v>
      </c>
      <c r="K17" t="s">
        <v>41</v>
      </c>
    </row>
    <row r="18" spans="1:11">
      <c r="A18" s="3">
        <v>983</v>
      </c>
      <c r="B18" t="s">
        <v>83</v>
      </c>
      <c r="C18" t="s">
        <v>84</v>
      </c>
      <c r="D18" t="s">
        <v>85</v>
      </c>
      <c r="E18" t="s">
        <v>69</v>
      </c>
      <c r="F18" t="s">
        <v>70</v>
      </c>
      <c r="G18" t="s">
        <v>71</v>
      </c>
      <c r="H18" s="4">
        <v>45561</v>
      </c>
      <c r="I18" t="s">
        <v>18</v>
      </c>
      <c r="J18" t="s">
        <v>19</v>
      </c>
      <c r="K18" t="s">
        <v>41</v>
      </c>
    </row>
    <row r="19" spans="1:11">
      <c r="A19" s="3">
        <v>982</v>
      </c>
      <c r="B19" t="s">
        <v>12</v>
      </c>
      <c r="C19" t="s">
        <v>86</v>
      </c>
      <c r="D19" t="s">
        <v>87</v>
      </c>
      <c r="E19" t="s">
        <v>56</v>
      </c>
      <c r="F19" t="s">
        <v>57</v>
      </c>
      <c r="G19" t="s">
        <v>46</v>
      </c>
      <c r="H19" s="4">
        <v>45558</v>
      </c>
      <c r="I19" t="s">
        <v>18</v>
      </c>
      <c r="J19" t="s">
        <v>19</v>
      </c>
      <c r="K19" t="s">
        <v>41</v>
      </c>
    </row>
    <row r="20" spans="1:11">
      <c r="A20" s="3">
        <v>981</v>
      </c>
      <c r="B20" t="s">
        <v>12</v>
      </c>
      <c r="C20" t="s">
        <v>88</v>
      </c>
      <c r="D20" t="s">
        <v>89</v>
      </c>
      <c r="E20" t="s">
        <v>44</v>
      </c>
      <c r="F20" t="s">
        <v>45</v>
      </c>
      <c r="G20" t="s">
        <v>46</v>
      </c>
      <c r="H20" s="4">
        <v>45558</v>
      </c>
      <c r="I20" t="s">
        <v>18</v>
      </c>
      <c r="J20" t="s">
        <v>19</v>
      </c>
      <c r="K20" t="s">
        <v>41</v>
      </c>
    </row>
    <row r="21" spans="1:11">
      <c r="A21" s="3">
        <v>980</v>
      </c>
      <c r="B21" t="s">
        <v>26</v>
      </c>
      <c r="C21" t="s">
        <v>90</v>
      </c>
      <c r="D21" t="s">
        <v>91</v>
      </c>
      <c r="E21" t="s">
        <v>92</v>
      </c>
      <c r="F21" t="s">
        <v>93</v>
      </c>
      <c r="G21" t="s">
        <v>46</v>
      </c>
      <c r="H21" s="4">
        <v>45554</v>
      </c>
      <c r="I21" t="s">
        <v>18</v>
      </c>
      <c r="K21" t="s">
        <v>25</v>
      </c>
    </row>
    <row r="22" spans="1:11">
      <c r="A22" s="3">
        <v>979</v>
      </c>
      <c r="B22" t="s">
        <v>26</v>
      </c>
      <c r="C22" t="s">
        <v>94</v>
      </c>
      <c r="D22" t="s">
        <v>95</v>
      </c>
      <c r="E22" t="s">
        <v>96</v>
      </c>
      <c r="F22" t="s">
        <v>97</v>
      </c>
      <c r="G22" t="s">
        <v>46</v>
      </c>
      <c r="H22" s="4">
        <v>45554</v>
      </c>
      <c r="I22" t="s">
        <v>18</v>
      </c>
      <c r="K22" t="s">
        <v>25</v>
      </c>
    </row>
    <row r="23" spans="1:11">
      <c r="A23" s="3">
        <v>978</v>
      </c>
      <c r="B23" t="s">
        <v>26</v>
      </c>
      <c r="C23" t="s">
        <v>98</v>
      </c>
      <c r="D23" t="s">
        <v>99</v>
      </c>
      <c r="E23" t="s">
        <v>100</v>
      </c>
      <c r="F23" t="s">
        <v>101</v>
      </c>
      <c r="G23" t="s">
        <v>46</v>
      </c>
      <c r="H23" s="4">
        <v>45554</v>
      </c>
      <c r="I23" t="s">
        <v>18</v>
      </c>
      <c r="K23" t="s">
        <v>25</v>
      </c>
    </row>
    <row r="24" spans="1:11">
      <c r="A24" s="3">
        <v>977</v>
      </c>
      <c r="B24" t="s">
        <v>12</v>
      </c>
      <c r="C24" t="s">
        <v>102</v>
      </c>
      <c r="D24" t="s">
        <v>103</v>
      </c>
      <c r="E24" t="s">
        <v>52</v>
      </c>
      <c r="F24" t="s">
        <v>53</v>
      </c>
      <c r="G24" t="s">
        <v>46</v>
      </c>
      <c r="H24" s="4">
        <v>45555</v>
      </c>
      <c r="I24" t="s">
        <v>18</v>
      </c>
      <c r="J24" t="s">
        <v>19</v>
      </c>
      <c r="K24" t="s">
        <v>41</v>
      </c>
    </row>
    <row r="25" spans="1:11">
      <c r="A25" s="3">
        <v>976</v>
      </c>
      <c r="B25" t="s">
        <v>26</v>
      </c>
      <c r="C25" t="s">
        <v>104</v>
      </c>
      <c r="D25" t="s">
        <v>105</v>
      </c>
      <c r="E25" t="s">
        <v>106</v>
      </c>
      <c r="F25" t="s">
        <v>107</v>
      </c>
      <c r="G25" t="s">
        <v>108</v>
      </c>
      <c r="H25" s="4">
        <v>45568</v>
      </c>
      <c r="I25" t="s">
        <v>18</v>
      </c>
      <c r="K25" t="s">
        <v>41</v>
      </c>
    </row>
    <row r="26" spans="1:11">
      <c r="A26" s="3">
        <v>975</v>
      </c>
      <c r="B26" t="s">
        <v>12</v>
      </c>
      <c r="C26" t="s">
        <v>109</v>
      </c>
      <c r="D26" t="s">
        <v>110</v>
      </c>
      <c r="E26" t="s">
        <v>29</v>
      </c>
      <c r="F26" t="s">
        <v>30</v>
      </c>
      <c r="G26" t="s">
        <v>17</v>
      </c>
      <c r="H26" s="4">
        <v>45575</v>
      </c>
      <c r="I26" t="s">
        <v>18</v>
      </c>
      <c r="J26" t="s">
        <v>19</v>
      </c>
      <c r="K26" t="s">
        <v>41</v>
      </c>
    </row>
    <row r="27" spans="1:11">
      <c r="A27" s="3">
        <v>974</v>
      </c>
      <c r="B27" t="s">
        <v>12</v>
      </c>
      <c r="C27" t="s">
        <v>111</v>
      </c>
      <c r="D27" t="s">
        <v>112</v>
      </c>
      <c r="E27" t="s">
        <v>113</v>
      </c>
      <c r="F27" t="s">
        <v>114</v>
      </c>
      <c r="G27" t="s">
        <v>46</v>
      </c>
      <c r="H27" s="4">
        <v>45555</v>
      </c>
      <c r="I27" t="s">
        <v>18</v>
      </c>
      <c r="J27" t="s">
        <v>19</v>
      </c>
      <c r="K27" t="s">
        <v>20</v>
      </c>
    </row>
    <row r="28" spans="1:11">
      <c r="A28" s="3">
        <v>973</v>
      </c>
      <c r="B28" t="s">
        <v>12</v>
      </c>
      <c r="C28" t="s">
        <v>115</v>
      </c>
      <c r="D28" t="s">
        <v>116</v>
      </c>
      <c r="E28" t="s">
        <v>117</v>
      </c>
      <c r="F28" t="s">
        <v>118</v>
      </c>
      <c r="G28" t="s">
        <v>46</v>
      </c>
      <c r="H28" s="4">
        <v>45558</v>
      </c>
      <c r="I28" t="s">
        <v>18</v>
      </c>
      <c r="J28" t="s">
        <v>19</v>
      </c>
      <c r="K28" t="s">
        <v>20</v>
      </c>
    </row>
    <row r="29" spans="1:11">
      <c r="A29" s="3">
        <v>972</v>
      </c>
      <c r="B29" t="s">
        <v>12</v>
      </c>
      <c r="C29" t="s">
        <v>119</v>
      </c>
      <c r="D29" t="s">
        <v>120</v>
      </c>
      <c r="E29" t="s">
        <v>100</v>
      </c>
      <c r="F29" t="s">
        <v>101</v>
      </c>
      <c r="G29" t="s">
        <v>46</v>
      </c>
      <c r="H29" s="4">
        <v>45554</v>
      </c>
      <c r="I29" t="s">
        <v>18</v>
      </c>
      <c r="J29" t="s">
        <v>19</v>
      </c>
      <c r="K29" t="s">
        <v>41</v>
      </c>
    </row>
    <row r="30" spans="1:11">
      <c r="A30" s="3">
        <v>971</v>
      </c>
      <c r="B30" t="s">
        <v>12</v>
      </c>
      <c r="C30" t="s">
        <v>121</v>
      </c>
      <c r="D30" t="s">
        <v>122</v>
      </c>
      <c r="E30" t="s">
        <v>92</v>
      </c>
      <c r="F30" t="s">
        <v>93</v>
      </c>
      <c r="G30" t="s">
        <v>46</v>
      </c>
      <c r="H30" s="4">
        <v>45554</v>
      </c>
      <c r="I30" t="s">
        <v>18</v>
      </c>
      <c r="J30" t="s">
        <v>19</v>
      </c>
      <c r="K30" t="s">
        <v>41</v>
      </c>
    </row>
    <row r="31" spans="1:11">
      <c r="A31" s="3">
        <v>970</v>
      </c>
      <c r="B31" t="s">
        <v>26</v>
      </c>
      <c r="C31" t="s">
        <v>123</v>
      </c>
      <c r="D31" t="s">
        <v>124</v>
      </c>
      <c r="E31" t="s">
        <v>125</v>
      </c>
      <c r="F31" t="s">
        <v>126</v>
      </c>
      <c r="G31" t="s">
        <v>127</v>
      </c>
      <c r="H31" s="4">
        <v>45567</v>
      </c>
      <c r="I31" t="s">
        <v>18</v>
      </c>
      <c r="K31" t="s">
        <v>41</v>
      </c>
    </row>
    <row r="32" spans="1:11">
      <c r="A32" s="3">
        <v>969</v>
      </c>
      <c r="B32" t="s">
        <v>26</v>
      </c>
      <c r="C32" t="s">
        <v>128</v>
      </c>
      <c r="D32" t="s">
        <v>129</v>
      </c>
      <c r="E32" t="s">
        <v>130</v>
      </c>
      <c r="F32" t="s">
        <v>131</v>
      </c>
      <c r="G32" t="s">
        <v>132</v>
      </c>
      <c r="H32" s="4">
        <v>45555</v>
      </c>
      <c r="I32" t="s">
        <v>18</v>
      </c>
      <c r="K32" t="s">
        <v>133</v>
      </c>
    </row>
    <row r="33" spans="1:11">
      <c r="A33" s="3">
        <v>968</v>
      </c>
      <c r="B33" t="s">
        <v>12</v>
      </c>
      <c r="C33" t="s">
        <v>134</v>
      </c>
      <c r="D33" t="s">
        <v>135</v>
      </c>
      <c r="E33" t="s">
        <v>96</v>
      </c>
      <c r="F33" t="s">
        <v>97</v>
      </c>
      <c r="G33" t="s">
        <v>46</v>
      </c>
      <c r="H33" s="4">
        <v>45554</v>
      </c>
      <c r="I33" t="s">
        <v>18</v>
      </c>
      <c r="J33" t="s">
        <v>19</v>
      </c>
      <c r="K33" t="s">
        <v>41</v>
      </c>
    </row>
    <row r="34" spans="1:11">
      <c r="A34" s="3">
        <v>967</v>
      </c>
      <c r="B34" t="s">
        <v>12</v>
      </c>
      <c r="C34" t="s">
        <v>136</v>
      </c>
      <c r="D34" t="s">
        <v>137</v>
      </c>
      <c r="E34" t="s">
        <v>130</v>
      </c>
      <c r="F34" t="s">
        <v>131</v>
      </c>
      <c r="G34" t="s">
        <v>132</v>
      </c>
      <c r="H34" s="4">
        <v>45555</v>
      </c>
      <c r="I34" t="s">
        <v>18</v>
      </c>
      <c r="J34" t="s">
        <v>19</v>
      </c>
      <c r="K34" t="s">
        <v>133</v>
      </c>
    </row>
    <row r="35" spans="1:11">
      <c r="A35" s="3">
        <v>966</v>
      </c>
      <c r="B35" t="s">
        <v>26</v>
      </c>
      <c r="C35" t="s">
        <v>138</v>
      </c>
      <c r="D35" t="s">
        <v>139</v>
      </c>
      <c r="E35" t="s">
        <v>140</v>
      </c>
      <c r="F35" t="s">
        <v>141</v>
      </c>
      <c r="G35" t="s">
        <v>17</v>
      </c>
      <c r="H35" s="4">
        <v>45552</v>
      </c>
      <c r="I35" t="s">
        <v>18</v>
      </c>
      <c r="K35" t="s">
        <v>25</v>
      </c>
    </row>
    <row r="36" spans="1:11">
      <c r="A36" s="3">
        <v>965</v>
      </c>
      <c r="B36" t="s">
        <v>26</v>
      </c>
      <c r="C36" t="s">
        <v>142</v>
      </c>
      <c r="D36" t="s">
        <v>143</v>
      </c>
      <c r="E36" t="s">
        <v>144</v>
      </c>
      <c r="F36" t="s">
        <v>145</v>
      </c>
      <c r="G36" t="s">
        <v>146</v>
      </c>
      <c r="H36" s="4">
        <v>45552</v>
      </c>
      <c r="I36" t="s">
        <v>18</v>
      </c>
      <c r="K36" t="s">
        <v>147</v>
      </c>
    </row>
    <row r="37" spans="1:11">
      <c r="A37" s="3">
        <v>964</v>
      </c>
      <c r="B37" t="s">
        <v>26</v>
      </c>
      <c r="C37" t="s">
        <v>148</v>
      </c>
      <c r="D37" t="s">
        <v>149</v>
      </c>
      <c r="E37" t="s">
        <v>150</v>
      </c>
      <c r="F37" t="s">
        <v>145</v>
      </c>
      <c r="G37" t="s">
        <v>146</v>
      </c>
      <c r="H37" s="4">
        <v>45552</v>
      </c>
      <c r="I37" t="s">
        <v>18</v>
      </c>
      <c r="K37" t="s">
        <v>147</v>
      </c>
    </row>
    <row r="38" spans="1:11">
      <c r="A38" s="3">
        <v>963</v>
      </c>
      <c r="B38" t="s">
        <v>26</v>
      </c>
      <c r="C38" t="s">
        <v>151</v>
      </c>
      <c r="D38" t="s">
        <v>152</v>
      </c>
      <c r="E38" t="s">
        <v>153</v>
      </c>
      <c r="F38" t="s">
        <v>154</v>
      </c>
      <c r="G38" t="s">
        <v>155</v>
      </c>
      <c r="H38" s="4">
        <v>45435</v>
      </c>
      <c r="I38" t="s">
        <v>18</v>
      </c>
      <c r="K38" t="s">
        <v>25</v>
      </c>
    </row>
    <row r="39" spans="1:11">
      <c r="A39" s="3">
        <v>962</v>
      </c>
      <c r="B39" t="s">
        <v>12</v>
      </c>
      <c r="C39" t="s">
        <v>156</v>
      </c>
      <c r="D39" t="s">
        <v>157</v>
      </c>
      <c r="E39" t="s">
        <v>158</v>
      </c>
      <c r="F39" t="s">
        <v>159</v>
      </c>
      <c r="G39" t="s">
        <v>46</v>
      </c>
      <c r="H39" s="4">
        <v>45559</v>
      </c>
      <c r="I39" t="s">
        <v>18</v>
      </c>
      <c r="J39" t="s">
        <v>19</v>
      </c>
      <c r="K39" t="s">
        <v>20</v>
      </c>
    </row>
    <row r="40" spans="1:11">
      <c r="A40" s="3">
        <v>961</v>
      </c>
      <c r="B40" t="s">
        <v>26</v>
      </c>
      <c r="C40" t="s">
        <v>160</v>
      </c>
      <c r="D40" t="s">
        <v>161</v>
      </c>
      <c r="E40" t="s">
        <v>162</v>
      </c>
      <c r="F40" t="s">
        <v>163</v>
      </c>
      <c r="G40" t="s">
        <v>108</v>
      </c>
      <c r="H40" s="4">
        <v>45566</v>
      </c>
      <c r="I40" t="s">
        <v>18</v>
      </c>
      <c r="K40" t="s">
        <v>41</v>
      </c>
    </row>
    <row r="41" spans="1:11">
      <c r="A41" s="3">
        <v>960</v>
      </c>
      <c r="B41" t="s">
        <v>12</v>
      </c>
      <c r="C41" t="s">
        <v>164</v>
      </c>
      <c r="D41" t="s">
        <v>165</v>
      </c>
      <c r="E41" t="s">
        <v>158</v>
      </c>
      <c r="F41" t="s">
        <v>166</v>
      </c>
      <c r="G41" t="s">
        <v>46</v>
      </c>
      <c r="H41" s="4">
        <v>45554</v>
      </c>
      <c r="I41" t="s">
        <v>18</v>
      </c>
      <c r="J41" t="s">
        <v>19</v>
      </c>
      <c r="K41" t="s">
        <v>20</v>
      </c>
    </row>
    <row r="42" spans="1:11">
      <c r="A42" s="3">
        <v>959</v>
      </c>
      <c r="B42" t="s">
        <v>83</v>
      </c>
      <c r="C42" t="s">
        <v>167</v>
      </c>
      <c r="D42" t="s">
        <v>168</v>
      </c>
      <c r="E42" t="s">
        <v>169</v>
      </c>
      <c r="F42" t="s">
        <v>170</v>
      </c>
      <c r="G42" t="s">
        <v>171</v>
      </c>
      <c r="H42" s="4">
        <v>45553</v>
      </c>
      <c r="I42" t="s">
        <v>18</v>
      </c>
      <c r="J42" t="s">
        <v>19</v>
      </c>
      <c r="K42" t="s">
        <v>20</v>
      </c>
    </row>
    <row r="43" spans="1:11">
      <c r="A43" s="3">
        <v>958</v>
      </c>
      <c r="B43" t="s">
        <v>26</v>
      </c>
      <c r="C43" t="s">
        <v>172</v>
      </c>
      <c r="D43" t="s">
        <v>173</v>
      </c>
      <c r="E43" t="s">
        <v>174</v>
      </c>
      <c r="F43" t="s">
        <v>175</v>
      </c>
      <c r="G43" t="s">
        <v>46</v>
      </c>
      <c r="H43" s="4">
        <v>45551</v>
      </c>
      <c r="I43" t="s">
        <v>18</v>
      </c>
      <c r="K43" t="s">
        <v>25</v>
      </c>
    </row>
    <row r="44" spans="1:11">
      <c r="A44" s="3">
        <v>957</v>
      </c>
      <c r="B44" t="s">
        <v>72</v>
      </c>
      <c r="C44" t="s">
        <v>176</v>
      </c>
      <c r="D44" t="s">
        <v>177</v>
      </c>
      <c r="E44" t="s">
        <v>75</v>
      </c>
      <c r="F44" t="s">
        <v>178</v>
      </c>
      <c r="G44" t="s">
        <v>77</v>
      </c>
      <c r="H44" s="4">
        <v>45594</v>
      </c>
      <c r="I44" t="s">
        <v>18</v>
      </c>
      <c r="K44" t="s">
        <v>41</v>
      </c>
    </row>
    <row r="45" spans="1:11">
      <c r="A45" s="3">
        <v>956</v>
      </c>
      <c r="B45" t="s">
        <v>83</v>
      </c>
      <c r="C45" t="s">
        <v>179</v>
      </c>
      <c r="D45" t="s">
        <v>180</v>
      </c>
      <c r="E45" t="s">
        <v>181</v>
      </c>
      <c r="F45" t="s">
        <v>182</v>
      </c>
      <c r="G45" t="s">
        <v>183</v>
      </c>
      <c r="H45" s="4">
        <v>45553</v>
      </c>
      <c r="I45" t="s">
        <v>18</v>
      </c>
      <c r="J45" t="s">
        <v>19</v>
      </c>
      <c r="K45" t="s">
        <v>133</v>
      </c>
    </row>
    <row r="46" spans="1:11">
      <c r="A46" s="3">
        <v>955</v>
      </c>
      <c r="B46" t="s">
        <v>12</v>
      </c>
      <c r="C46" t="s">
        <v>184</v>
      </c>
      <c r="D46" t="s">
        <v>185</v>
      </c>
      <c r="E46" t="s">
        <v>186</v>
      </c>
      <c r="F46" t="s">
        <v>187</v>
      </c>
      <c r="G46" t="s">
        <v>17</v>
      </c>
      <c r="H46" s="4">
        <v>45553</v>
      </c>
      <c r="I46" t="s">
        <v>18</v>
      </c>
      <c r="J46" t="s">
        <v>19</v>
      </c>
      <c r="K46" t="s">
        <v>20</v>
      </c>
    </row>
    <row r="47" spans="1:11">
      <c r="A47" s="3">
        <v>954</v>
      </c>
      <c r="B47" t="s">
        <v>12</v>
      </c>
      <c r="C47" t="s">
        <v>188</v>
      </c>
      <c r="D47" t="s">
        <v>189</v>
      </c>
      <c r="E47" t="s">
        <v>190</v>
      </c>
      <c r="F47" t="s">
        <v>191</v>
      </c>
      <c r="G47" t="s">
        <v>46</v>
      </c>
      <c r="H47" s="4">
        <v>45554</v>
      </c>
      <c r="I47" t="s">
        <v>18</v>
      </c>
      <c r="J47" t="s">
        <v>19</v>
      </c>
      <c r="K47" t="s">
        <v>20</v>
      </c>
    </row>
    <row r="48" spans="1:11">
      <c r="A48" s="3">
        <v>953</v>
      </c>
      <c r="B48" t="s">
        <v>72</v>
      </c>
      <c r="C48" t="s">
        <v>192</v>
      </c>
      <c r="D48" t="s">
        <v>193</v>
      </c>
      <c r="E48" t="s">
        <v>144</v>
      </c>
      <c r="F48" t="s">
        <v>194</v>
      </c>
      <c r="G48" t="s">
        <v>146</v>
      </c>
      <c r="H48" s="4">
        <v>45548</v>
      </c>
      <c r="I48" t="s">
        <v>18</v>
      </c>
      <c r="K48" t="s">
        <v>147</v>
      </c>
    </row>
    <row r="49" spans="1:11">
      <c r="A49" s="3">
        <v>952</v>
      </c>
      <c r="B49" t="s">
        <v>12</v>
      </c>
      <c r="C49" t="s">
        <v>195</v>
      </c>
      <c r="D49" t="s">
        <v>196</v>
      </c>
      <c r="E49" t="s">
        <v>174</v>
      </c>
      <c r="F49" t="s">
        <v>175</v>
      </c>
      <c r="G49" t="s">
        <v>46</v>
      </c>
      <c r="H49" s="4">
        <v>45551</v>
      </c>
      <c r="I49" t="s">
        <v>18</v>
      </c>
      <c r="J49" t="s">
        <v>19</v>
      </c>
      <c r="K49" t="s">
        <v>41</v>
      </c>
    </row>
    <row r="50" spans="1:11">
      <c r="A50" s="3">
        <v>951</v>
      </c>
      <c r="B50" t="s">
        <v>12</v>
      </c>
      <c r="C50" t="s">
        <v>197</v>
      </c>
      <c r="D50" t="s">
        <v>198</v>
      </c>
      <c r="E50" t="s">
        <v>199</v>
      </c>
      <c r="F50" t="s">
        <v>200</v>
      </c>
      <c r="G50" t="s">
        <v>17</v>
      </c>
      <c r="H50" s="4">
        <v>45551</v>
      </c>
      <c r="I50" t="s">
        <v>18</v>
      </c>
      <c r="J50" t="s">
        <v>19</v>
      </c>
      <c r="K50" t="s">
        <v>20</v>
      </c>
    </row>
    <row r="51" spans="1:11">
      <c r="A51" s="3">
        <v>950</v>
      </c>
      <c r="B51" t="s">
        <v>83</v>
      </c>
      <c r="C51" t="s">
        <v>201</v>
      </c>
      <c r="D51" t="s">
        <v>202</v>
      </c>
      <c r="E51" t="s">
        <v>203</v>
      </c>
      <c r="F51" t="s">
        <v>204</v>
      </c>
      <c r="G51" t="s">
        <v>205</v>
      </c>
      <c r="H51" s="4">
        <v>45552</v>
      </c>
      <c r="I51" t="s">
        <v>18</v>
      </c>
      <c r="J51" t="s">
        <v>19</v>
      </c>
      <c r="K51" t="s">
        <v>20</v>
      </c>
    </row>
    <row r="52" spans="1:11">
      <c r="A52" s="3">
        <v>949</v>
      </c>
      <c r="B52" t="s">
        <v>26</v>
      </c>
      <c r="C52" t="s">
        <v>206</v>
      </c>
      <c r="D52" t="s">
        <v>207</v>
      </c>
      <c r="E52" t="s">
        <v>208</v>
      </c>
      <c r="F52" t="s">
        <v>209</v>
      </c>
      <c r="G52" t="s">
        <v>210</v>
      </c>
      <c r="H52" s="4">
        <v>45443</v>
      </c>
      <c r="I52" t="s">
        <v>18</v>
      </c>
      <c r="K52" t="s">
        <v>25</v>
      </c>
    </row>
    <row r="53" spans="1:11">
      <c r="A53" s="3">
        <v>948</v>
      </c>
      <c r="B53" t="s">
        <v>26</v>
      </c>
      <c r="C53" t="s">
        <v>211</v>
      </c>
      <c r="D53" t="s">
        <v>212</v>
      </c>
      <c r="E53" t="s">
        <v>208</v>
      </c>
      <c r="F53" t="s">
        <v>209</v>
      </c>
      <c r="G53" t="s">
        <v>210</v>
      </c>
      <c r="H53" s="4">
        <v>45443</v>
      </c>
      <c r="I53" t="s">
        <v>18</v>
      </c>
      <c r="K53" t="s">
        <v>25</v>
      </c>
    </row>
    <row r="54" spans="1:11">
      <c r="A54" s="3">
        <v>947</v>
      </c>
      <c r="B54" t="s">
        <v>12</v>
      </c>
      <c r="C54" t="s">
        <v>213</v>
      </c>
      <c r="D54" t="s">
        <v>214</v>
      </c>
      <c r="E54" t="s">
        <v>140</v>
      </c>
      <c r="F54" t="s">
        <v>141</v>
      </c>
      <c r="G54" t="s">
        <v>17</v>
      </c>
      <c r="H54" s="4">
        <v>45552</v>
      </c>
      <c r="I54" t="s">
        <v>18</v>
      </c>
      <c r="J54" t="s">
        <v>19</v>
      </c>
      <c r="K54" t="s">
        <v>147</v>
      </c>
    </row>
    <row r="55" spans="1:11">
      <c r="A55" s="3">
        <v>946</v>
      </c>
      <c r="B55" t="s">
        <v>72</v>
      </c>
      <c r="C55" t="s">
        <v>215</v>
      </c>
      <c r="D55" t="s">
        <v>216</v>
      </c>
      <c r="E55" t="s">
        <v>217</v>
      </c>
      <c r="F55" t="s">
        <v>218</v>
      </c>
      <c r="G55" t="s">
        <v>146</v>
      </c>
      <c r="H55" s="4">
        <v>45547</v>
      </c>
      <c r="I55" t="s">
        <v>18</v>
      </c>
      <c r="K55" t="s">
        <v>147</v>
      </c>
    </row>
    <row r="56" spans="1:11">
      <c r="A56" s="3">
        <v>945</v>
      </c>
      <c r="B56" t="s">
        <v>26</v>
      </c>
      <c r="C56" t="s">
        <v>219</v>
      </c>
      <c r="D56" t="s">
        <v>220</v>
      </c>
      <c r="E56" t="s">
        <v>221</v>
      </c>
      <c r="F56" t="s">
        <v>222</v>
      </c>
      <c r="G56" t="s">
        <v>46</v>
      </c>
      <c r="H56" s="4">
        <v>45559</v>
      </c>
      <c r="I56" t="s">
        <v>18</v>
      </c>
      <c r="K56" t="s">
        <v>25</v>
      </c>
    </row>
    <row r="57" spans="1:11">
      <c r="A57" s="3">
        <v>944</v>
      </c>
      <c r="B57" t="s">
        <v>26</v>
      </c>
      <c r="C57" t="s">
        <v>223</v>
      </c>
      <c r="D57" t="s">
        <v>224</v>
      </c>
      <c r="E57" t="s">
        <v>225</v>
      </c>
      <c r="F57" t="s">
        <v>226</v>
      </c>
      <c r="G57" t="s">
        <v>146</v>
      </c>
      <c r="H57" s="4">
        <v>45547</v>
      </c>
      <c r="I57" t="s">
        <v>18</v>
      </c>
      <c r="K57" t="s">
        <v>147</v>
      </c>
    </row>
    <row r="58" spans="1:11">
      <c r="A58" s="3">
        <v>943</v>
      </c>
      <c r="B58" t="s">
        <v>26</v>
      </c>
      <c r="C58" t="s">
        <v>227</v>
      </c>
      <c r="D58" t="s">
        <v>228</v>
      </c>
      <c r="E58" t="s">
        <v>229</v>
      </c>
      <c r="F58" t="s">
        <v>230</v>
      </c>
      <c r="G58" t="s">
        <v>146</v>
      </c>
      <c r="H58" s="4">
        <v>45547</v>
      </c>
      <c r="I58" t="s">
        <v>18</v>
      </c>
      <c r="K58" t="s">
        <v>147</v>
      </c>
    </row>
    <row r="59" spans="1:11">
      <c r="A59" s="3">
        <v>942</v>
      </c>
      <c r="B59" t="s">
        <v>72</v>
      </c>
      <c r="C59" t="s">
        <v>231</v>
      </c>
      <c r="D59" t="s">
        <v>232</v>
      </c>
      <c r="E59" t="s">
        <v>233</v>
      </c>
      <c r="F59" t="s">
        <v>234</v>
      </c>
      <c r="G59" t="s">
        <v>146</v>
      </c>
      <c r="H59" s="4">
        <v>45547</v>
      </c>
      <c r="I59" t="s">
        <v>18</v>
      </c>
      <c r="K59" t="s">
        <v>147</v>
      </c>
    </row>
    <row r="60" spans="1:11">
      <c r="A60" s="3">
        <v>941</v>
      </c>
      <c r="B60" t="s">
        <v>26</v>
      </c>
      <c r="C60" t="s">
        <v>235</v>
      </c>
      <c r="D60" t="s">
        <v>236</v>
      </c>
      <c r="E60" t="s">
        <v>237</v>
      </c>
      <c r="F60" t="s">
        <v>238</v>
      </c>
      <c r="G60" t="s">
        <v>132</v>
      </c>
      <c r="H60" s="4">
        <v>45547</v>
      </c>
      <c r="I60" t="s">
        <v>18</v>
      </c>
      <c r="K60" t="s">
        <v>133</v>
      </c>
    </row>
    <row r="61" spans="1:11">
      <c r="A61" s="3">
        <v>940</v>
      </c>
      <c r="B61" t="s">
        <v>26</v>
      </c>
      <c r="C61" t="s">
        <v>239</v>
      </c>
      <c r="D61" t="s">
        <v>240</v>
      </c>
      <c r="E61" t="s">
        <v>80</v>
      </c>
      <c r="F61" t="s">
        <v>241</v>
      </c>
      <c r="G61" t="s">
        <v>132</v>
      </c>
      <c r="H61" s="4">
        <v>45546</v>
      </c>
      <c r="I61" t="s">
        <v>18</v>
      </c>
      <c r="K61" t="s">
        <v>133</v>
      </c>
    </row>
    <row r="62" spans="1:11">
      <c r="A62" s="3">
        <v>939</v>
      </c>
      <c r="B62" t="s">
        <v>12</v>
      </c>
      <c r="C62" t="s">
        <v>242</v>
      </c>
      <c r="D62" t="s">
        <v>243</v>
      </c>
      <c r="E62" t="s">
        <v>244</v>
      </c>
      <c r="F62" t="s">
        <v>245</v>
      </c>
      <c r="G62" t="s">
        <v>246</v>
      </c>
      <c r="H62" s="4">
        <v>45547</v>
      </c>
      <c r="I62" t="s">
        <v>18</v>
      </c>
      <c r="J62" t="s">
        <v>19</v>
      </c>
      <c r="K62" t="s">
        <v>133</v>
      </c>
    </row>
    <row r="63" spans="1:11">
      <c r="A63" s="3">
        <v>938</v>
      </c>
      <c r="B63" t="s">
        <v>26</v>
      </c>
      <c r="C63" t="s">
        <v>247</v>
      </c>
      <c r="D63" t="s">
        <v>248</v>
      </c>
      <c r="E63" t="s">
        <v>249</v>
      </c>
      <c r="F63" t="s">
        <v>250</v>
      </c>
      <c r="G63" t="s">
        <v>146</v>
      </c>
      <c r="H63" s="4">
        <v>45546</v>
      </c>
      <c r="I63" t="s">
        <v>18</v>
      </c>
      <c r="K63" t="s">
        <v>147</v>
      </c>
    </row>
    <row r="64" spans="1:11">
      <c r="A64" s="3">
        <v>937</v>
      </c>
      <c r="B64" t="s">
        <v>12</v>
      </c>
      <c r="C64" t="s">
        <v>251</v>
      </c>
      <c r="D64" t="s">
        <v>252</v>
      </c>
      <c r="E64" t="s">
        <v>253</v>
      </c>
      <c r="F64" t="s">
        <v>254</v>
      </c>
      <c r="G64" t="s">
        <v>17</v>
      </c>
      <c r="H64" s="4">
        <v>45560</v>
      </c>
      <c r="I64" t="s">
        <v>18</v>
      </c>
      <c r="J64" t="s">
        <v>19</v>
      </c>
      <c r="K64" t="s">
        <v>20</v>
      </c>
    </row>
    <row r="65" spans="1:11">
      <c r="A65" s="3">
        <v>936</v>
      </c>
      <c r="B65" t="s">
        <v>72</v>
      </c>
      <c r="C65" t="s">
        <v>255</v>
      </c>
      <c r="D65" t="s">
        <v>256</v>
      </c>
      <c r="E65" t="s">
        <v>257</v>
      </c>
      <c r="F65" t="s">
        <v>258</v>
      </c>
      <c r="G65" t="s">
        <v>146</v>
      </c>
      <c r="H65" s="4">
        <v>45546</v>
      </c>
      <c r="I65" t="s">
        <v>18</v>
      </c>
      <c r="K65" t="s">
        <v>147</v>
      </c>
    </row>
    <row r="66" spans="1:11">
      <c r="A66" s="3">
        <v>935</v>
      </c>
      <c r="B66" t="s">
        <v>72</v>
      </c>
      <c r="C66" t="s">
        <v>259</v>
      </c>
      <c r="D66" t="s">
        <v>260</v>
      </c>
      <c r="E66" t="s">
        <v>75</v>
      </c>
      <c r="F66" t="s">
        <v>250</v>
      </c>
      <c r="G66" t="s">
        <v>146</v>
      </c>
      <c r="H66" s="4">
        <v>45546</v>
      </c>
      <c r="I66" t="s">
        <v>18</v>
      </c>
      <c r="K66" t="s">
        <v>147</v>
      </c>
    </row>
    <row r="67" spans="1:11">
      <c r="A67" s="3">
        <v>934</v>
      </c>
      <c r="B67" t="s">
        <v>12</v>
      </c>
      <c r="C67" t="s">
        <v>261</v>
      </c>
      <c r="D67" t="s">
        <v>262</v>
      </c>
      <c r="E67" t="s">
        <v>263</v>
      </c>
      <c r="F67" t="s">
        <v>264</v>
      </c>
      <c r="G67" t="s">
        <v>46</v>
      </c>
      <c r="H67" s="4">
        <v>45553</v>
      </c>
      <c r="I67" t="s">
        <v>18</v>
      </c>
      <c r="J67" t="s">
        <v>19</v>
      </c>
      <c r="K67" t="s">
        <v>25</v>
      </c>
    </row>
    <row r="68" spans="1:11">
      <c r="A68" s="3">
        <v>933</v>
      </c>
      <c r="B68" t="s">
        <v>72</v>
      </c>
      <c r="C68" t="s">
        <v>265</v>
      </c>
      <c r="D68" t="s">
        <v>266</v>
      </c>
      <c r="E68" t="s">
        <v>267</v>
      </c>
      <c r="F68" t="s">
        <v>250</v>
      </c>
      <c r="G68" t="s">
        <v>146</v>
      </c>
      <c r="H68" s="4">
        <v>45546</v>
      </c>
      <c r="I68" t="s">
        <v>18</v>
      </c>
      <c r="K68" t="s">
        <v>147</v>
      </c>
    </row>
    <row r="69" spans="1:11">
      <c r="A69" s="3">
        <v>932</v>
      </c>
      <c r="B69" t="s">
        <v>72</v>
      </c>
      <c r="C69" t="s">
        <v>268</v>
      </c>
      <c r="D69" t="s">
        <v>269</v>
      </c>
      <c r="E69" t="s">
        <v>150</v>
      </c>
      <c r="F69" t="s">
        <v>270</v>
      </c>
      <c r="G69" t="s">
        <v>146</v>
      </c>
      <c r="H69" s="4">
        <v>45546</v>
      </c>
      <c r="I69" t="s">
        <v>18</v>
      </c>
      <c r="K69" t="s">
        <v>147</v>
      </c>
    </row>
    <row r="70" spans="1:11">
      <c r="A70" s="3">
        <v>931</v>
      </c>
      <c r="B70" t="s">
        <v>26</v>
      </c>
      <c r="C70" t="s">
        <v>271</v>
      </c>
      <c r="D70" t="s">
        <v>272</v>
      </c>
      <c r="E70" t="s">
        <v>273</v>
      </c>
      <c r="F70" t="s">
        <v>274</v>
      </c>
      <c r="G70" t="s">
        <v>275</v>
      </c>
      <c r="H70" s="4">
        <v>45546</v>
      </c>
      <c r="I70" t="s">
        <v>18</v>
      </c>
      <c r="K70" t="s">
        <v>41</v>
      </c>
    </row>
    <row r="71" spans="1:11">
      <c r="A71" s="3">
        <v>930</v>
      </c>
      <c r="B71" t="s">
        <v>72</v>
      </c>
      <c r="C71" t="s">
        <v>276</v>
      </c>
      <c r="D71" t="s">
        <v>277</v>
      </c>
      <c r="E71" t="s">
        <v>75</v>
      </c>
      <c r="F71" t="s">
        <v>278</v>
      </c>
      <c r="G71" t="s">
        <v>77</v>
      </c>
      <c r="H71" s="4">
        <v>45588</v>
      </c>
      <c r="I71" t="s">
        <v>18</v>
      </c>
      <c r="J71" t="s">
        <v>19</v>
      </c>
      <c r="K71" t="s">
        <v>41</v>
      </c>
    </row>
    <row r="72" spans="1:11">
      <c r="A72" s="3">
        <v>929</v>
      </c>
      <c r="B72" t="s">
        <v>12</v>
      </c>
      <c r="C72" t="s">
        <v>279</v>
      </c>
      <c r="D72" t="s">
        <v>280</v>
      </c>
      <c r="E72" t="s">
        <v>281</v>
      </c>
      <c r="F72" t="s">
        <v>282</v>
      </c>
      <c r="G72" t="s">
        <v>17</v>
      </c>
      <c r="H72" s="4">
        <v>45559</v>
      </c>
      <c r="I72" t="s">
        <v>18</v>
      </c>
      <c r="J72" t="s">
        <v>19</v>
      </c>
      <c r="K72" t="s">
        <v>20</v>
      </c>
    </row>
    <row r="73" spans="1:11">
      <c r="A73" s="3">
        <v>928</v>
      </c>
      <c r="B73" t="s">
        <v>12</v>
      </c>
      <c r="C73" t="s">
        <v>283</v>
      </c>
      <c r="D73" t="s">
        <v>284</v>
      </c>
      <c r="E73" t="s">
        <v>221</v>
      </c>
      <c r="F73" t="s">
        <v>222</v>
      </c>
      <c r="G73" t="s">
        <v>46</v>
      </c>
      <c r="H73" s="4">
        <v>45559</v>
      </c>
      <c r="I73" t="s">
        <v>18</v>
      </c>
      <c r="J73" t="s">
        <v>19</v>
      </c>
      <c r="K73" t="s">
        <v>41</v>
      </c>
    </row>
    <row r="74" spans="1:11">
      <c r="A74" s="3">
        <v>927</v>
      </c>
      <c r="B74" t="s">
        <v>26</v>
      </c>
      <c r="C74" t="s">
        <v>285</v>
      </c>
      <c r="D74" t="s">
        <v>286</v>
      </c>
      <c r="E74" t="s">
        <v>162</v>
      </c>
      <c r="F74" t="s">
        <v>287</v>
      </c>
      <c r="G74" t="s">
        <v>275</v>
      </c>
      <c r="H74" s="4">
        <v>45545</v>
      </c>
      <c r="I74" t="s">
        <v>18</v>
      </c>
      <c r="K74" t="s">
        <v>41</v>
      </c>
    </row>
    <row r="75" spans="1:11">
      <c r="A75" s="3">
        <v>926</v>
      </c>
      <c r="B75" t="s">
        <v>26</v>
      </c>
      <c r="C75" t="s">
        <v>288</v>
      </c>
      <c r="D75" t="s">
        <v>289</v>
      </c>
      <c r="E75" t="s">
        <v>290</v>
      </c>
      <c r="F75" t="s">
        <v>291</v>
      </c>
      <c r="G75" t="s">
        <v>46</v>
      </c>
      <c r="H75" s="4">
        <v>45546</v>
      </c>
      <c r="I75" t="s">
        <v>18</v>
      </c>
      <c r="K75" t="s">
        <v>25</v>
      </c>
    </row>
    <row r="76" spans="1:11">
      <c r="A76" s="3">
        <v>925</v>
      </c>
      <c r="B76" t="s">
        <v>12</v>
      </c>
      <c r="C76" t="s">
        <v>292</v>
      </c>
      <c r="D76" t="s">
        <v>293</v>
      </c>
      <c r="E76" t="s">
        <v>290</v>
      </c>
      <c r="F76" t="s">
        <v>294</v>
      </c>
      <c r="G76" t="s">
        <v>46</v>
      </c>
      <c r="H76" s="4">
        <v>45545</v>
      </c>
      <c r="I76" t="s">
        <v>18</v>
      </c>
      <c r="J76" t="s">
        <v>19</v>
      </c>
      <c r="K76" t="s">
        <v>20</v>
      </c>
    </row>
    <row r="77" spans="1:11">
      <c r="A77" s="3">
        <v>924</v>
      </c>
      <c r="B77" t="s">
        <v>12</v>
      </c>
      <c r="C77" t="s">
        <v>295</v>
      </c>
      <c r="D77" t="s">
        <v>296</v>
      </c>
      <c r="E77" t="s">
        <v>290</v>
      </c>
      <c r="F77" t="s">
        <v>291</v>
      </c>
      <c r="G77" t="s">
        <v>46</v>
      </c>
      <c r="H77" s="4">
        <v>45546</v>
      </c>
      <c r="I77" t="s">
        <v>18</v>
      </c>
      <c r="J77" t="s">
        <v>19</v>
      </c>
      <c r="K77" t="s">
        <v>20</v>
      </c>
    </row>
    <row r="78" spans="1:11">
      <c r="A78" s="3">
        <v>923</v>
      </c>
      <c r="B78" t="s">
        <v>12</v>
      </c>
      <c r="C78" t="s">
        <v>297</v>
      </c>
      <c r="D78" t="s">
        <v>298</v>
      </c>
      <c r="E78" t="s">
        <v>299</v>
      </c>
      <c r="F78" t="s">
        <v>300</v>
      </c>
      <c r="G78" t="s">
        <v>17</v>
      </c>
      <c r="H78" s="4">
        <v>45546</v>
      </c>
      <c r="I78" t="s">
        <v>18</v>
      </c>
      <c r="J78" t="s">
        <v>19</v>
      </c>
      <c r="K78" t="s">
        <v>20</v>
      </c>
    </row>
    <row r="79" spans="1:11">
      <c r="A79" s="3">
        <v>922</v>
      </c>
      <c r="B79" t="s">
        <v>12</v>
      </c>
      <c r="C79" t="s">
        <v>301</v>
      </c>
      <c r="D79" t="s">
        <v>302</v>
      </c>
      <c r="E79" t="s">
        <v>96</v>
      </c>
      <c r="F79" t="s">
        <v>303</v>
      </c>
      <c r="G79" t="s">
        <v>17</v>
      </c>
      <c r="H79" s="4">
        <v>45547</v>
      </c>
      <c r="I79" t="s">
        <v>18</v>
      </c>
      <c r="J79" t="s">
        <v>19</v>
      </c>
      <c r="K79" t="s">
        <v>20</v>
      </c>
    </row>
    <row r="80" spans="1:11">
      <c r="A80" s="3">
        <v>921</v>
      </c>
      <c r="B80" t="s">
        <v>72</v>
      </c>
      <c r="C80" t="s">
        <v>304</v>
      </c>
      <c r="D80" t="s">
        <v>305</v>
      </c>
      <c r="E80" t="s">
        <v>150</v>
      </c>
      <c r="F80" t="s">
        <v>306</v>
      </c>
      <c r="G80" t="s">
        <v>146</v>
      </c>
      <c r="H80" s="4">
        <v>45544</v>
      </c>
      <c r="I80" t="s">
        <v>18</v>
      </c>
      <c r="K80" t="s">
        <v>147</v>
      </c>
    </row>
    <row r="81" spans="1:11">
      <c r="A81" s="3">
        <v>920</v>
      </c>
      <c r="B81" t="s">
        <v>72</v>
      </c>
      <c r="C81" t="s">
        <v>307</v>
      </c>
      <c r="D81" t="s">
        <v>308</v>
      </c>
      <c r="E81" t="s">
        <v>75</v>
      </c>
      <c r="F81" t="s">
        <v>309</v>
      </c>
      <c r="G81" t="s">
        <v>77</v>
      </c>
      <c r="H81" s="4">
        <v>45587</v>
      </c>
      <c r="I81" t="s">
        <v>18</v>
      </c>
      <c r="K81" t="s">
        <v>41</v>
      </c>
    </row>
    <row r="82" spans="1:11">
      <c r="A82" s="3">
        <v>919</v>
      </c>
      <c r="B82" t="s">
        <v>12</v>
      </c>
      <c r="C82" t="s">
        <v>310</v>
      </c>
      <c r="D82" t="s">
        <v>311</v>
      </c>
      <c r="E82" t="s">
        <v>312</v>
      </c>
      <c r="F82" t="s">
        <v>313</v>
      </c>
      <c r="G82" t="s">
        <v>46</v>
      </c>
      <c r="H82" s="4">
        <v>45545</v>
      </c>
      <c r="I82" t="s">
        <v>18</v>
      </c>
      <c r="J82" t="s">
        <v>19</v>
      </c>
      <c r="K82" t="s">
        <v>20</v>
      </c>
    </row>
    <row r="83" spans="1:11">
      <c r="A83" s="3">
        <v>918</v>
      </c>
      <c r="B83" t="s">
        <v>26</v>
      </c>
      <c r="C83" t="s">
        <v>314</v>
      </c>
      <c r="D83" t="s">
        <v>315</v>
      </c>
      <c r="E83" t="s">
        <v>140</v>
      </c>
      <c r="F83" t="s">
        <v>316</v>
      </c>
      <c r="G83" t="s">
        <v>317</v>
      </c>
      <c r="H83" s="4">
        <v>45544</v>
      </c>
      <c r="I83" t="s">
        <v>18</v>
      </c>
      <c r="K83" t="s">
        <v>147</v>
      </c>
    </row>
    <row r="84" spans="1:11">
      <c r="A84" s="3">
        <v>917</v>
      </c>
      <c r="B84" t="s">
        <v>72</v>
      </c>
      <c r="C84" t="s">
        <v>318</v>
      </c>
      <c r="D84" t="s">
        <v>319</v>
      </c>
      <c r="E84" t="s">
        <v>267</v>
      </c>
      <c r="F84" t="s">
        <v>320</v>
      </c>
      <c r="G84" t="s">
        <v>321</v>
      </c>
      <c r="H84" s="4">
        <v>45544</v>
      </c>
      <c r="I84" t="s">
        <v>18</v>
      </c>
      <c r="K84" t="s">
        <v>147</v>
      </c>
    </row>
    <row r="85" spans="1:11">
      <c r="A85" s="3">
        <v>916</v>
      </c>
      <c r="B85" t="s">
        <v>26</v>
      </c>
      <c r="C85" t="s">
        <v>322</v>
      </c>
      <c r="D85" t="s">
        <v>323</v>
      </c>
      <c r="E85" t="s">
        <v>324</v>
      </c>
      <c r="F85" t="s">
        <v>325</v>
      </c>
      <c r="G85" t="s">
        <v>132</v>
      </c>
      <c r="H85" s="4">
        <v>45547</v>
      </c>
      <c r="I85" t="s">
        <v>18</v>
      </c>
      <c r="K85" t="s">
        <v>25</v>
      </c>
    </row>
    <row r="86" spans="1:11">
      <c r="A86" s="3">
        <v>915</v>
      </c>
      <c r="B86" t="s">
        <v>26</v>
      </c>
      <c r="C86" t="s">
        <v>326</v>
      </c>
      <c r="D86" t="s">
        <v>327</v>
      </c>
      <c r="E86" t="s">
        <v>328</v>
      </c>
      <c r="F86" t="s">
        <v>329</v>
      </c>
      <c r="G86" t="s">
        <v>210</v>
      </c>
      <c r="H86" s="4">
        <v>45341</v>
      </c>
      <c r="I86" t="s">
        <v>18</v>
      </c>
      <c r="K86" t="s">
        <v>133</v>
      </c>
    </row>
    <row r="87" spans="1:11">
      <c r="A87" s="3">
        <v>914</v>
      </c>
      <c r="B87" t="s">
        <v>72</v>
      </c>
      <c r="C87" t="s">
        <v>330</v>
      </c>
      <c r="D87" t="s">
        <v>331</v>
      </c>
      <c r="E87" t="s">
        <v>150</v>
      </c>
      <c r="F87" t="s">
        <v>332</v>
      </c>
      <c r="G87" t="s">
        <v>35</v>
      </c>
      <c r="H87" s="4">
        <v>45583</v>
      </c>
      <c r="I87" t="s">
        <v>18</v>
      </c>
      <c r="J87" t="s">
        <v>19</v>
      </c>
      <c r="K87" t="s">
        <v>147</v>
      </c>
    </row>
    <row r="88" spans="1:11">
      <c r="A88" s="3">
        <v>913</v>
      </c>
      <c r="B88" t="s">
        <v>12</v>
      </c>
      <c r="C88" t="s">
        <v>333</v>
      </c>
      <c r="D88" t="s">
        <v>334</v>
      </c>
      <c r="E88" t="s">
        <v>335</v>
      </c>
      <c r="F88" t="s">
        <v>336</v>
      </c>
      <c r="G88" t="s">
        <v>132</v>
      </c>
      <c r="H88" s="4">
        <v>45554</v>
      </c>
      <c r="I88" t="s">
        <v>18</v>
      </c>
      <c r="J88" t="s">
        <v>19</v>
      </c>
      <c r="K88" t="s">
        <v>20</v>
      </c>
    </row>
    <row r="89" spans="1:11">
      <c r="A89" s="3">
        <v>912</v>
      </c>
      <c r="B89" t="s">
        <v>12</v>
      </c>
      <c r="C89" t="s">
        <v>337</v>
      </c>
      <c r="D89" t="s">
        <v>338</v>
      </c>
      <c r="E89" t="s">
        <v>339</v>
      </c>
      <c r="F89" t="s">
        <v>340</v>
      </c>
      <c r="G89" t="s">
        <v>132</v>
      </c>
      <c r="H89" s="4">
        <v>45561</v>
      </c>
      <c r="I89" t="s">
        <v>18</v>
      </c>
      <c r="J89" t="s">
        <v>19</v>
      </c>
      <c r="K89" t="s">
        <v>20</v>
      </c>
    </row>
    <row r="90" spans="1:11">
      <c r="A90" s="3">
        <v>911</v>
      </c>
      <c r="B90" t="s">
        <v>12</v>
      </c>
      <c r="C90" t="s">
        <v>341</v>
      </c>
      <c r="D90" t="s">
        <v>342</v>
      </c>
      <c r="E90" t="s">
        <v>237</v>
      </c>
      <c r="F90" t="s">
        <v>238</v>
      </c>
      <c r="G90" t="s">
        <v>132</v>
      </c>
      <c r="H90" s="4">
        <v>45547</v>
      </c>
      <c r="I90" t="s">
        <v>18</v>
      </c>
      <c r="J90" t="s">
        <v>19</v>
      </c>
      <c r="K90" t="s">
        <v>133</v>
      </c>
    </row>
    <row r="91" spans="1:11">
      <c r="A91" s="3">
        <v>910</v>
      </c>
      <c r="B91" t="s">
        <v>12</v>
      </c>
      <c r="C91" t="s">
        <v>343</v>
      </c>
      <c r="D91" t="s">
        <v>344</v>
      </c>
      <c r="E91" t="s">
        <v>324</v>
      </c>
      <c r="F91" t="s">
        <v>345</v>
      </c>
      <c r="G91" t="s">
        <v>132</v>
      </c>
      <c r="H91" s="4">
        <v>45545</v>
      </c>
      <c r="I91" t="s">
        <v>18</v>
      </c>
      <c r="J91" t="s">
        <v>19</v>
      </c>
      <c r="K91" t="s">
        <v>20</v>
      </c>
    </row>
    <row r="92" spans="1:11">
      <c r="A92" s="3">
        <v>909</v>
      </c>
      <c r="B92" t="s">
        <v>12</v>
      </c>
      <c r="C92" t="s">
        <v>346</v>
      </c>
      <c r="D92" t="s">
        <v>347</v>
      </c>
      <c r="E92" t="s">
        <v>348</v>
      </c>
      <c r="F92" t="s">
        <v>349</v>
      </c>
      <c r="G92" t="s">
        <v>17</v>
      </c>
      <c r="H92" s="4">
        <v>45541</v>
      </c>
      <c r="I92" t="s">
        <v>18</v>
      </c>
      <c r="J92" t="s">
        <v>19</v>
      </c>
      <c r="K92" t="s">
        <v>20</v>
      </c>
    </row>
    <row r="93" spans="1:11">
      <c r="A93" s="3">
        <v>908</v>
      </c>
      <c r="B93" t="s">
        <v>72</v>
      </c>
      <c r="C93" t="s">
        <v>350</v>
      </c>
      <c r="D93" t="s">
        <v>351</v>
      </c>
      <c r="E93" t="s">
        <v>257</v>
      </c>
      <c r="F93" t="s">
        <v>352</v>
      </c>
      <c r="G93" t="s">
        <v>35</v>
      </c>
      <c r="H93" s="4">
        <v>45552</v>
      </c>
      <c r="I93" t="s">
        <v>18</v>
      </c>
      <c r="K93" t="s">
        <v>41</v>
      </c>
    </row>
    <row r="94" spans="1:11">
      <c r="A94" s="3">
        <v>907</v>
      </c>
      <c r="B94" t="s">
        <v>26</v>
      </c>
      <c r="C94" t="s">
        <v>353</v>
      </c>
      <c r="D94" t="s">
        <v>354</v>
      </c>
      <c r="E94" t="s">
        <v>355</v>
      </c>
      <c r="F94" t="s">
        <v>356</v>
      </c>
      <c r="G94" t="s">
        <v>357</v>
      </c>
      <c r="H94" s="4">
        <v>45537</v>
      </c>
      <c r="I94" t="s">
        <v>18</v>
      </c>
      <c r="K94" t="s">
        <v>41</v>
      </c>
    </row>
    <row r="95" spans="1:11">
      <c r="A95" s="3">
        <v>906</v>
      </c>
      <c r="B95" t="s">
        <v>26</v>
      </c>
      <c r="C95" t="s">
        <v>358</v>
      </c>
      <c r="D95" t="s">
        <v>359</v>
      </c>
      <c r="E95" t="s">
        <v>360</v>
      </c>
      <c r="F95" t="s">
        <v>361</v>
      </c>
      <c r="G95" t="s">
        <v>357</v>
      </c>
      <c r="H95" s="4">
        <v>45537</v>
      </c>
      <c r="I95" t="s">
        <v>18</v>
      </c>
      <c r="K95" t="s">
        <v>41</v>
      </c>
    </row>
    <row r="96" spans="1:11">
      <c r="A96" s="3">
        <v>905</v>
      </c>
      <c r="B96" t="s">
        <v>26</v>
      </c>
      <c r="C96" t="s">
        <v>362</v>
      </c>
      <c r="D96" t="s">
        <v>363</v>
      </c>
      <c r="E96" t="s">
        <v>364</v>
      </c>
      <c r="F96" t="s">
        <v>365</v>
      </c>
      <c r="G96" t="s">
        <v>357</v>
      </c>
      <c r="H96" s="4">
        <v>45537</v>
      </c>
      <c r="I96" t="s">
        <v>18</v>
      </c>
      <c r="K96" t="s">
        <v>41</v>
      </c>
    </row>
    <row r="97" spans="1:11">
      <c r="A97" s="3">
        <v>904</v>
      </c>
      <c r="B97" t="s">
        <v>26</v>
      </c>
      <c r="C97" t="s">
        <v>366</v>
      </c>
      <c r="D97" t="s">
        <v>367</v>
      </c>
      <c r="E97" t="s">
        <v>368</v>
      </c>
      <c r="F97" t="s">
        <v>369</v>
      </c>
      <c r="G97" t="s">
        <v>357</v>
      </c>
      <c r="H97" s="4">
        <v>45537</v>
      </c>
      <c r="I97" t="s">
        <v>18</v>
      </c>
      <c r="K97" t="s">
        <v>41</v>
      </c>
    </row>
    <row r="98" spans="1:11">
      <c r="A98" s="3">
        <v>903</v>
      </c>
      <c r="B98" t="s">
        <v>26</v>
      </c>
      <c r="C98" t="s">
        <v>370</v>
      </c>
      <c r="D98" t="s">
        <v>371</v>
      </c>
      <c r="E98" t="s">
        <v>372</v>
      </c>
      <c r="F98" t="s">
        <v>373</v>
      </c>
      <c r="G98" t="s">
        <v>357</v>
      </c>
      <c r="H98" s="4">
        <v>45537</v>
      </c>
      <c r="I98" t="s">
        <v>18</v>
      </c>
      <c r="K98" t="s">
        <v>41</v>
      </c>
    </row>
    <row r="99" spans="1:11">
      <c r="A99" s="3">
        <v>902</v>
      </c>
      <c r="B99" t="s">
        <v>26</v>
      </c>
      <c r="C99" t="s">
        <v>374</v>
      </c>
      <c r="D99" t="s">
        <v>375</v>
      </c>
      <c r="E99" t="s">
        <v>376</v>
      </c>
      <c r="F99" t="s">
        <v>377</v>
      </c>
      <c r="G99" t="s">
        <v>357</v>
      </c>
      <c r="H99" s="4">
        <v>45537</v>
      </c>
      <c r="I99" t="s">
        <v>18</v>
      </c>
      <c r="K99" t="s">
        <v>41</v>
      </c>
    </row>
    <row r="100" spans="1:11">
      <c r="A100" s="3">
        <v>901</v>
      </c>
      <c r="B100" t="s">
        <v>26</v>
      </c>
      <c r="C100" t="s">
        <v>378</v>
      </c>
      <c r="D100" t="s">
        <v>379</v>
      </c>
      <c r="E100" t="s">
        <v>380</v>
      </c>
      <c r="F100" t="s">
        <v>381</v>
      </c>
      <c r="G100" t="s">
        <v>357</v>
      </c>
      <c r="H100" s="4">
        <v>45537</v>
      </c>
      <c r="I100" t="s">
        <v>18</v>
      </c>
      <c r="K100" t="s">
        <v>41</v>
      </c>
    </row>
    <row r="101" spans="1:11">
      <c r="A101" s="3">
        <v>900</v>
      </c>
      <c r="B101" t="s">
        <v>26</v>
      </c>
      <c r="C101" t="s">
        <v>382</v>
      </c>
      <c r="D101" t="s">
        <v>383</v>
      </c>
      <c r="E101" t="s">
        <v>384</v>
      </c>
      <c r="F101" t="s">
        <v>385</v>
      </c>
      <c r="G101" t="s">
        <v>357</v>
      </c>
      <c r="H101" s="4">
        <v>45537</v>
      </c>
      <c r="I101" t="s">
        <v>18</v>
      </c>
      <c r="K101" t="s">
        <v>386</v>
      </c>
    </row>
    <row r="102" spans="1:11">
      <c r="A102" s="3">
        <v>899</v>
      </c>
      <c r="B102" t="s">
        <v>26</v>
      </c>
      <c r="C102" t="s">
        <v>387</v>
      </c>
      <c r="D102" t="s">
        <v>388</v>
      </c>
      <c r="E102" t="s">
        <v>389</v>
      </c>
      <c r="F102" t="s">
        <v>390</v>
      </c>
      <c r="G102" t="s">
        <v>357</v>
      </c>
      <c r="H102" s="4">
        <v>45537</v>
      </c>
      <c r="I102" t="s">
        <v>18</v>
      </c>
      <c r="K102" t="s">
        <v>41</v>
      </c>
    </row>
    <row r="103" spans="1:11">
      <c r="A103" s="3">
        <v>898</v>
      </c>
      <c r="B103" t="s">
        <v>26</v>
      </c>
      <c r="C103" t="s">
        <v>391</v>
      </c>
      <c r="D103" t="s">
        <v>392</v>
      </c>
      <c r="E103" t="s">
        <v>393</v>
      </c>
      <c r="F103" t="s">
        <v>394</v>
      </c>
      <c r="G103" t="s">
        <v>357</v>
      </c>
      <c r="H103" s="4">
        <v>45537</v>
      </c>
      <c r="I103" t="s">
        <v>18</v>
      </c>
      <c r="K103" t="s">
        <v>41</v>
      </c>
    </row>
    <row r="104" spans="1:11">
      <c r="A104" s="3">
        <v>897</v>
      </c>
      <c r="B104" t="s">
        <v>26</v>
      </c>
      <c r="C104" t="s">
        <v>395</v>
      </c>
      <c r="D104" t="s">
        <v>396</v>
      </c>
      <c r="E104" t="s">
        <v>397</v>
      </c>
      <c r="F104" t="s">
        <v>398</v>
      </c>
      <c r="G104" t="s">
        <v>357</v>
      </c>
      <c r="H104" s="4">
        <v>45537</v>
      </c>
      <c r="I104" t="s">
        <v>18</v>
      </c>
      <c r="K104" t="s">
        <v>41</v>
      </c>
    </row>
    <row r="105" spans="1:11">
      <c r="A105" s="3">
        <v>896</v>
      </c>
      <c r="B105" t="s">
        <v>26</v>
      </c>
      <c r="C105" t="s">
        <v>399</v>
      </c>
      <c r="D105" t="s">
        <v>400</v>
      </c>
      <c r="E105" t="s">
        <v>401</v>
      </c>
      <c r="F105" t="s">
        <v>402</v>
      </c>
      <c r="G105" t="s">
        <v>357</v>
      </c>
      <c r="H105" s="4">
        <v>45537</v>
      </c>
      <c r="I105" t="s">
        <v>18</v>
      </c>
      <c r="K105" t="s">
        <v>41</v>
      </c>
    </row>
    <row r="106" spans="1:11">
      <c r="A106" s="3">
        <v>895</v>
      </c>
      <c r="B106" t="s">
        <v>26</v>
      </c>
      <c r="C106" t="s">
        <v>403</v>
      </c>
      <c r="D106" t="s">
        <v>404</v>
      </c>
      <c r="E106" t="s">
        <v>405</v>
      </c>
      <c r="F106" t="s">
        <v>406</v>
      </c>
      <c r="G106" t="s">
        <v>357</v>
      </c>
      <c r="H106" s="4">
        <v>45537</v>
      </c>
      <c r="I106" t="s">
        <v>18</v>
      </c>
      <c r="K106" t="s">
        <v>41</v>
      </c>
    </row>
    <row r="107" spans="1:11">
      <c r="A107" s="3">
        <v>894</v>
      </c>
      <c r="B107" t="s">
        <v>26</v>
      </c>
      <c r="C107" t="s">
        <v>407</v>
      </c>
      <c r="D107" t="s">
        <v>408</v>
      </c>
      <c r="E107" t="s">
        <v>409</v>
      </c>
      <c r="F107" t="s">
        <v>410</v>
      </c>
      <c r="G107" t="s">
        <v>357</v>
      </c>
      <c r="H107" s="4">
        <v>45537</v>
      </c>
      <c r="I107" t="s">
        <v>18</v>
      </c>
      <c r="K107" t="s">
        <v>41</v>
      </c>
    </row>
    <row r="108" spans="1:11">
      <c r="A108" s="3">
        <v>893</v>
      </c>
      <c r="B108" t="s">
        <v>26</v>
      </c>
      <c r="C108" t="s">
        <v>411</v>
      </c>
      <c r="D108" t="s">
        <v>412</v>
      </c>
      <c r="E108" t="s">
        <v>413</v>
      </c>
      <c r="F108" t="s">
        <v>414</v>
      </c>
      <c r="G108" t="s">
        <v>357</v>
      </c>
      <c r="H108" s="4">
        <v>45537</v>
      </c>
      <c r="I108" t="s">
        <v>18</v>
      </c>
      <c r="K108" t="s">
        <v>41</v>
      </c>
    </row>
    <row r="109" spans="1:11">
      <c r="A109" s="3">
        <v>892</v>
      </c>
      <c r="B109" t="s">
        <v>26</v>
      </c>
      <c r="C109" t="s">
        <v>415</v>
      </c>
      <c r="D109" t="s">
        <v>416</v>
      </c>
      <c r="E109" t="s">
        <v>417</v>
      </c>
      <c r="F109" t="s">
        <v>418</v>
      </c>
      <c r="G109" t="s">
        <v>357</v>
      </c>
      <c r="H109" s="4">
        <v>45537</v>
      </c>
      <c r="I109" t="s">
        <v>18</v>
      </c>
      <c r="K109" t="s">
        <v>41</v>
      </c>
    </row>
    <row r="110" spans="1:11">
      <c r="A110" s="3">
        <v>891</v>
      </c>
      <c r="B110" t="s">
        <v>26</v>
      </c>
      <c r="C110" t="s">
        <v>419</v>
      </c>
      <c r="D110" t="s">
        <v>420</v>
      </c>
      <c r="E110" t="s">
        <v>421</v>
      </c>
      <c r="F110" t="s">
        <v>422</v>
      </c>
      <c r="G110" t="s">
        <v>357</v>
      </c>
      <c r="H110" s="4">
        <v>45537</v>
      </c>
      <c r="I110" t="s">
        <v>18</v>
      </c>
      <c r="K110" t="s">
        <v>41</v>
      </c>
    </row>
    <row r="111" spans="1:11">
      <c r="A111" s="3">
        <v>890</v>
      </c>
      <c r="B111" t="s">
        <v>26</v>
      </c>
      <c r="C111" t="s">
        <v>423</v>
      </c>
      <c r="D111" t="s">
        <v>424</v>
      </c>
      <c r="E111" t="s">
        <v>425</v>
      </c>
      <c r="F111" t="s">
        <v>426</v>
      </c>
      <c r="G111" t="s">
        <v>357</v>
      </c>
      <c r="H111" s="4">
        <v>45537</v>
      </c>
      <c r="I111" t="s">
        <v>18</v>
      </c>
      <c r="K111" t="s">
        <v>41</v>
      </c>
    </row>
    <row r="112" spans="1:11">
      <c r="A112" s="3">
        <v>889</v>
      </c>
      <c r="B112" t="s">
        <v>26</v>
      </c>
      <c r="C112" t="s">
        <v>427</v>
      </c>
      <c r="D112" t="s">
        <v>428</v>
      </c>
      <c r="E112" t="s">
        <v>429</v>
      </c>
      <c r="F112" t="s">
        <v>430</v>
      </c>
      <c r="G112" t="s">
        <v>357</v>
      </c>
      <c r="H112" s="4">
        <v>45537</v>
      </c>
      <c r="I112" t="s">
        <v>18</v>
      </c>
      <c r="K112" t="s">
        <v>41</v>
      </c>
    </row>
    <row r="113" spans="1:11">
      <c r="A113" s="3">
        <v>888</v>
      </c>
      <c r="B113" t="s">
        <v>26</v>
      </c>
      <c r="C113" t="s">
        <v>431</v>
      </c>
      <c r="D113" t="s">
        <v>432</v>
      </c>
      <c r="E113" t="s">
        <v>433</v>
      </c>
      <c r="F113" t="s">
        <v>434</v>
      </c>
      <c r="G113" t="s">
        <v>357</v>
      </c>
      <c r="H113" s="4">
        <v>45537</v>
      </c>
      <c r="I113" t="s">
        <v>18</v>
      </c>
      <c r="K113" t="s">
        <v>41</v>
      </c>
    </row>
    <row r="114" spans="1:11">
      <c r="A114" s="3">
        <v>887</v>
      </c>
      <c r="B114" t="s">
        <v>26</v>
      </c>
      <c r="C114" t="s">
        <v>435</v>
      </c>
      <c r="D114" t="s">
        <v>436</v>
      </c>
      <c r="E114" t="s">
        <v>437</v>
      </c>
      <c r="F114" t="s">
        <v>438</v>
      </c>
      <c r="G114" t="s">
        <v>357</v>
      </c>
      <c r="H114" s="4">
        <v>45537</v>
      </c>
      <c r="I114" t="s">
        <v>18</v>
      </c>
      <c r="K114" t="s">
        <v>41</v>
      </c>
    </row>
    <row r="115" spans="1:11">
      <c r="A115" s="3">
        <v>886</v>
      </c>
      <c r="B115" t="s">
        <v>26</v>
      </c>
      <c r="C115" t="s">
        <v>439</v>
      </c>
      <c r="D115" t="s">
        <v>440</v>
      </c>
      <c r="E115" t="s">
        <v>441</v>
      </c>
      <c r="F115" t="s">
        <v>442</v>
      </c>
      <c r="G115" t="s">
        <v>357</v>
      </c>
      <c r="H115" s="4">
        <v>45537</v>
      </c>
      <c r="I115" t="s">
        <v>18</v>
      </c>
      <c r="K115" t="s">
        <v>41</v>
      </c>
    </row>
    <row r="116" spans="1:11">
      <c r="A116" s="3">
        <v>885</v>
      </c>
      <c r="B116" t="s">
        <v>26</v>
      </c>
      <c r="C116" t="s">
        <v>443</v>
      </c>
      <c r="D116" t="s">
        <v>444</v>
      </c>
      <c r="E116" t="s">
        <v>445</v>
      </c>
      <c r="F116" t="s">
        <v>446</v>
      </c>
      <c r="G116" t="s">
        <v>357</v>
      </c>
      <c r="H116" s="4">
        <v>45537</v>
      </c>
      <c r="I116" t="s">
        <v>18</v>
      </c>
      <c r="K116" t="s">
        <v>41</v>
      </c>
    </row>
    <row r="117" spans="1:11">
      <c r="A117" s="3">
        <v>884</v>
      </c>
      <c r="B117" t="s">
        <v>26</v>
      </c>
      <c r="C117" t="s">
        <v>447</v>
      </c>
      <c r="D117" t="s">
        <v>448</v>
      </c>
      <c r="E117" t="s">
        <v>449</v>
      </c>
      <c r="F117" t="s">
        <v>450</v>
      </c>
      <c r="G117" t="s">
        <v>357</v>
      </c>
      <c r="H117" s="4">
        <v>45537</v>
      </c>
      <c r="I117" t="s">
        <v>18</v>
      </c>
      <c r="K117" t="s">
        <v>41</v>
      </c>
    </row>
    <row r="118" spans="1:11">
      <c r="A118" s="3">
        <v>883</v>
      </c>
      <c r="B118" t="s">
        <v>26</v>
      </c>
      <c r="C118" t="s">
        <v>451</v>
      </c>
      <c r="D118" t="s">
        <v>452</v>
      </c>
      <c r="E118" t="s">
        <v>453</v>
      </c>
      <c r="F118" t="s">
        <v>454</v>
      </c>
      <c r="G118" t="s">
        <v>357</v>
      </c>
      <c r="H118" s="4">
        <v>45537</v>
      </c>
      <c r="I118" t="s">
        <v>18</v>
      </c>
      <c r="K118" t="s">
        <v>41</v>
      </c>
    </row>
    <row r="119" spans="1:11">
      <c r="A119" s="3">
        <v>882</v>
      </c>
      <c r="B119" t="s">
        <v>26</v>
      </c>
      <c r="C119" t="s">
        <v>455</v>
      </c>
      <c r="D119" t="s">
        <v>456</v>
      </c>
      <c r="E119" t="s">
        <v>457</v>
      </c>
      <c r="F119" t="s">
        <v>458</v>
      </c>
      <c r="G119" t="s">
        <v>357</v>
      </c>
      <c r="H119" s="4">
        <v>45537</v>
      </c>
      <c r="I119" t="s">
        <v>18</v>
      </c>
      <c r="K119" t="s">
        <v>41</v>
      </c>
    </row>
    <row r="120" spans="1:11">
      <c r="A120" s="3">
        <v>881</v>
      </c>
      <c r="B120" t="s">
        <v>26</v>
      </c>
      <c r="C120" t="s">
        <v>459</v>
      </c>
      <c r="D120" t="s">
        <v>460</v>
      </c>
      <c r="E120" t="s">
        <v>461</v>
      </c>
      <c r="F120" t="s">
        <v>462</v>
      </c>
      <c r="G120" t="s">
        <v>357</v>
      </c>
      <c r="H120" s="4">
        <v>45537</v>
      </c>
      <c r="I120" t="s">
        <v>18</v>
      </c>
      <c r="K120" t="s">
        <v>41</v>
      </c>
    </row>
    <row r="121" spans="1:11">
      <c r="A121" s="3">
        <v>880</v>
      </c>
      <c r="B121" t="s">
        <v>26</v>
      </c>
      <c r="C121" t="s">
        <v>463</v>
      </c>
      <c r="D121" t="s">
        <v>464</v>
      </c>
      <c r="E121" t="s">
        <v>465</v>
      </c>
      <c r="F121" t="s">
        <v>466</v>
      </c>
      <c r="G121" t="s">
        <v>357</v>
      </c>
      <c r="H121" s="4">
        <v>45537</v>
      </c>
      <c r="I121" t="s">
        <v>18</v>
      </c>
      <c r="K121" t="s">
        <v>41</v>
      </c>
    </row>
    <row r="122" spans="1:11">
      <c r="A122" s="3">
        <v>879</v>
      </c>
      <c r="B122" t="s">
        <v>26</v>
      </c>
      <c r="C122" t="s">
        <v>467</v>
      </c>
      <c r="D122" t="s">
        <v>468</v>
      </c>
      <c r="E122" t="s">
        <v>469</v>
      </c>
      <c r="F122" t="s">
        <v>470</v>
      </c>
      <c r="G122" t="s">
        <v>357</v>
      </c>
      <c r="H122" s="4">
        <v>45537</v>
      </c>
      <c r="I122" t="s">
        <v>18</v>
      </c>
      <c r="K122" t="s">
        <v>41</v>
      </c>
    </row>
    <row r="123" spans="1:11">
      <c r="A123" s="3">
        <v>878</v>
      </c>
      <c r="B123" t="s">
        <v>26</v>
      </c>
      <c r="C123" t="s">
        <v>471</v>
      </c>
      <c r="D123" t="s">
        <v>472</v>
      </c>
      <c r="E123" t="s">
        <v>473</v>
      </c>
      <c r="F123" t="s">
        <v>474</v>
      </c>
      <c r="G123" t="s">
        <v>357</v>
      </c>
      <c r="H123" s="4">
        <v>45537</v>
      </c>
      <c r="I123" t="s">
        <v>18</v>
      </c>
      <c r="K123" t="s">
        <v>41</v>
      </c>
    </row>
    <row r="124" spans="1:11">
      <c r="A124" s="3">
        <v>877</v>
      </c>
      <c r="B124" t="s">
        <v>26</v>
      </c>
      <c r="C124" t="s">
        <v>475</v>
      </c>
      <c r="D124" t="s">
        <v>476</v>
      </c>
      <c r="E124" t="s">
        <v>477</v>
      </c>
      <c r="F124" t="s">
        <v>478</v>
      </c>
      <c r="G124" t="s">
        <v>357</v>
      </c>
      <c r="H124" s="4">
        <v>45537</v>
      </c>
      <c r="I124" t="s">
        <v>18</v>
      </c>
      <c r="K124" t="s">
        <v>41</v>
      </c>
    </row>
    <row r="125" spans="1:11">
      <c r="A125" s="3">
        <v>876</v>
      </c>
      <c r="B125" t="s">
        <v>26</v>
      </c>
      <c r="C125" t="s">
        <v>479</v>
      </c>
      <c r="D125" t="s">
        <v>480</v>
      </c>
      <c r="E125" t="s">
        <v>481</v>
      </c>
      <c r="F125" t="s">
        <v>482</v>
      </c>
      <c r="G125" t="s">
        <v>357</v>
      </c>
      <c r="H125" s="4">
        <v>45537</v>
      </c>
      <c r="I125" t="s">
        <v>18</v>
      </c>
      <c r="K125" t="s">
        <v>41</v>
      </c>
    </row>
    <row r="126" spans="1:11">
      <c r="A126" s="3">
        <v>875</v>
      </c>
      <c r="B126" t="s">
        <v>26</v>
      </c>
      <c r="C126" t="s">
        <v>483</v>
      </c>
      <c r="D126" t="s">
        <v>484</v>
      </c>
      <c r="E126" t="s">
        <v>485</v>
      </c>
      <c r="F126" t="s">
        <v>486</v>
      </c>
      <c r="G126" t="s">
        <v>357</v>
      </c>
      <c r="H126" s="4">
        <v>45537</v>
      </c>
      <c r="I126" t="s">
        <v>18</v>
      </c>
      <c r="K126" t="s">
        <v>41</v>
      </c>
    </row>
    <row r="127" spans="1:11">
      <c r="A127" s="3">
        <v>874</v>
      </c>
      <c r="B127" t="s">
        <v>26</v>
      </c>
      <c r="C127" t="s">
        <v>487</v>
      </c>
      <c r="D127" t="s">
        <v>488</v>
      </c>
      <c r="E127" t="s">
        <v>489</v>
      </c>
      <c r="F127" t="s">
        <v>490</v>
      </c>
      <c r="G127" t="s">
        <v>357</v>
      </c>
      <c r="H127" s="4">
        <v>45537</v>
      </c>
      <c r="I127" t="s">
        <v>18</v>
      </c>
      <c r="K127" t="s">
        <v>41</v>
      </c>
    </row>
    <row r="128" spans="1:11">
      <c r="A128" s="3">
        <v>873</v>
      </c>
      <c r="B128" t="s">
        <v>72</v>
      </c>
      <c r="C128" t="s">
        <v>491</v>
      </c>
      <c r="D128" t="s">
        <v>492</v>
      </c>
      <c r="E128" t="s">
        <v>150</v>
      </c>
      <c r="F128" t="s">
        <v>493</v>
      </c>
      <c r="G128" t="s">
        <v>146</v>
      </c>
      <c r="H128" s="4">
        <v>45537</v>
      </c>
      <c r="I128" t="s">
        <v>18</v>
      </c>
      <c r="K128" t="s">
        <v>147</v>
      </c>
    </row>
    <row r="129" spans="1:11">
      <c r="A129" s="3">
        <v>872</v>
      </c>
      <c r="B129" t="s">
        <v>26</v>
      </c>
      <c r="C129" t="s">
        <v>494</v>
      </c>
      <c r="D129" t="s">
        <v>495</v>
      </c>
      <c r="E129" t="s">
        <v>496</v>
      </c>
      <c r="F129" t="s">
        <v>497</v>
      </c>
      <c r="G129" t="s">
        <v>498</v>
      </c>
      <c r="H129" s="4">
        <v>45537</v>
      </c>
      <c r="I129" t="s">
        <v>18</v>
      </c>
      <c r="K129" t="s">
        <v>41</v>
      </c>
    </row>
    <row r="130" spans="1:11">
      <c r="A130" s="3">
        <v>871</v>
      </c>
      <c r="B130" t="s">
        <v>12</v>
      </c>
      <c r="C130" t="s">
        <v>499</v>
      </c>
      <c r="D130" t="s">
        <v>500</v>
      </c>
      <c r="E130" t="s">
        <v>501</v>
      </c>
      <c r="F130" t="s">
        <v>502</v>
      </c>
      <c r="G130" t="s">
        <v>503</v>
      </c>
      <c r="H130" s="4">
        <v>45544</v>
      </c>
      <c r="I130" t="s">
        <v>18</v>
      </c>
      <c r="J130" t="s">
        <v>19</v>
      </c>
      <c r="K130" t="s">
        <v>133</v>
      </c>
    </row>
    <row r="131" spans="1:11">
      <c r="A131" s="3">
        <v>870</v>
      </c>
      <c r="B131" t="s">
        <v>26</v>
      </c>
      <c r="C131" t="s">
        <v>504</v>
      </c>
      <c r="D131" t="s">
        <v>505</v>
      </c>
      <c r="E131" t="s">
        <v>506</v>
      </c>
      <c r="F131" t="s">
        <v>507</v>
      </c>
      <c r="G131" t="s">
        <v>357</v>
      </c>
      <c r="H131" s="4">
        <v>45537</v>
      </c>
      <c r="I131" t="s">
        <v>18</v>
      </c>
      <c r="K131" t="s">
        <v>41</v>
      </c>
    </row>
    <row r="132" spans="1:11">
      <c r="A132" s="3">
        <v>869</v>
      </c>
      <c r="B132" t="s">
        <v>12</v>
      </c>
      <c r="C132" t="s">
        <v>508</v>
      </c>
      <c r="D132" t="s">
        <v>509</v>
      </c>
      <c r="E132" t="s">
        <v>510</v>
      </c>
      <c r="F132" t="s">
        <v>511</v>
      </c>
      <c r="G132" t="s">
        <v>17</v>
      </c>
      <c r="H132" s="4">
        <v>45602</v>
      </c>
      <c r="I132" t="s">
        <v>512</v>
      </c>
      <c r="J132" t="s">
        <v>19</v>
      </c>
      <c r="K132" t="s">
        <v>25</v>
      </c>
    </row>
    <row r="133" spans="1:11">
      <c r="A133" s="3">
        <v>868</v>
      </c>
      <c r="B133" t="s">
        <v>83</v>
      </c>
      <c r="C133" t="s">
        <v>513</v>
      </c>
      <c r="D133" t="s">
        <v>514</v>
      </c>
      <c r="E133" t="s">
        <v>515</v>
      </c>
      <c r="F133" t="s">
        <v>516</v>
      </c>
      <c r="G133" t="s">
        <v>517</v>
      </c>
      <c r="H133" s="4">
        <v>45558</v>
      </c>
      <c r="I133" t="s">
        <v>512</v>
      </c>
      <c r="J133" t="s">
        <v>19</v>
      </c>
      <c r="K133" t="s">
        <v>518</v>
      </c>
    </row>
    <row r="134" spans="1:11">
      <c r="A134" s="3">
        <v>867</v>
      </c>
      <c r="B134" t="s">
        <v>83</v>
      </c>
      <c r="C134" t="s">
        <v>519</v>
      </c>
      <c r="D134" t="s">
        <v>520</v>
      </c>
      <c r="E134" t="s">
        <v>521</v>
      </c>
      <c r="F134" t="s">
        <v>522</v>
      </c>
      <c r="G134" t="s">
        <v>127</v>
      </c>
      <c r="H134" s="4">
        <v>45572</v>
      </c>
      <c r="I134" t="s">
        <v>512</v>
      </c>
      <c r="J134" t="s">
        <v>19</v>
      </c>
      <c r="K134" t="s">
        <v>20</v>
      </c>
    </row>
    <row r="135" spans="1:11">
      <c r="A135" s="3">
        <v>866</v>
      </c>
      <c r="B135" t="s">
        <v>26</v>
      </c>
      <c r="C135" t="s">
        <v>523</v>
      </c>
      <c r="D135" t="s">
        <v>524</v>
      </c>
      <c r="E135" t="s">
        <v>525</v>
      </c>
      <c r="F135" t="s">
        <v>526</v>
      </c>
      <c r="G135" t="s">
        <v>127</v>
      </c>
      <c r="H135" s="4">
        <v>45572</v>
      </c>
      <c r="I135" t="s">
        <v>512</v>
      </c>
      <c r="K135" t="s">
        <v>41</v>
      </c>
    </row>
    <row r="136" spans="1:11">
      <c r="A136" s="3">
        <v>865</v>
      </c>
      <c r="B136" t="s">
        <v>83</v>
      </c>
      <c r="C136" t="s">
        <v>527</v>
      </c>
      <c r="D136" t="s">
        <v>528</v>
      </c>
      <c r="E136" t="s">
        <v>529</v>
      </c>
      <c r="F136" t="s">
        <v>530</v>
      </c>
      <c r="G136" t="s">
        <v>127</v>
      </c>
      <c r="H136" s="4">
        <v>45572</v>
      </c>
      <c r="I136" t="s">
        <v>512</v>
      </c>
      <c r="J136" t="s">
        <v>19</v>
      </c>
      <c r="K136" t="s">
        <v>25</v>
      </c>
    </row>
    <row r="137" spans="1:11">
      <c r="A137" s="3">
        <v>864</v>
      </c>
      <c r="B137" t="s">
        <v>83</v>
      </c>
      <c r="C137" t="s">
        <v>531</v>
      </c>
      <c r="D137" t="s">
        <v>532</v>
      </c>
      <c r="E137" t="s">
        <v>533</v>
      </c>
      <c r="F137" t="s">
        <v>534</v>
      </c>
      <c r="G137" t="s">
        <v>535</v>
      </c>
      <c r="H137" s="4">
        <v>45558</v>
      </c>
      <c r="I137" t="s">
        <v>512</v>
      </c>
      <c r="J137" t="s">
        <v>19</v>
      </c>
      <c r="K137" t="s">
        <v>25</v>
      </c>
    </row>
    <row r="138" spans="1:11">
      <c r="A138" s="3">
        <v>863</v>
      </c>
      <c r="B138" t="s">
        <v>83</v>
      </c>
      <c r="C138" t="s">
        <v>536</v>
      </c>
      <c r="D138" t="s">
        <v>537</v>
      </c>
      <c r="E138" t="s">
        <v>538</v>
      </c>
      <c r="F138" t="s">
        <v>539</v>
      </c>
      <c r="G138" t="s">
        <v>535</v>
      </c>
      <c r="H138" s="4">
        <v>45558</v>
      </c>
      <c r="I138" t="s">
        <v>512</v>
      </c>
      <c r="J138" t="s">
        <v>19</v>
      </c>
      <c r="K138" t="s">
        <v>25</v>
      </c>
    </row>
    <row r="139" spans="1:11">
      <c r="A139" s="3">
        <v>862</v>
      </c>
      <c r="B139" t="s">
        <v>83</v>
      </c>
      <c r="C139" t="s">
        <v>540</v>
      </c>
      <c r="D139" t="s">
        <v>541</v>
      </c>
      <c r="E139" t="s">
        <v>542</v>
      </c>
      <c r="F139" t="s">
        <v>543</v>
      </c>
      <c r="G139" t="s">
        <v>127</v>
      </c>
      <c r="H139" s="4">
        <v>45572</v>
      </c>
      <c r="I139" t="s">
        <v>512</v>
      </c>
      <c r="J139" t="s">
        <v>19</v>
      </c>
      <c r="K139" t="s">
        <v>20</v>
      </c>
    </row>
    <row r="140" spans="1:11">
      <c r="A140" s="3">
        <v>861</v>
      </c>
      <c r="B140" t="s">
        <v>12</v>
      </c>
      <c r="C140" t="s">
        <v>544</v>
      </c>
      <c r="D140" t="s">
        <v>545</v>
      </c>
      <c r="E140" t="s">
        <v>546</v>
      </c>
      <c r="F140" t="s">
        <v>547</v>
      </c>
      <c r="G140" t="s">
        <v>46</v>
      </c>
      <c r="H140" s="4">
        <v>45602</v>
      </c>
      <c r="I140" t="s">
        <v>512</v>
      </c>
      <c r="J140" t="s">
        <v>19</v>
      </c>
      <c r="K140" t="s">
        <v>20</v>
      </c>
    </row>
    <row r="141" spans="1:11">
      <c r="A141" s="3">
        <v>860</v>
      </c>
      <c r="B141" t="s">
        <v>72</v>
      </c>
      <c r="C141" t="s">
        <v>548</v>
      </c>
      <c r="D141" t="s">
        <v>549</v>
      </c>
      <c r="E141" t="s">
        <v>550</v>
      </c>
      <c r="F141" t="s">
        <v>551</v>
      </c>
      <c r="G141" t="s">
        <v>552</v>
      </c>
      <c r="H141" s="4">
        <v>45558</v>
      </c>
      <c r="I141" t="s">
        <v>512</v>
      </c>
      <c r="K141" t="s">
        <v>41</v>
      </c>
    </row>
    <row r="142" spans="1:11">
      <c r="A142" s="3">
        <v>859</v>
      </c>
      <c r="B142" t="s">
        <v>83</v>
      </c>
      <c r="C142" t="s">
        <v>553</v>
      </c>
      <c r="D142" t="s">
        <v>554</v>
      </c>
      <c r="E142" t="s">
        <v>555</v>
      </c>
      <c r="F142" t="s">
        <v>556</v>
      </c>
      <c r="G142" t="s">
        <v>183</v>
      </c>
      <c r="H142" s="4">
        <v>45558</v>
      </c>
      <c r="I142" t="s">
        <v>512</v>
      </c>
      <c r="J142" t="s">
        <v>19</v>
      </c>
      <c r="K142" t="s">
        <v>25</v>
      </c>
    </row>
    <row r="143" spans="1:11">
      <c r="A143" s="3">
        <v>858</v>
      </c>
      <c r="B143" t="s">
        <v>83</v>
      </c>
      <c r="C143" t="s">
        <v>557</v>
      </c>
      <c r="D143" t="s">
        <v>558</v>
      </c>
      <c r="E143" t="s">
        <v>559</v>
      </c>
      <c r="F143" t="s">
        <v>560</v>
      </c>
      <c r="G143" t="s">
        <v>535</v>
      </c>
      <c r="H143" s="4">
        <v>45558</v>
      </c>
      <c r="I143" t="s">
        <v>512</v>
      </c>
      <c r="J143" t="s">
        <v>19</v>
      </c>
      <c r="K143" t="s">
        <v>25</v>
      </c>
    </row>
    <row r="144" spans="1:11">
      <c r="A144" s="3">
        <v>857</v>
      </c>
      <c r="B144" t="s">
        <v>72</v>
      </c>
      <c r="C144" t="s">
        <v>561</v>
      </c>
      <c r="D144" t="s">
        <v>562</v>
      </c>
      <c r="E144" t="s">
        <v>550</v>
      </c>
      <c r="F144" t="s">
        <v>551</v>
      </c>
      <c r="G144" t="s">
        <v>552</v>
      </c>
      <c r="H144" s="4">
        <v>45558</v>
      </c>
      <c r="I144" t="s">
        <v>512</v>
      </c>
      <c r="K144" t="s">
        <v>563</v>
      </c>
    </row>
    <row r="145" spans="1:11">
      <c r="A145" s="3">
        <v>856</v>
      </c>
      <c r="B145" t="s">
        <v>83</v>
      </c>
      <c r="C145" t="s">
        <v>564</v>
      </c>
      <c r="D145" t="s">
        <v>565</v>
      </c>
      <c r="E145" t="s">
        <v>559</v>
      </c>
      <c r="F145" t="s">
        <v>566</v>
      </c>
      <c r="G145" t="s">
        <v>535</v>
      </c>
      <c r="H145" s="4">
        <v>45558</v>
      </c>
      <c r="I145" t="s">
        <v>512</v>
      </c>
      <c r="J145" t="s">
        <v>19</v>
      </c>
      <c r="K145" t="s">
        <v>25</v>
      </c>
    </row>
    <row r="146" spans="1:11">
      <c r="A146" s="3">
        <v>855</v>
      </c>
      <c r="B146" t="s">
        <v>26</v>
      </c>
      <c r="C146" t="s">
        <v>567</v>
      </c>
      <c r="D146" t="s">
        <v>568</v>
      </c>
      <c r="E146" t="s">
        <v>569</v>
      </c>
      <c r="F146" t="s">
        <v>570</v>
      </c>
      <c r="G146" t="s">
        <v>275</v>
      </c>
      <c r="H146" s="4">
        <v>45558</v>
      </c>
      <c r="I146" t="s">
        <v>512</v>
      </c>
      <c r="K146" t="s">
        <v>41</v>
      </c>
    </row>
    <row r="147" spans="1:11">
      <c r="A147" s="3">
        <v>854</v>
      </c>
      <c r="B147" t="s">
        <v>72</v>
      </c>
      <c r="C147" t="s">
        <v>571</v>
      </c>
      <c r="D147" t="s">
        <v>572</v>
      </c>
      <c r="E147" t="s">
        <v>150</v>
      </c>
      <c r="F147" t="s">
        <v>573</v>
      </c>
      <c r="G147" t="s">
        <v>574</v>
      </c>
      <c r="H147" s="4">
        <v>45558</v>
      </c>
      <c r="I147" t="s">
        <v>512</v>
      </c>
      <c r="K147" t="s">
        <v>41</v>
      </c>
    </row>
    <row r="148" spans="1:11">
      <c r="A148" s="3">
        <v>853</v>
      </c>
      <c r="B148" t="s">
        <v>72</v>
      </c>
      <c r="C148" t="s">
        <v>575</v>
      </c>
      <c r="D148" t="s">
        <v>576</v>
      </c>
      <c r="E148" t="s">
        <v>577</v>
      </c>
      <c r="F148" t="s">
        <v>578</v>
      </c>
      <c r="G148" t="s">
        <v>579</v>
      </c>
      <c r="H148" s="4">
        <v>45558</v>
      </c>
      <c r="I148" t="s">
        <v>512</v>
      </c>
      <c r="K148" t="s">
        <v>41</v>
      </c>
    </row>
    <row r="149" spans="1:11">
      <c r="A149" s="3">
        <v>852</v>
      </c>
      <c r="B149" t="s">
        <v>83</v>
      </c>
      <c r="C149" t="s">
        <v>580</v>
      </c>
      <c r="D149" t="s">
        <v>581</v>
      </c>
      <c r="E149" t="s">
        <v>582</v>
      </c>
      <c r="F149" t="s">
        <v>583</v>
      </c>
      <c r="G149" t="s">
        <v>127</v>
      </c>
      <c r="H149" s="4">
        <v>45572</v>
      </c>
      <c r="I149" t="s">
        <v>512</v>
      </c>
      <c r="J149" t="s">
        <v>19</v>
      </c>
      <c r="K149" t="s">
        <v>25</v>
      </c>
    </row>
    <row r="150" spans="1:11">
      <c r="A150" s="3">
        <v>851</v>
      </c>
      <c r="B150" t="s">
        <v>83</v>
      </c>
      <c r="C150" t="s">
        <v>584</v>
      </c>
      <c r="D150" t="s">
        <v>585</v>
      </c>
      <c r="E150" t="s">
        <v>586</v>
      </c>
      <c r="F150" t="s">
        <v>587</v>
      </c>
      <c r="G150" t="s">
        <v>127</v>
      </c>
      <c r="H150" s="4">
        <v>45572</v>
      </c>
      <c r="I150" t="s">
        <v>512</v>
      </c>
      <c r="J150" t="s">
        <v>19</v>
      </c>
      <c r="K150" t="s">
        <v>20</v>
      </c>
    </row>
    <row r="151" spans="1:11">
      <c r="A151" s="3">
        <v>850</v>
      </c>
      <c r="B151" t="s">
        <v>83</v>
      </c>
      <c r="C151" t="s">
        <v>588</v>
      </c>
      <c r="D151" t="s">
        <v>589</v>
      </c>
      <c r="E151" t="s">
        <v>590</v>
      </c>
      <c r="F151" t="s">
        <v>591</v>
      </c>
      <c r="G151" t="s">
        <v>592</v>
      </c>
      <c r="H151" s="4">
        <v>45558</v>
      </c>
      <c r="I151" t="s">
        <v>512</v>
      </c>
      <c r="J151" t="s">
        <v>19</v>
      </c>
      <c r="K151" t="s">
        <v>25</v>
      </c>
    </row>
    <row r="152" spans="1:11">
      <c r="A152" s="3">
        <v>849</v>
      </c>
      <c r="B152" t="s">
        <v>83</v>
      </c>
      <c r="C152" t="s">
        <v>593</v>
      </c>
      <c r="D152" t="s">
        <v>594</v>
      </c>
      <c r="E152" t="s">
        <v>595</v>
      </c>
      <c r="F152" t="s">
        <v>596</v>
      </c>
      <c r="G152" t="s">
        <v>597</v>
      </c>
      <c r="H152" s="4">
        <v>45558</v>
      </c>
      <c r="I152" t="s">
        <v>512</v>
      </c>
      <c r="J152" t="s">
        <v>19</v>
      </c>
      <c r="K152" t="s">
        <v>25</v>
      </c>
    </row>
    <row r="153" spans="1:11">
      <c r="A153" s="3">
        <v>848</v>
      </c>
      <c r="B153" t="s">
        <v>26</v>
      </c>
      <c r="C153" t="s">
        <v>598</v>
      </c>
      <c r="D153" t="s">
        <v>599</v>
      </c>
      <c r="E153" t="s">
        <v>600</v>
      </c>
      <c r="F153" t="s">
        <v>601</v>
      </c>
      <c r="G153" t="s">
        <v>46</v>
      </c>
      <c r="H153" s="4">
        <v>45572</v>
      </c>
      <c r="I153" t="s">
        <v>512</v>
      </c>
      <c r="K153" t="s">
        <v>25</v>
      </c>
    </row>
    <row r="154" spans="1:11">
      <c r="A154" s="3">
        <v>847</v>
      </c>
      <c r="B154" t="s">
        <v>83</v>
      </c>
      <c r="C154" t="s">
        <v>602</v>
      </c>
      <c r="D154" t="s">
        <v>603</v>
      </c>
      <c r="E154" t="s">
        <v>604</v>
      </c>
      <c r="F154" t="s">
        <v>605</v>
      </c>
      <c r="G154" t="s">
        <v>35</v>
      </c>
      <c r="H154" s="4">
        <v>45561</v>
      </c>
      <c r="I154" t="s">
        <v>512</v>
      </c>
      <c r="J154" t="s">
        <v>19</v>
      </c>
      <c r="K154" t="s">
        <v>518</v>
      </c>
    </row>
    <row r="155" spans="1:11">
      <c r="A155" s="3">
        <v>846</v>
      </c>
      <c r="B155" t="s">
        <v>83</v>
      </c>
      <c r="C155" t="s">
        <v>606</v>
      </c>
      <c r="D155" t="s">
        <v>607</v>
      </c>
      <c r="E155" t="s">
        <v>608</v>
      </c>
      <c r="F155" t="s">
        <v>609</v>
      </c>
      <c r="G155" t="s">
        <v>535</v>
      </c>
      <c r="H155" s="4">
        <v>45558</v>
      </c>
      <c r="I155" t="s">
        <v>512</v>
      </c>
      <c r="J155" t="s">
        <v>19</v>
      </c>
      <c r="K155" t="s">
        <v>25</v>
      </c>
    </row>
    <row r="156" spans="1:11">
      <c r="A156" s="3">
        <v>845</v>
      </c>
      <c r="B156" t="s">
        <v>83</v>
      </c>
      <c r="C156" t="s">
        <v>610</v>
      </c>
      <c r="D156" t="s">
        <v>611</v>
      </c>
      <c r="E156" t="s">
        <v>612</v>
      </c>
      <c r="F156" t="s">
        <v>613</v>
      </c>
      <c r="G156" t="s">
        <v>171</v>
      </c>
      <c r="H156" s="4">
        <v>45558</v>
      </c>
      <c r="I156" t="s">
        <v>512</v>
      </c>
      <c r="J156" t="s">
        <v>19</v>
      </c>
      <c r="K156" t="s">
        <v>25</v>
      </c>
    </row>
    <row r="157" spans="1:11">
      <c r="A157" s="3">
        <v>844</v>
      </c>
      <c r="B157" t="s">
        <v>83</v>
      </c>
      <c r="C157" t="s">
        <v>614</v>
      </c>
      <c r="D157" t="s">
        <v>615</v>
      </c>
      <c r="E157" t="s">
        <v>612</v>
      </c>
      <c r="F157" t="s">
        <v>613</v>
      </c>
      <c r="G157" t="s">
        <v>171</v>
      </c>
      <c r="H157" s="4">
        <v>45558</v>
      </c>
      <c r="I157" t="s">
        <v>512</v>
      </c>
      <c r="J157" t="s">
        <v>19</v>
      </c>
      <c r="K157" t="s">
        <v>25</v>
      </c>
    </row>
    <row r="158" spans="1:11">
      <c r="A158" s="3">
        <v>843</v>
      </c>
      <c r="B158" t="s">
        <v>83</v>
      </c>
      <c r="C158" t="s">
        <v>616</v>
      </c>
      <c r="D158" t="s">
        <v>617</v>
      </c>
      <c r="E158" t="s">
        <v>612</v>
      </c>
      <c r="F158" t="s">
        <v>613</v>
      </c>
      <c r="G158" t="s">
        <v>171</v>
      </c>
      <c r="H158" s="4">
        <v>45558</v>
      </c>
      <c r="I158" t="s">
        <v>512</v>
      </c>
      <c r="J158" t="s">
        <v>19</v>
      </c>
      <c r="K158" t="s">
        <v>25</v>
      </c>
    </row>
    <row r="159" spans="1:11">
      <c r="A159" s="3">
        <v>842</v>
      </c>
      <c r="B159" t="s">
        <v>83</v>
      </c>
      <c r="C159" t="s">
        <v>618</v>
      </c>
      <c r="D159" t="s">
        <v>619</v>
      </c>
      <c r="E159" t="s">
        <v>612</v>
      </c>
      <c r="F159" t="s">
        <v>613</v>
      </c>
      <c r="G159" t="s">
        <v>171</v>
      </c>
      <c r="H159" s="4">
        <v>45572</v>
      </c>
      <c r="I159" t="s">
        <v>512</v>
      </c>
      <c r="J159" t="s">
        <v>19</v>
      </c>
      <c r="K159" t="s">
        <v>25</v>
      </c>
    </row>
    <row r="160" spans="1:11">
      <c r="A160" s="3">
        <v>841</v>
      </c>
      <c r="B160" t="s">
        <v>83</v>
      </c>
      <c r="C160" t="s">
        <v>620</v>
      </c>
      <c r="D160" t="s">
        <v>621</v>
      </c>
      <c r="E160" t="s">
        <v>622</v>
      </c>
      <c r="F160" t="s">
        <v>623</v>
      </c>
      <c r="G160" t="s">
        <v>35</v>
      </c>
      <c r="H160" s="4">
        <v>45602</v>
      </c>
      <c r="I160" t="s">
        <v>512</v>
      </c>
      <c r="J160" t="s">
        <v>19</v>
      </c>
      <c r="K160" t="s">
        <v>25</v>
      </c>
    </row>
    <row r="161" spans="1:11">
      <c r="A161" s="3">
        <v>840</v>
      </c>
      <c r="B161" t="s">
        <v>83</v>
      </c>
      <c r="C161" t="s">
        <v>624</v>
      </c>
      <c r="D161" t="s">
        <v>625</v>
      </c>
      <c r="E161" t="s">
        <v>626</v>
      </c>
      <c r="F161" t="s">
        <v>627</v>
      </c>
      <c r="G161" t="s">
        <v>628</v>
      </c>
      <c r="H161" s="4">
        <v>45558</v>
      </c>
      <c r="I161" t="s">
        <v>512</v>
      </c>
      <c r="J161" t="s">
        <v>19</v>
      </c>
      <c r="K161" t="s">
        <v>25</v>
      </c>
    </row>
    <row r="162" spans="1:11">
      <c r="A162" s="3">
        <v>839</v>
      </c>
      <c r="B162" t="s">
        <v>12</v>
      </c>
      <c r="C162" t="s">
        <v>629</v>
      </c>
      <c r="D162" t="s">
        <v>630</v>
      </c>
      <c r="E162" t="s">
        <v>631</v>
      </c>
      <c r="F162" t="s">
        <v>632</v>
      </c>
      <c r="G162" t="s">
        <v>17</v>
      </c>
      <c r="H162" s="4">
        <v>45580</v>
      </c>
      <c r="I162" t="s">
        <v>512</v>
      </c>
      <c r="J162" t="s">
        <v>19</v>
      </c>
      <c r="K162" t="s">
        <v>25</v>
      </c>
    </row>
    <row r="163" spans="1:11">
      <c r="A163" s="3">
        <v>838</v>
      </c>
      <c r="B163" t="s">
        <v>12</v>
      </c>
      <c r="C163" t="s">
        <v>633</v>
      </c>
      <c r="D163" t="s">
        <v>634</v>
      </c>
      <c r="E163" t="s">
        <v>635</v>
      </c>
      <c r="F163" t="s">
        <v>636</v>
      </c>
      <c r="G163" t="s">
        <v>17</v>
      </c>
      <c r="H163" s="4">
        <v>45580</v>
      </c>
      <c r="I163" t="s">
        <v>512</v>
      </c>
      <c r="J163" t="s">
        <v>19</v>
      </c>
      <c r="K163" t="s">
        <v>25</v>
      </c>
    </row>
    <row r="164" spans="1:11">
      <c r="A164" s="3">
        <v>837</v>
      </c>
      <c r="B164" t="s">
        <v>12</v>
      </c>
      <c r="C164" t="s">
        <v>637</v>
      </c>
      <c r="D164" t="s">
        <v>638</v>
      </c>
      <c r="E164" t="s">
        <v>639</v>
      </c>
      <c r="F164" t="s">
        <v>194</v>
      </c>
      <c r="G164" t="s">
        <v>17</v>
      </c>
      <c r="H164" s="4">
        <v>45602</v>
      </c>
      <c r="I164" t="s">
        <v>512</v>
      </c>
      <c r="J164" t="s">
        <v>19</v>
      </c>
      <c r="K164" t="s">
        <v>25</v>
      </c>
    </row>
    <row r="165" spans="1:11">
      <c r="A165" s="3">
        <v>836</v>
      </c>
      <c r="B165" t="s">
        <v>12</v>
      </c>
      <c r="C165" t="s">
        <v>640</v>
      </c>
      <c r="D165" t="s">
        <v>641</v>
      </c>
      <c r="E165" t="s">
        <v>642</v>
      </c>
      <c r="F165" t="s">
        <v>643</v>
      </c>
      <c r="G165" t="s">
        <v>132</v>
      </c>
      <c r="H165" s="4">
        <v>45586</v>
      </c>
      <c r="I165" t="s">
        <v>512</v>
      </c>
      <c r="J165" t="s">
        <v>19</v>
      </c>
      <c r="K165" t="s">
        <v>25</v>
      </c>
    </row>
    <row r="166" spans="1:11">
      <c r="A166" s="3">
        <v>835</v>
      </c>
      <c r="B166" t="s">
        <v>12</v>
      </c>
      <c r="C166" t="s">
        <v>644</v>
      </c>
      <c r="D166" t="s">
        <v>645</v>
      </c>
      <c r="E166" t="s">
        <v>646</v>
      </c>
      <c r="F166" t="s">
        <v>647</v>
      </c>
      <c r="G166" t="s">
        <v>17</v>
      </c>
      <c r="H166" s="4">
        <v>45576</v>
      </c>
      <c r="I166" t="s">
        <v>512</v>
      </c>
      <c r="J166" t="s">
        <v>19</v>
      </c>
      <c r="K166" t="s">
        <v>25</v>
      </c>
    </row>
    <row r="167" spans="1:11">
      <c r="A167" s="3">
        <v>834</v>
      </c>
      <c r="B167" t="s">
        <v>83</v>
      </c>
      <c r="C167" t="s">
        <v>648</v>
      </c>
      <c r="D167" t="s">
        <v>649</v>
      </c>
      <c r="E167" t="s">
        <v>626</v>
      </c>
      <c r="F167" t="s">
        <v>627</v>
      </c>
      <c r="G167" t="s">
        <v>628</v>
      </c>
      <c r="H167" s="4">
        <v>45555</v>
      </c>
      <c r="I167" t="s">
        <v>512</v>
      </c>
      <c r="J167" t="s">
        <v>19</v>
      </c>
      <c r="K167" t="s">
        <v>25</v>
      </c>
    </row>
    <row r="168" spans="1:11">
      <c r="A168" s="3">
        <v>833</v>
      </c>
      <c r="B168" t="s">
        <v>12</v>
      </c>
      <c r="C168" t="s">
        <v>650</v>
      </c>
      <c r="D168" t="s">
        <v>651</v>
      </c>
      <c r="E168" t="s">
        <v>646</v>
      </c>
      <c r="F168" t="s">
        <v>652</v>
      </c>
      <c r="G168" t="s">
        <v>17</v>
      </c>
      <c r="H168" s="4">
        <v>45576</v>
      </c>
      <c r="I168" t="s">
        <v>512</v>
      </c>
      <c r="J168" t="s">
        <v>19</v>
      </c>
      <c r="K168" t="s">
        <v>20</v>
      </c>
    </row>
    <row r="169" spans="1:11">
      <c r="A169" s="3">
        <v>832</v>
      </c>
      <c r="B169" t="s">
        <v>83</v>
      </c>
      <c r="C169" t="s">
        <v>653</v>
      </c>
      <c r="D169" t="s">
        <v>654</v>
      </c>
      <c r="E169" t="s">
        <v>655</v>
      </c>
      <c r="F169" t="s">
        <v>656</v>
      </c>
      <c r="G169" t="s">
        <v>657</v>
      </c>
      <c r="H169" s="4">
        <v>45555</v>
      </c>
      <c r="I169" t="s">
        <v>512</v>
      </c>
      <c r="J169" t="s">
        <v>19</v>
      </c>
      <c r="K169" t="s">
        <v>518</v>
      </c>
    </row>
    <row r="170" spans="1:11">
      <c r="A170" s="3">
        <v>831</v>
      </c>
      <c r="B170" t="s">
        <v>12</v>
      </c>
      <c r="C170" t="s">
        <v>658</v>
      </c>
      <c r="D170" t="s">
        <v>659</v>
      </c>
      <c r="E170" t="s">
        <v>612</v>
      </c>
      <c r="F170" t="s">
        <v>660</v>
      </c>
      <c r="G170" t="s">
        <v>46</v>
      </c>
      <c r="H170" s="4">
        <v>45576</v>
      </c>
      <c r="I170" t="s">
        <v>512</v>
      </c>
      <c r="J170" t="s">
        <v>19</v>
      </c>
      <c r="K170" t="s">
        <v>518</v>
      </c>
    </row>
    <row r="171" spans="1:11">
      <c r="A171" s="3">
        <v>830</v>
      </c>
      <c r="B171" t="s">
        <v>12</v>
      </c>
      <c r="C171" t="s">
        <v>661</v>
      </c>
      <c r="D171" t="s">
        <v>662</v>
      </c>
      <c r="E171" t="s">
        <v>612</v>
      </c>
      <c r="F171" t="s">
        <v>663</v>
      </c>
      <c r="G171" t="s">
        <v>46</v>
      </c>
      <c r="H171" s="4">
        <v>45576</v>
      </c>
      <c r="I171" t="s">
        <v>512</v>
      </c>
      <c r="J171" t="s">
        <v>19</v>
      </c>
      <c r="K171" t="s">
        <v>518</v>
      </c>
    </row>
    <row r="172" spans="1:11">
      <c r="A172" s="3">
        <v>829</v>
      </c>
      <c r="B172" t="s">
        <v>12</v>
      </c>
      <c r="C172" t="s">
        <v>664</v>
      </c>
      <c r="D172" t="s">
        <v>665</v>
      </c>
      <c r="E172" t="s">
        <v>612</v>
      </c>
      <c r="F172" t="s">
        <v>666</v>
      </c>
      <c r="G172" t="s">
        <v>46</v>
      </c>
      <c r="H172" s="4">
        <v>45576</v>
      </c>
      <c r="I172" t="s">
        <v>512</v>
      </c>
      <c r="J172" t="s">
        <v>19</v>
      </c>
      <c r="K172" t="s">
        <v>518</v>
      </c>
    </row>
    <row r="173" spans="1:11">
      <c r="A173" s="3">
        <v>828</v>
      </c>
      <c r="B173" t="s">
        <v>12</v>
      </c>
      <c r="C173" t="s">
        <v>667</v>
      </c>
      <c r="D173" t="s">
        <v>668</v>
      </c>
      <c r="E173" t="s">
        <v>612</v>
      </c>
      <c r="F173" t="s">
        <v>669</v>
      </c>
      <c r="G173" t="s">
        <v>46</v>
      </c>
      <c r="H173" s="4">
        <v>45576</v>
      </c>
      <c r="I173" t="s">
        <v>512</v>
      </c>
      <c r="J173" t="s">
        <v>19</v>
      </c>
      <c r="K173" t="s">
        <v>518</v>
      </c>
    </row>
    <row r="174" spans="1:11">
      <c r="A174" s="3">
        <v>827</v>
      </c>
      <c r="B174" t="s">
        <v>26</v>
      </c>
      <c r="C174" t="s">
        <v>670</v>
      </c>
      <c r="D174" t="s">
        <v>671</v>
      </c>
      <c r="E174" t="s">
        <v>608</v>
      </c>
      <c r="F174" t="s">
        <v>672</v>
      </c>
      <c r="G174" t="s">
        <v>183</v>
      </c>
      <c r="H174" s="4">
        <v>45530</v>
      </c>
      <c r="I174" t="s">
        <v>512</v>
      </c>
      <c r="K174" t="s">
        <v>133</v>
      </c>
    </row>
    <row r="175" spans="1:11">
      <c r="A175" s="3">
        <v>826</v>
      </c>
      <c r="B175" t="s">
        <v>12</v>
      </c>
      <c r="C175" t="s">
        <v>673</v>
      </c>
      <c r="D175" t="s">
        <v>674</v>
      </c>
      <c r="E175" t="s">
        <v>612</v>
      </c>
      <c r="F175" t="s">
        <v>675</v>
      </c>
      <c r="G175" t="s">
        <v>46</v>
      </c>
      <c r="H175" s="4">
        <v>45576</v>
      </c>
      <c r="I175" t="s">
        <v>512</v>
      </c>
      <c r="J175" t="s">
        <v>19</v>
      </c>
      <c r="K175" t="s">
        <v>518</v>
      </c>
    </row>
    <row r="176" spans="1:11">
      <c r="A176" s="3">
        <v>825</v>
      </c>
      <c r="B176" t="s">
        <v>12</v>
      </c>
      <c r="C176" t="s">
        <v>676</v>
      </c>
      <c r="D176" t="s">
        <v>677</v>
      </c>
      <c r="E176" t="s">
        <v>678</v>
      </c>
      <c r="F176" t="s">
        <v>679</v>
      </c>
      <c r="G176" t="s">
        <v>17</v>
      </c>
      <c r="H176" s="4">
        <v>45576</v>
      </c>
      <c r="I176" t="s">
        <v>512</v>
      </c>
      <c r="J176" t="s">
        <v>19</v>
      </c>
      <c r="K176" t="s">
        <v>20</v>
      </c>
    </row>
    <row r="177" spans="1:11">
      <c r="A177" s="3">
        <v>824</v>
      </c>
      <c r="B177" t="s">
        <v>26</v>
      </c>
      <c r="C177" t="s">
        <v>680</v>
      </c>
      <c r="D177" t="s">
        <v>681</v>
      </c>
      <c r="E177" t="s">
        <v>682</v>
      </c>
      <c r="F177" t="s">
        <v>683</v>
      </c>
      <c r="G177" t="s">
        <v>108</v>
      </c>
      <c r="H177" s="4">
        <v>45525</v>
      </c>
      <c r="I177" t="s">
        <v>512</v>
      </c>
      <c r="K177" t="s">
        <v>25</v>
      </c>
    </row>
    <row r="178" spans="1:11">
      <c r="A178" s="3">
        <v>823</v>
      </c>
      <c r="B178" t="s">
        <v>26</v>
      </c>
      <c r="C178" t="s">
        <v>684</v>
      </c>
      <c r="D178" t="s">
        <v>685</v>
      </c>
      <c r="E178" t="s">
        <v>686</v>
      </c>
      <c r="F178" t="s">
        <v>687</v>
      </c>
      <c r="G178" t="s">
        <v>108</v>
      </c>
      <c r="H178" s="4">
        <v>45527</v>
      </c>
      <c r="I178" t="s">
        <v>512</v>
      </c>
      <c r="K178" t="s">
        <v>25</v>
      </c>
    </row>
    <row r="179" spans="1:11">
      <c r="A179" s="3">
        <v>822</v>
      </c>
      <c r="B179" t="s">
        <v>26</v>
      </c>
      <c r="C179" t="s">
        <v>688</v>
      </c>
      <c r="D179" t="s">
        <v>689</v>
      </c>
      <c r="E179" t="s">
        <v>690</v>
      </c>
      <c r="F179" t="s">
        <v>691</v>
      </c>
      <c r="G179" t="s">
        <v>108</v>
      </c>
      <c r="H179" s="4">
        <v>45530</v>
      </c>
      <c r="I179" t="s">
        <v>512</v>
      </c>
      <c r="K179" t="s">
        <v>25</v>
      </c>
    </row>
    <row r="180" spans="1:11">
      <c r="A180" s="3">
        <v>821</v>
      </c>
      <c r="B180" t="s">
        <v>26</v>
      </c>
      <c r="C180" t="s">
        <v>692</v>
      </c>
      <c r="D180" t="s">
        <v>693</v>
      </c>
      <c r="E180" t="s">
        <v>694</v>
      </c>
      <c r="F180" t="s">
        <v>695</v>
      </c>
      <c r="G180" t="s">
        <v>17</v>
      </c>
      <c r="H180" s="4">
        <v>45559</v>
      </c>
      <c r="I180" t="s">
        <v>512</v>
      </c>
      <c r="K180" t="s">
        <v>25</v>
      </c>
    </row>
    <row r="181" spans="1:11">
      <c r="A181" s="3">
        <v>820</v>
      </c>
      <c r="B181" t="s">
        <v>26</v>
      </c>
      <c r="C181" t="s">
        <v>696</v>
      </c>
      <c r="D181" t="s">
        <v>697</v>
      </c>
      <c r="E181" t="s">
        <v>698</v>
      </c>
      <c r="F181" t="s">
        <v>699</v>
      </c>
      <c r="G181" t="s">
        <v>108</v>
      </c>
      <c r="H181" s="4">
        <v>45532</v>
      </c>
      <c r="I181" t="s">
        <v>512</v>
      </c>
      <c r="K181" t="s">
        <v>25</v>
      </c>
    </row>
    <row r="182" spans="1:11">
      <c r="A182" s="3">
        <v>819</v>
      </c>
      <c r="B182" t="s">
        <v>26</v>
      </c>
      <c r="C182" t="s">
        <v>700</v>
      </c>
      <c r="D182" t="s">
        <v>701</v>
      </c>
      <c r="E182" t="s">
        <v>702</v>
      </c>
      <c r="F182" t="s">
        <v>703</v>
      </c>
      <c r="G182" t="s">
        <v>108</v>
      </c>
      <c r="H182" s="4">
        <v>45540</v>
      </c>
      <c r="I182" t="s">
        <v>512</v>
      </c>
      <c r="K182" t="s">
        <v>25</v>
      </c>
    </row>
    <row r="183" spans="1:11">
      <c r="A183" s="3">
        <v>818</v>
      </c>
      <c r="B183" t="s">
        <v>26</v>
      </c>
      <c r="C183" t="s">
        <v>704</v>
      </c>
      <c r="D183" t="s">
        <v>705</v>
      </c>
      <c r="E183" t="s">
        <v>706</v>
      </c>
      <c r="F183" t="s">
        <v>707</v>
      </c>
      <c r="G183" t="s">
        <v>708</v>
      </c>
      <c r="H183" s="4">
        <v>45552</v>
      </c>
      <c r="I183" t="s">
        <v>512</v>
      </c>
      <c r="K183" t="s">
        <v>133</v>
      </c>
    </row>
    <row r="184" spans="1:11">
      <c r="A184" s="3">
        <v>817</v>
      </c>
      <c r="B184" t="s">
        <v>26</v>
      </c>
      <c r="C184" t="s">
        <v>709</v>
      </c>
      <c r="D184" t="s">
        <v>710</v>
      </c>
      <c r="E184" t="s">
        <v>711</v>
      </c>
      <c r="F184" t="s">
        <v>712</v>
      </c>
      <c r="G184" t="s">
        <v>17</v>
      </c>
      <c r="H184" s="4">
        <v>45552</v>
      </c>
      <c r="I184" t="s">
        <v>512</v>
      </c>
      <c r="K184" t="s">
        <v>25</v>
      </c>
    </row>
    <row r="185" spans="1:11">
      <c r="A185" s="3">
        <v>816</v>
      </c>
      <c r="B185" t="s">
        <v>26</v>
      </c>
      <c r="C185" t="s">
        <v>713</v>
      </c>
      <c r="D185" t="s">
        <v>714</v>
      </c>
      <c r="E185" t="s">
        <v>715</v>
      </c>
      <c r="F185" t="s">
        <v>716</v>
      </c>
      <c r="G185" t="s">
        <v>108</v>
      </c>
      <c r="H185" s="4">
        <v>45545</v>
      </c>
      <c r="I185" t="s">
        <v>512</v>
      </c>
      <c r="K185" t="s">
        <v>25</v>
      </c>
    </row>
    <row r="186" spans="1:11">
      <c r="A186" s="3">
        <v>815</v>
      </c>
      <c r="B186" t="s">
        <v>26</v>
      </c>
      <c r="C186" t="s">
        <v>717</v>
      </c>
      <c r="D186" t="s">
        <v>718</v>
      </c>
      <c r="E186" t="s">
        <v>719</v>
      </c>
      <c r="F186" t="s">
        <v>720</v>
      </c>
      <c r="G186" t="s">
        <v>17</v>
      </c>
      <c r="H186" s="4">
        <v>45555</v>
      </c>
      <c r="I186" t="s">
        <v>512</v>
      </c>
      <c r="K186" t="s">
        <v>25</v>
      </c>
    </row>
    <row r="187" spans="1:11">
      <c r="A187" s="3">
        <v>814</v>
      </c>
      <c r="B187" t="s">
        <v>26</v>
      </c>
      <c r="C187" t="s">
        <v>721</v>
      </c>
      <c r="D187" t="s">
        <v>722</v>
      </c>
      <c r="E187" t="s">
        <v>723</v>
      </c>
      <c r="F187" t="s">
        <v>724</v>
      </c>
      <c r="G187" t="s">
        <v>108</v>
      </c>
      <c r="H187" s="4">
        <v>45554</v>
      </c>
      <c r="I187" t="s">
        <v>512</v>
      </c>
      <c r="K187" t="s">
        <v>25</v>
      </c>
    </row>
    <row r="188" spans="1:11">
      <c r="A188" s="3">
        <v>813</v>
      </c>
      <c r="B188" t="s">
        <v>26</v>
      </c>
      <c r="C188" t="s">
        <v>725</v>
      </c>
      <c r="D188" t="s">
        <v>726</v>
      </c>
      <c r="E188" t="s">
        <v>727</v>
      </c>
      <c r="F188" t="s">
        <v>728</v>
      </c>
      <c r="G188" t="s">
        <v>108</v>
      </c>
      <c r="H188" s="4">
        <v>45555</v>
      </c>
      <c r="I188" t="s">
        <v>512</v>
      </c>
      <c r="K188" t="s">
        <v>25</v>
      </c>
    </row>
    <row r="189" spans="1:11">
      <c r="A189" s="3">
        <v>812</v>
      </c>
      <c r="B189" t="s">
        <v>26</v>
      </c>
      <c r="C189" t="s">
        <v>729</v>
      </c>
      <c r="D189" t="s">
        <v>730</v>
      </c>
      <c r="E189" t="s">
        <v>731</v>
      </c>
      <c r="F189" t="s">
        <v>732</v>
      </c>
      <c r="G189" t="s">
        <v>108</v>
      </c>
      <c r="H189" s="4">
        <v>45562</v>
      </c>
      <c r="I189" t="s">
        <v>512</v>
      </c>
      <c r="K189" t="s">
        <v>25</v>
      </c>
    </row>
    <row r="190" spans="1:11">
      <c r="A190" s="3">
        <v>811</v>
      </c>
      <c r="B190" t="s">
        <v>26</v>
      </c>
      <c r="C190" t="s">
        <v>733</v>
      </c>
      <c r="D190" t="s">
        <v>734</v>
      </c>
      <c r="E190" t="s">
        <v>646</v>
      </c>
      <c r="F190" t="s">
        <v>735</v>
      </c>
      <c r="G190" t="s">
        <v>108</v>
      </c>
      <c r="H190" s="4">
        <v>45566</v>
      </c>
      <c r="I190" t="s">
        <v>512</v>
      </c>
      <c r="K190" t="s">
        <v>25</v>
      </c>
    </row>
    <row r="191" spans="1:11">
      <c r="A191" s="3">
        <v>810</v>
      </c>
      <c r="B191" t="s">
        <v>26</v>
      </c>
      <c r="C191" t="s">
        <v>736</v>
      </c>
      <c r="D191" t="s">
        <v>737</v>
      </c>
      <c r="E191" t="s">
        <v>738</v>
      </c>
      <c r="F191" t="s">
        <v>739</v>
      </c>
      <c r="G191" t="s">
        <v>108</v>
      </c>
      <c r="H191" s="4">
        <v>45567</v>
      </c>
      <c r="I191" t="s">
        <v>512</v>
      </c>
      <c r="K191" t="s">
        <v>25</v>
      </c>
    </row>
    <row r="192" spans="1:11">
      <c r="A192" s="3">
        <v>809</v>
      </c>
      <c r="B192" t="s">
        <v>26</v>
      </c>
      <c r="C192" t="s">
        <v>740</v>
      </c>
      <c r="D192" t="s">
        <v>741</v>
      </c>
      <c r="E192" t="s">
        <v>742</v>
      </c>
      <c r="F192" t="s">
        <v>743</v>
      </c>
      <c r="G192" t="s">
        <v>108</v>
      </c>
      <c r="H192" s="4">
        <v>45533</v>
      </c>
      <c r="I192" t="s">
        <v>512</v>
      </c>
      <c r="K192" t="s">
        <v>25</v>
      </c>
    </row>
    <row r="193" spans="1:11">
      <c r="A193" s="3">
        <v>808</v>
      </c>
      <c r="B193" t="s">
        <v>26</v>
      </c>
      <c r="C193" t="s">
        <v>744</v>
      </c>
      <c r="D193" t="s">
        <v>745</v>
      </c>
      <c r="E193" t="s">
        <v>746</v>
      </c>
      <c r="F193" t="s">
        <v>747</v>
      </c>
      <c r="G193" t="s">
        <v>108</v>
      </c>
      <c r="H193" s="4">
        <v>45533</v>
      </c>
      <c r="I193" t="s">
        <v>512</v>
      </c>
      <c r="K193" t="s">
        <v>25</v>
      </c>
    </row>
    <row r="194" spans="1:11">
      <c r="A194" s="3">
        <v>807</v>
      </c>
      <c r="B194" t="s">
        <v>26</v>
      </c>
      <c r="C194" t="s">
        <v>748</v>
      </c>
      <c r="D194" t="s">
        <v>749</v>
      </c>
      <c r="E194" t="s">
        <v>750</v>
      </c>
      <c r="F194" t="s">
        <v>751</v>
      </c>
      <c r="G194" t="s">
        <v>752</v>
      </c>
      <c r="H194" s="4">
        <v>45397</v>
      </c>
      <c r="I194" t="s">
        <v>512</v>
      </c>
      <c r="K194" t="s">
        <v>25</v>
      </c>
    </row>
    <row r="195" spans="1:11">
      <c r="A195" s="3">
        <v>806</v>
      </c>
      <c r="B195" t="s">
        <v>83</v>
      </c>
      <c r="C195" t="s">
        <v>753</v>
      </c>
      <c r="D195" t="s">
        <v>754</v>
      </c>
      <c r="E195" t="s">
        <v>604</v>
      </c>
      <c r="F195" t="s">
        <v>755</v>
      </c>
      <c r="G195" t="s">
        <v>35</v>
      </c>
      <c r="H195" s="4">
        <v>45560</v>
      </c>
      <c r="I195" t="s">
        <v>512</v>
      </c>
      <c r="J195" t="s">
        <v>19</v>
      </c>
      <c r="K195" t="s">
        <v>133</v>
      </c>
    </row>
    <row r="196" spans="1:11">
      <c r="A196" s="3">
        <v>805</v>
      </c>
      <c r="B196" t="s">
        <v>83</v>
      </c>
      <c r="C196" t="s">
        <v>756</v>
      </c>
      <c r="D196" t="s">
        <v>757</v>
      </c>
      <c r="E196" t="s">
        <v>758</v>
      </c>
      <c r="F196" t="s">
        <v>759</v>
      </c>
      <c r="G196" t="s">
        <v>71</v>
      </c>
      <c r="H196" s="4">
        <v>45569</v>
      </c>
      <c r="I196" t="s">
        <v>512</v>
      </c>
      <c r="J196" t="s">
        <v>19</v>
      </c>
      <c r="K196" t="s">
        <v>518</v>
      </c>
    </row>
    <row r="197" spans="1:11">
      <c r="A197" s="3">
        <v>804</v>
      </c>
      <c r="B197" t="s">
        <v>83</v>
      </c>
      <c r="C197" t="s">
        <v>760</v>
      </c>
      <c r="D197" t="s">
        <v>761</v>
      </c>
      <c r="E197" t="s">
        <v>762</v>
      </c>
      <c r="F197" t="s">
        <v>763</v>
      </c>
      <c r="G197" t="s">
        <v>71</v>
      </c>
      <c r="H197" s="4">
        <v>45569</v>
      </c>
      <c r="I197" t="s">
        <v>512</v>
      </c>
      <c r="J197" t="s">
        <v>19</v>
      </c>
      <c r="K197" t="s">
        <v>518</v>
      </c>
    </row>
    <row r="198" spans="1:11">
      <c r="A198" s="3">
        <v>803</v>
      </c>
      <c r="B198" t="s">
        <v>12</v>
      </c>
      <c r="C198" t="s">
        <v>764</v>
      </c>
      <c r="D198" t="s">
        <v>765</v>
      </c>
      <c r="E198" t="s">
        <v>766</v>
      </c>
      <c r="F198" t="s">
        <v>767</v>
      </c>
      <c r="G198" t="s">
        <v>17</v>
      </c>
      <c r="H198" s="4">
        <v>45576</v>
      </c>
      <c r="I198" t="s">
        <v>512</v>
      </c>
      <c r="J198" t="s">
        <v>19</v>
      </c>
      <c r="K198" t="s">
        <v>518</v>
      </c>
    </row>
    <row r="199" spans="1:11">
      <c r="A199" s="3">
        <v>802</v>
      </c>
      <c r="B199" t="s">
        <v>83</v>
      </c>
      <c r="C199" t="s">
        <v>768</v>
      </c>
      <c r="D199" t="s">
        <v>769</v>
      </c>
      <c r="E199" t="s">
        <v>267</v>
      </c>
      <c r="F199" t="s">
        <v>770</v>
      </c>
      <c r="G199" t="s">
        <v>771</v>
      </c>
      <c r="H199" s="4">
        <v>45569</v>
      </c>
      <c r="I199" t="s">
        <v>512</v>
      </c>
      <c r="J199" t="s">
        <v>19</v>
      </c>
      <c r="K199" t="s">
        <v>772</v>
      </c>
    </row>
    <row r="200" spans="1:11">
      <c r="A200" s="3">
        <v>801</v>
      </c>
      <c r="B200" t="s">
        <v>83</v>
      </c>
      <c r="C200" t="s">
        <v>773</v>
      </c>
      <c r="D200" t="s">
        <v>774</v>
      </c>
      <c r="E200" t="s">
        <v>267</v>
      </c>
      <c r="F200" t="s">
        <v>775</v>
      </c>
      <c r="G200" t="s">
        <v>771</v>
      </c>
      <c r="H200" s="4">
        <v>45569</v>
      </c>
      <c r="I200" t="s">
        <v>512</v>
      </c>
      <c r="J200" t="s">
        <v>19</v>
      </c>
      <c r="K200" t="s">
        <v>772</v>
      </c>
    </row>
    <row r="201" spans="1:11">
      <c r="A201" s="3">
        <v>800</v>
      </c>
      <c r="B201" t="s">
        <v>83</v>
      </c>
      <c r="C201" t="s">
        <v>776</v>
      </c>
      <c r="D201" t="s">
        <v>777</v>
      </c>
      <c r="E201" t="s">
        <v>778</v>
      </c>
      <c r="F201" t="s">
        <v>779</v>
      </c>
      <c r="G201" t="s">
        <v>628</v>
      </c>
      <c r="H201" s="4">
        <v>45555</v>
      </c>
      <c r="I201" t="s">
        <v>512</v>
      </c>
      <c r="J201" t="s">
        <v>19</v>
      </c>
      <c r="K201" t="s">
        <v>25</v>
      </c>
    </row>
    <row r="202" spans="1:11">
      <c r="A202" s="3">
        <v>799</v>
      </c>
      <c r="B202" t="s">
        <v>12</v>
      </c>
      <c r="C202" t="s">
        <v>780</v>
      </c>
      <c r="D202" t="s">
        <v>781</v>
      </c>
      <c r="E202" t="s">
        <v>782</v>
      </c>
      <c r="F202" t="s">
        <v>783</v>
      </c>
      <c r="G202" t="s">
        <v>17</v>
      </c>
      <c r="H202" s="4">
        <v>45576</v>
      </c>
      <c r="I202" t="s">
        <v>512</v>
      </c>
      <c r="J202" t="s">
        <v>19</v>
      </c>
      <c r="K202" t="s">
        <v>20</v>
      </c>
    </row>
    <row r="203" spans="1:11">
      <c r="A203" s="3">
        <v>798</v>
      </c>
      <c r="B203" t="s">
        <v>12</v>
      </c>
      <c r="C203" t="s">
        <v>784</v>
      </c>
      <c r="D203" t="s">
        <v>785</v>
      </c>
      <c r="E203" t="s">
        <v>786</v>
      </c>
      <c r="F203" t="s">
        <v>787</v>
      </c>
      <c r="G203" t="s">
        <v>17</v>
      </c>
      <c r="H203" s="4">
        <v>45576</v>
      </c>
      <c r="I203" t="s">
        <v>512</v>
      </c>
      <c r="J203" t="s">
        <v>19</v>
      </c>
      <c r="K203" t="s">
        <v>25</v>
      </c>
    </row>
    <row r="204" spans="1:11">
      <c r="A204" s="3">
        <v>797</v>
      </c>
      <c r="B204" t="s">
        <v>83</v>
      </c>
      <c r="C204" t="s">
        <v>788</v>
      </c>
      <c r="D204" t="s">
        <v>789</v>
      </c>
      <c r="E204" t="s">
        <v>790</v>
      </c>
      <c r="F204" t="s">
        <v>791</v>
      </c>
      <c r="G204" t="s">
        <v>183</v>
      </c>
      <c r="H204" s="4">
        <v>45555</v>
      </c>
      <c r="I204" t="s">
        <v>512</v>
      </c>
      <c r="J204" t="s">
        <v>19</v>
      </c>
      <c r="K204" t="s">
        <v>25</v>
      </c>
    </row>
    <row r="205" spans="1:11">
      <c r="A205" s="3">
        <v>796</v>
      </c>
      <c r="B205" t="s">
        <v>83</v>
      </c>
      <c r="C205" t="s">
        <v>792</v>
      </c>
      <c r="D205" t="s">
        <v>793</v>
      </c>
      <c r="E205" t="s">
        <v>794</v>
      </c>
      <c r="F205" t="s">
        <v>795</v>
      </c>
      <c r="G205" t="s">
        <v>535</v>
      </c>
      <c r="H205" s="4">
        <v>45555</v>
      </c>
      <c r="I205" t="s">
        <v>512</v>
      </c>
      <c r="J205" t="s">
        <v>19</v>
      </c>
      <c r="K205" t="s">
        <v>25</v>
      </c>
    </row>
    <row r="206" spans="1:11">
      <c r="A206" s="3">
        <v>795</v>
      </c>
      <c r="B206" t="s">
        <v>12</v>
      </c>
      <c r="C206" t="s">
        <v>796</v>
      </c>
      <c r="D206" t="s">
        <v>797</v>
      </c>
      <c r="E206" t="s">
        <v>798</v>
      </c>
      <c r="F206" t="s">
        <v>799</v>
      </c>
      <c r="G206" t="s">
        <v>17</v>
      </c>
      <c r="H206" s="4">
        <v>45576</v>
      </c>
      <c r="I206" t="s">
        <v>512</v>
      </c>
      <c r="J206" t="s">
        <v>19</v>
      </c>
      <c r="K206" t="s">
        <v>25</v>
      </c>
    </row>
    <row r="207" spans="1:11">
      <c r="A207" s="3">
        <v>794</v>
      </c>
      <c r="B207" t="s">
        <v>83</v>
      </c>
      <c r="C207" t="s">
        <v>800</v>
      </c>
      <c r="D207" t="s">
        <v>801</v>
      </c>
      <c r="E207" t="s">
        <v>802</v>
      </c>
      <c r="F207" t="s">
        <v>803</v>
      </c>
      <c r="G207" t="s">
        <v>804</v>
      </c>
      <c r="H207" s="4">
        <v>45569</v>
      </c>
      <c r="I207" t="s">
        <v>512</v>
      </c>
      <c r="J207" t="s">
        <v>19</v>
      </c>
      <c r="K207" t="s">
        <v>25</v>
      </c>
    </row>
    <row r="208" spans="1:11">
      <c r="A208" s="3">
        <v>793</v>
      </c>
      <c r="B208" t="s">
        <v>83</v>
      </c>
      <c r="C208" t="s">
        <v>805</v>
      </c>
      <c r="D208" t="s">
        <v>806</v>
      </c>
      <c r="E208" t="s">
        <v>626</v>
      </c>
      <c r="F208" t="s">
        <v>807</v>
      </c>
      <c r="G208" t="s">
        <v>628</v>
      </c>
      <c r="H208" s="4">
        <v>45555</v>
      </c>
      <c r="I208" t="s">
        <v>512</v>
      </c>
      <c r="J208" t="s">
        <v>19</v>
      </c>
      <c r="K208" t="s">
        <v>25</v>
      </c>
    </row>
    <row r="209" spans="1:11">
      <c r="A209" s="3">
        <v>792</v>
      </c>
      <c r="B209" t="s">
        <v>12</v>
      </c>
      <c r="C209" t="s">
        <v>808</v>
      </c>
      <c r="D209" t="s">
        <v>809</v>
      </c>
      <c r="E209" t="s">
        <v>766</v>
      </c>
      <c r="F209" t="s">
        <v>810</v>
      </c>
      <c r="G209" t="s">
        <v>46</v>
      </c>
      <c r="H209" s="4">
        <v>45576</v>
      </c>
      <c r="I209" t="s">
        <v>512</v>
      </c>
      <c r="J209" t="s">
        <v>19</v>
      </c>
      <c r="K209" t="s">
        <v>518</v>
      </c>
    </row>
    <row r="210" spans="1:11">
      <c r="A210" s="3">
        <v>791</v>
      </c>
      <c r="B210" t="s">
        <v>12</v>
      </c>
      <c r="C210" t="s">
        <v>811</v>
      </c>
      <c r="D210" t="s">
        <v>812</v>
      </c>
      <c r="E210" t="s">
        <v>813</v>
      </c>
      <c r="F210" t="s">
        <v>814</v>
      </c>
      <c r="G210" t="s">
        <v>17</v>
      </c>
      <c r="H210" s="4">
        <v>45597</v>
      </c>
      <c r="I210" t="s">
        <v>512</v>
      </c>
      <c r="J210" t="s">
        <v>19</v>
      </c>
      <c r="K210" t="s">
        <v>20</v>
      </c>
    </row>
    <row r="211" spans="1:11">
      <c r="A211" s="3">
        <v>790</v>
      </c>
      <c r="B211" t="s">
        <v>83</v>
      </c>
      <c r="C211" t="s">
        <v>815</v>
      </c>
      <c r="D211" t="s">
        <v>816</v>
      </c>
      <c r="E211" t="s">
        <v>817</v>
      </c>
      <c r="F211" t="s">
        <v>818</v>
      </c>
      <c r="G211" t="s">
        <v>819</v>
      </c>
      <c r="H211" s="4">
        <v>45554</v>
      </c>
      <c r="I211" t="s">
        <v>512</v>
      </c>
      <c r="J211" t="s">
        <v>19</v>
      </c>
      <c r="K211" t="s">
        <v>25</v>
      </c>
    </row>
    <row r="212" spans="1:11">
      <c r="A212" s="3">
        <v>789</v>
      </c>
      <c r="B212" t="s">
        <v>12</v>
      </c>
      <c r="C212" t="s">
        <v>820</v>
      </c>
      <c r="D212" t="s">
        <v>821</v>
      </c>
      <c r="E212" t="s">
        <v>822</v>
      </c>
      <c r="F212" t="s">
        <v>823</v>
      </c>
      <c r="G212" t="s">
        <v>46</v>
      </c>
      <c r="H212" s="4">
        <v>45597</v>
      </c>
      <c r="I212" t="s">
        <v>512</v>
      </c>
      <c r="J212" t="s">
        <v>19</v>
      </c>
      <c r="K212" t="s">
        <v>25</v>
      </c>
    </row>
    <row r="213" spans="1:11">
      <c r="A213" s="3">
        <v>788</v>
      </c>
      <c r="B213" t="s">
        <v>26</v>
      </c>
      <c r="C213" t="s">
        <v>824</v>
      </c>
      <c r="D213" t="s">
        <v>825</v>
      </c>
      <c r="E213" t="s">
        <v>826</v>
      </c>
      <c r="F213" t="s">
        <v>827</v>
      </c>
      <c r="G213" t="s">
        <v>171</v>
      </c>
      <c r="H213" s="4">
        <v>45568</v>
      </c>
      <c r="I213" t="s">
        <v>512</v>
      </c>
      <c r="K213" t="s">
        <v>41</v>
      </c>
    </row>
    <row r="214" spans="1:11">
      <c r="A214" s="3">
        <v>787</v>
      </c>
      <c r="B214" t="s">
        <v>26</v>
      </c>
      <c r="C214" t="s">
        <v>828</v>
      </c>
      <c r="D214" t="s">
        <v>829</v>
      </c>
      <c r="E214" t="s">
        <v>830</v>
      </c>
      <c r="F214" t="s">
        <v>831</v>
      </c>
      <c r="G214" t="s">
        <v>46</v>
      </c>
      <c r="H214" s="4">
        <v>45554</v>
      </c>
      <c r="I214" t="s">
        <v>512</v>
      </c>
      <c r="K214" t="s">
        <v>25</v>
      </c>
    </row>
    <row r="215" spans="1:11">
      <c r="A215" s="3">
        <v>786</v>
      </c>
      <c r="B215" t="s">
        <v>26</v>
      </c>
      <c r="C215" t="s">
        <v>832</v>
      </c>
      <c r="D215" t="s">
        <v>833</v>
      </c>
      <c r="E215" t="s">
        <v>834</v>
      </c>
      <c r="F215" t="s">
        <v>835</v>
      </c>
      <c r="G215" t="s">
        <v>275</v>
      </c>
      <c r="H215" s="4">
        <v>45554</v>
      </c>
      <c r="I215" t="s">
        <v>512</v>
      </c>
      <c r="K215" t="s">
        <v>41</v>
      </c>
    </row>
    <row r="216" spans="1:11">
      <c r="A216" s="3">
        <v>785</v>
      </c>
      <c r="B216" t="s">
        <v>83</v>
      </c>
      <c r="C216" t="s">
        <v>836</v>
      </c>
      <c r="D216" t="s">
        <v>837</v>
      </c>
      <c r="E216" t="s">
        <v>106</v>
      </c>
      <c r="F216" t="s">
        <v>838</v>
      </c>
      <c r="G216" t="s">
        <v>108</v>
      </c>
      <c r="H216" s="4">
        <v>45568</v>
      </c>
      <c r="I216" t="s">
        <v>512</v>
      </c>
      <c r="J216" t="s">
        <v>19</v>
      </c>
      <c r="K216" t="s">
        <v>25</v>
      </c>
    </row>
    <row r="217" spans="1:11">
      <c r="A217" s="3">
        <v>784</v>
      </c>
      <c r="B217" t="s">
        <v>83</v>
      </c>
      <c r="C217" t="s">
        <v>839</v>
      </c>
      <c r="D217" t="s">
        <v>840</v>
      </c>
      <c r="E217" t="s">
        <v>841</v>
      </c>
      <c r="F217" t="s">
        <v>842</v>
      </c>
      <c r="G217" t="s">
        <v>517</v>
      </c>
      <c r="H217" s="4">
        <v>45554</v>
      </c>
      <c r="I217" t="s">
        <v>512</v>
      </c>
      <c r="J217" t="s">
        <v>19</v>
      </c>
      <c r="K217" t="s">
        <v>518</v>
      </c>
    </row>
    <row r="218" spans="1:11">
      <c r="A218" s="3">
        <v>783</v>
      </c>
      <c r="B218" t="s">
        <v>26</v>
      </c>
      <c r="C218" t="s">
        <v>843</v>
      </c>
      <c r="D218" t="s">
        <v>844</v>
      </c>
      <c r="E218" t="s">
        <v>845</v>
      </c>
      <c r="F218" t="s">
        <v>846</v>
      </c>
      <c r="G218" t="s">
        <v>847</v>
      </c>
      <c r="H218" s="4">
        <v>45541</v>
      </c>
      <c r="I218" t="s">
        <v>512</v>
      </c>
      <c r="K218" t="s">
        <v>25</v>
      </c>
    </row>
    <row r="219" spans="1:11">
      <c r="A219" s="3">
        <v>782</v>
      </c>
      <c r="B219" t="s">
        <v>83</v>
      </c>
      <c r="C219" t="s">
        <v>848</v>
      </c>
      <c r="D219" t="s">
        <v>849</v>
      </c>
      <c r="E219" t="s">
        <v>850</v>
      </c>
      <c r="F219" t="s">
        <v>851</v>
      </c>
      <c r="G219" t="s">
        <v>71</v>
      </c>
      <c r="H219" s="4">
        <v>45568</v>
      </c>
      <c r="I219" t="s">
        <v>512</v>
      </c>
      <c r="J219" t="s">
        <v>19</v>
      </c>
      <c r="K219" t="s">
        <v>518</v>
      </c>
    </row>
    <row r="220" spans="1:11">
      <c r="A220" s="3">
        <v>781</v>
      </c>
      <c r="B220" t="s">
        <v>83</v>
      </c>
      <c r="C220" t="s">
        <v>852</v>
      </c>
      <c r="D220" t="s">
        <v>853</v>
      </c>
      <c r="E220" t="s">
        <v>854</v>
      </c>
      <c r="F220" t="s">
        <v>855</v>
      </c>
      <c r="G220" t="s">
        <v>127</v>
      </c>
      <c r="H220" s="4">
        <v>45568</v>
      </c>
      <c r="I220" t="s">
        <v>512</v>
      </c>
      <c r="J220" t="s">
        <v>19</v>
      </c>
      <c r="K220" t="s">
        <v>20</v>
      </c>
    </row>
    <row r="221" spans="1:11">
      <c r="A221" s="3">
        <v>780</v>
      </c>
      <c r="B221" t="s">
        <v>83</v>
      </c>
      <c r="C221" t="s">
        <v>856</v>
      </c>
      <c r="D221" t="s">
        <v>857</v>
      </c>
      <c r="E221" t="s">
        <v>858</v>
      </c>
      <c r="F221" t="s">
        <v>859</v>
      </c>
      <c r="G221" t="s">
        <v>804</v>
      </c>
      <c r="H221" s="4">
        <v>45568</v>
      </c>
      <c r="I221" t="s">
        <v>512</v>
      </c>
      <c r="J221" t="s">
        <v>19</v>
      </c>
      <c r="K221" t="s">
        <v>25</v>
      </c>
    </row>
    <row r="222" spans="1:11">
      <c r="A222" s="3">
        <v>779</v>
      </c>
      <c r="B222" t="s">
        <v>83</v>
      </c>
      <c r="C222" t="s">
        <v>860</v>
      </c>
      <c r="D222" t="s">
        <v>861</v>
      </c>
      <c r="E222" t="s">
        <v>862</v>
      </c>
      <c r="F222" t="s">
        <v>863</v>
      </c>
      <c r="G222" t="s">
        <v>127</v>
      </c>
      <c r="H222" s="4">
        <v>45568</v>
      </c>
      <c r="I222" t="s">
        <v>512</v>
      </c>
      <c r="J222" t="s">
        <v>19</v>
      </c>
      <c r="K222" t="s">
        <v>20</v>
      </c>
    </row>
    <row r="223" spans="1:11">
      <c r="A223" s="3">
        <v>778</v>
      </c>
      <c r="B223" t="s">
        <v>83</v>
      </c>
      <c r="C223" t="s">
        <v>864</v>
      </c>
      <c r="D223" t="s">
        <v>865</v>
      </c>
      <c r="E223" t="s">
        <v>866</v>
      </c>
      <c r="F223" t="s">
        <v>867</v>
      </c>
      <c r="G223" t="s">
        <v>127</v>
      </c>
      <c r="H223" s="4">
        <v>45568</v>
      </c>
      <c r="I223" t="s">
        <v>512</v>
      </c>
      <c r="J223" t="s">
        <v>19</v>
      </c>
      <c r="K223" t="s">
        <v>20</v>
      </c>
    </row>
    <row r="224" spans="1:11">
      <c r="A224" s="3">
        <v>777</v>
      </c>
      <c r="B224" t="s">
        <v>12</v>
      </c>
      <c r="C224" t="s">
        <v>868</v>
      </c>
      <c r="D224" t="s">
        <v>869</v>
      </c>
      <c r="E224" t="s">
        <v>866</v>
      </c>
      <c r="F224" t="s">
        <v>870</v>
      </c>
      <c r="G224" t="s">
        <v>46</v>
      </c>
      <c r="H224" s="4">
        <v>45597</v>
      </c>
      <c r="I224" t="s">
        <v>512</v>
      </c>
      <c r="J224" t="s">
        <v>19</v>
      </c>
      <c r="K224" t="s">
        <v>20</v>
      </c>
    </row>
    <row r="225" spans="1:11">
      <c r="A225" s="3">
        <v>776</v>
      </c>
      <c r="B225" t="s">
        <v>26</v>
      </c>
      <c r="C225" t="s">
        <v>871</v>
      </c>
      <c r="D225" t="s">
        <v>872</v>
      </c>
      <c r="E225" t="s">
        <v>873</v>
      </c>
      <c r="F225" t="s">
        <v>874</v>
      </c>
      <c r="G225" t="s">
        <v>127</v>
      </c>
      <c r="H225" s="4">
        <v>45525</v>
      </c>
      <c r="I225" t="s">
        <v>512</v>
      </c>
      <c r="K225" t="s">
        <v>25</v>
      </c>
    </row>
    <row r="226" spans="1:11">
      <c r="A226" s="3">
        <v>775</v>
      </c>
      <c r="B226" t="s">
        <v>12</v>
      </c>
      <c r="C226" t="s">
        <v>875</v>
      </c>
      <c r="D226" t="s">
        <v>876</v>
      </c>
      <c r="E226" t="s">
        <v>877</v>
      </c>
      <c r="F226" t="s">
        <v>878</v>
      </c>
      <c r="G226" t="s">
        <v>46</v>
      </c>
      <c r="H226" s="4">
        <v>45575</v>
      </c>
      <c r="I226" t="s">
        <v>512</v>
      </c>
      <c r="J226" t="s">
        <v>19</v>
      </c>
      <c r="K226" t="s">
        <v>25</v>
      </c>
    </row>
    <row r="227" spans="1:11">
      <c r="A227" s="3">
        <v>774</v>
      </c>
      <c r="B227" t="s">
        <v>83</v>
      </c>
      <c r="C227" t="s">
        <v>879</v>
      </c>
      <c r="D227" t="s">
        <v>880</v>
      </c>
      <c r="E227" t="s">
        <v>881</v>
      </c>
      <c r="F227" t="s">
        <v>882</v>
      </c>
      <c r="G227" t="s">
        <v>35</v>
      </c>
      <c r="H227" s="4">
        <v>45597</v>
      </c>
      <c r="I227" t="s">
        <v>512</v>
      </c>
      <c r="J227" t="s">
        <v>19</v>
      </c>
      <c r="K227" t="s">
        <v>20</v>
      </c>
    </row>
    <row r="228" spans="1:11">
      <c r="A228" s="3">
        <v>773</v>
      </c>
      <c r="B228" t="s">
        <v>12</v>
      </c>
      <c r="C228" t="s">
        <v>883</v>
      </c>
      <c r="D228" t="s">
        <v>884</v>
      </c>
      <c r="E228" t="s">
        <v>885</v>
      </c>
      <c r="F228" t="s">
        <v>886</v>
      </c>
      <c r="G228" t="s">
        <v>17</v>
      </c>
      <c r="H228" s="4">
        <v>45575</v>
      </c>
      <c r="I228" t="s">
        <v>512</v>
      </c>
      <c r="J228" t="s">
        <v>19</v>
      </c>
      <c r="K228" t="s">
        <v>20</v>
      </c>
    </row>
    <row r="229" spans="1:11">
      <c r="A229" s="3">
        <v>772</v>
      </c>
      <c r="B229" t="s">
        <v>83</v>
      </c>
      <c r="C229" t="s">
        <v>887</v>
      </c>
      <c r="D229" t="s">
        <v>888</v>
      </c>
      <c r="E229" t="s">
        <v>646</v>
      </c>
      <c r="F229" t="s">
        <v>889</v>
      </c>
      <c r="G229" t="s">
        <v>108</v>
      </c>
      <c r="H229" s="4">
        <v>45568</v>
      </c>
      <c r="I229" t="s">
        <v>512</v>
      </c>
      <c r="J229" t="s">
        <v>19</v>
      </c>
      <c r="K229" t="s">
        <v>25</v>
      </c>
    </row>
    <row r="230" spans="1:11">
      <c r="A230" s="3">
        <v>771</v>
      </c>
      <c r="B230" t="s">
        <v>12</v>
      </c>
      <c r="C230" t="s">
        <v>890</v>
      </c>
      <c r="D230" t="s">
        <v>891</v>
      </c>
      <c r="E230" t="s">
        <v>892</v>
      </c>
      <c r="F230" t="s">
        <v>893</v>
      </c>
      <c r="G230" t="s">
        <v>17</v>
      </c>
      <c r="H230" s="4">
        <v>45575</v>
      </c>
      <c r="I230" t="s">
        <v>512</v>
      </c>
      <c r="J230" t="s">
        <v>19</v>
      </c>
      <c r="K230" t="s">
        <v>25</v>
      </c>
    </row>
    <row r="231" spans="1:11">
      <c r="A231" s="3">
        <v>770</v>
      </c>
      <c r="B231" t="s">
        <v>12</v>
      </c>
      <c r="C231" t="s">
        <v>894</v>
      </c>
      <c r="D231" t="s">
        <v>895</v>
      </c>
      <c r="E231" t="s">
        <v>896</v>
      </c>
      <c r="F231" t="s">
        <v>897</v>
      </c>
      <c r="G231" t="s">
        <v>17</v>
      </c>
      <c r="H231" s="4">
        <v>45575</v>
      </c>
      <c r="I231" t="s">
        <v>512</v>
      </c>
      <c r="J231" t="s">
        <v>19</v>
      </c>
      <c r="K231" t="s">
        <v>25</v>
      </c>
    </row>
    <row r="232" spans="1:11">
      <c r="A232" s="3">
        <v>769</v>
      </c>
      <c r="B232" t="s">
        <v>83</v>
      </c>
      <c r="C232" t="s">
        <v>898</v>
      </c>
      <c r="D232" t="s">
        <v>899</v>
      </c>
      <c r="E232" t="s">
        <v>790</v>
      </c>
      <c r="F232" t="s">
        <v>900</v>
      </c>
      <c r="G232" t="s">
        <v>819</v>
      </c>
      <c r="H232" s="4">
        <v>45554</v>
      </c>
      <c r="I232" t="s">
        <v>512</v>
      </c>
      <c r="J232" t="s">
        <v>19</v>
      </c>
      <c r="K232" t="s">
        <v>25</v>
      </c>
    </row>
    <row r="233" spans="1:11">
      <c r="A233" s="3">
        <v>768</v>
      </c>
      <c r="B233" t="s">
        <v>83</v>
      </c>
      <c r="C233" t="s">
        <v>901</v>
      </c>
      <c r="D233" t="s">
        <v>902</v>
      </c>
      <c r="E233" t="s">
        <v>903</v>
      </c>
      <c r="F233" t="s">
        <v>904</v>
      </c>
      <c r="G233" t="s">
        <v>205</v>
      </c>
      <c r="H233" s="4">
        <v>45575</v>
      </c>
      <c r="I233" t="s">
        <v>512</v>
      </c>
      <c r="J233" t="s">
        <v>19</v>
      </c>
      <c r="K233" t="s">
        <v>25</v>
      </c>
    </row>
    <row r="234" spans="1:11">
      <c r="A234" s="3">
        <v>767</v>
      </c>
      <c r="B234" t="s">
        <v>12</v>
      </c>
      <c r="C234" t="s">
        <v>905</v>
      </c>
      <c r="D234" t="s">
        <v>906</v>
      </c>
      <c r="E234" t="s">
        <v>907</v>
      </c>
      <c r="F234" t="s">
        <v>908</v>
      </c>
      <c r="G234" t="s">
        <v>17</v>
      </c>
      <c r="H234" s="4">
        <v>45575</v>
      </c>
      <c r="I234" t="s">
        <v>512</v>
      </c>
      <c r="J234" t="s">
        <v>19</v>
      </c>
      <c r="K234" t="s">
        <v>20</v>
      </c>
    </row>
    <row r="235" spans="1:11">
      <c r="A235" s="3">
        <v>766</v>
      </c>
      <c r="B235" t="s">
        <v>12</v>
      </c>
      <c r="C235" t="s">
        <v>909</v>
      </c>
      <c r="D235" t="s">
        <v>910</v>
      </c>
      <c r="E235" t="s">
        <v>911</v>
      </c>
      <c r="F235" t="s">
        <v>912</v>
      </c>
      <c r="G235" t="s">
        <v>17</v>
      </c>
      <c r="H235" s="4">
        <v>45575</v>
      </c>
      <c r="I235" t="s">
        <v>512</v>
      </c>
      <c r="J235" t="s">
        <v>19</v>
      </c>
      <c r="K235" t="s">
        <v>25</v>
      </c>
    </row>
    <row r="236" spans="1:11">
      <c r="A236" s="3">
        <v>765</v>
      </c>
      <c r="B236" t="s">
        <v>83</v>
      </c>
      <c r="C236" t="s">
        <v>913</v>
      </c>
      <c r="D236" t="s">
        <v>914</v>
      </c>
      <c r="E236" t="s">
        <v>915</v>
      </c>
      <c r="F236" t="s">
        <v>916</v>
      </c>
      <c r="G236" t="s">
        <v>35</v>
      </c>
      <c r="H236" s="4">
        <v>45597</v>
      </c>
      <c r="I236" t="s">
        <v>512</v>
      </c>
      <c r="J236" t="s">
        <v>19</v>
      </c>
      <c r="K236" t="s">
        <v>20</v>
      </c>
    </row>
    <row r="237" spans="1:11">
      <c r="A237" s="3">
        <v>764</v>
      </c>
      <c r="B237" t="s">
        <v>83</v>
      </c>
      <c r="C237" t="s">
        <v>917</v>
      </c>
      <c r="D237" t="s">
        <v>918</v>
      </c>
      <c r="E237" t="s">
        <v>919</v>
      </c>
      <c r="F237" t="s">
        <v>920</v>
      </c>
      <c r="G237" t="s">
        <v>71</v>
      </c>
      <c r="H237" s="4">
        <v>45567</v>
      </c>
      <c r="I237" t="s">
        <v>512</v>
      </c>
      <c r="J237" t="s">
        <v>19</v>
      </c>
      <c r="K237" t="s">
        <v>772</v>
      </c>
    </row>
    <row r="238" spans="1:11">
      <c r="A238" s="3">
        <v>763</v>
      </c>
      <c r="B238" t="s">
        <v>83</v>
      </c>
      <c r="C238" t="s">
        <v>921</v>
      </c>
      <c r="D238" t="s">
        <v>922</v>
      </c>
      <c r="E238" t="s">
        <v>923</v>
      </c>
      <c r="F238" t="s">
        <v>924</v>
      </c>
      <c r="G238" t="s">
        <v>71</v>
      </c>
      <c r="H238" s="4">
        <v>45567</v>
      </c>
      <c r="I238" t="s">
        <v>512</v>
      </c>
      <c r="J238" t="s">
        <v>19</v>
      </c>
      <c r="K238" t="s">
        <v>772</v>
      </c>
    </row>
    <row r="239" spans="1:11">
      <c r="A239" s="3">
        <v>762</v>
      </c>
      <c r="B239" t="s">
        <v>26</v>
      </c>
      <c r="C239" t="s">
        <v>925</v>
      </c>
      <c r="D239" t="s">
        <v>926</v>
      </c>
      <c r="E239" t="s">
        <v>577</v>
      </c>
      <c r="F239" t="s">
        <v>927</v>
      </c>
      <c r="G239" t="s">
        <v>82</v>
      </c>
      <c r="H239" s="4">
        <v>45553</v>
      </c>
      <c r="I239" t="s">
        <v>512</v>
      </c>
      <c r="J239" t="s">
        <v>19</v>
      </c>
      <c r="K239" t="s">
        <v>133</v>
      </c>
    </row>
    <row r="240" spans="1:11">
      <c r="A240" s="3">
        <v>761</v>
      </c>
      <c r="B240" t="s">
        <v>26</v>
      </c>
      <c r="C240" t="s">
        <v>928</v>
      </c>
      <c r="D240" t="s">
        <v>929</v>
      </c>
      <c r="E240" t="s">
        <v>930</v>
      </c>
      <c r="F240" t="s">
        <v>931</v>
      </c>
      <c r="G240" t="s">
        <v>210</v>
      </c>
      <c r="H240" s="4">
        <v>45490</v>
      </c>
      <c r="I240" t="s">
        <v>512</v>
      </c>
      <c r="K240" t="s">
        <v>25</v>
      </c>
    </row>
    <row r="241" spans="1:11">
      <c r="A241" s="3">
        <v>760</v>
      </c>
      <c r="B241" t="s">
        <v>26</v>
      </c>
      <c r="C241" t="s">
        <v>932</v>
      </c>
      <c r="D241" t="s">
        <v>933</v>
      </c>
      <c r="E241" t="s">
        <v>934</v>
      </c>
      <c r="F241" t="s">
        <v>935</v>
      </c>
      <c r="G241" t="s">
        <v>46</v>
      </c>
      <c r="H241" s="4">
        <v>45569</v>
      </c>
      <c r="I241" t="s">
        <v>512</v>
      </c>
      <c r="K241" t="s">
        <v>25</v>
      </c>
    </row>
    <row r="242" spans="1:11">
      <c r="A242" s="3">
        <v>759</v>
      </c>
      <c r="B242" t="s">
        <v>26</v>
      </c>
      <c r="C242" t="s">
        <v>936</v>
      </c>
      <c r="D242" t="s">
        <v>937</v>
      </c>
      <c r="E242" t="s">
        <v>181</v>
      </c>
      <c r="F242" t="s">
        <v>182</v>
      </c>
      <c r="G242" t="s">
        <v>183</v>
      </c>
      <c r="H242" s="4">
        <v>45551</v>
      </c>
      <c r="I242" t="s">
        <v>512</v>
      </c>
      <c r="K242" t="s">
        <v>133</v>
      </c>
    </row>
    <row r="243" spans="1:11">
      <c r="A243" s="3">
        <v>758</v>
      </c>
      <c r="B243" t="s">
        <v>26</v>
      </c>
      <c r="C243" t="s">
        <v>938</v>
      </c>
      <c r="D243" t="s">
        <v>939</v>
      </c>
      <c r="E243" t="s">
        <v>940</v>
      </c>
      <c r="F243" t="s">
        <v>941</v>
      </c>
      <c r="G243" t="s">
        <v>171</v>
      </c>
      <c r="H243" s="4">
        <v>45555</v>
      </c>
      <c r="I243" t="s">
        <v>512</v>
      </c>
      <c r="K243" t="s">
        <v>25</v>
      </c>
    </row>
    <row r="244" spans="1:11">
      <c r="A244" s="3">
        <v>757</v>
      </c>
      <c r="B244" t="s">
        <v>83</v>
      </c>
      <c r="C244" t="s">
        <v>942</v>
      </c>
      <c r="D244" t="s">
        <v>943</v>
      </c>
      <c r="E244" t="s">
        <v>944</v>
      </c>
      <c r="F244" t="s">
        <v>945</v>
      </c>
      <c r="G244" t="s">
        <v>71</v>
      </c>
      <c r="H244" s="4">
        <v>45567</v>
      </c>
      <c r="I244" t="s">
        <v>512</v>
      </c>
      <c r="J244" t="s">
        <v>19</v>
      </c>
      <c r="K244" t="s">
        <v>133</v>
      </c>
    </row>
    <row r="245" spans="1:11">
      <c r="A245" s="3">
        <v>756</v>
      </c>
      <c r="B245" t="s">
        <v>83</v>
      </c>
      <c r="C245" t="s">
        <v>946</v>
      </c>
      <c r="D245" t="s">
        <v>947</v>
      </c>
      <c r="E245" t="s">
        <v>850</v>
      </c>
      <c r="F245" t="s">
        <v>948</v>
      </c>
      <c r="G245" t="s">
        <v>71</v>
      </c>
      <c r="H245" s="4">
        <v>45567</v>
      </c>
      <c r="I245" t="s">
        <v>512</v>
      </c>
      <c r="J245" t="s">
        <v>19</v>
      </c>
      <c r="K245" t="s">
        <v>133</v>
      </c>
    </row>
    <row r="246" spans="1:11">
      <c r="A246" s="3">
        <v>755</v>
      </c>
      <c r="B246" t="s">
        <v>26</v>
      </c>
      <c r="C246" t="s">
        <v>949</v>
      </c>
      <c r="D246" t="s">
        <v>950</v>
      </c>
      <c r="E246" t="s">
        <v>951</v>
      </c>
      <c r="F246" t="s">
        <v>952</v>
      </c>
      <c r="G246" t="s">
        <v>17</v>
      </c>
      <c r="H246" s="4">
        <v>45572</v>
      </c>
      <c r="I246" t="s">
        <v>512</v>
      </c>
      <c r="K246" t="s">
        <v>133</v>
      </c>
    </row>
    <row r="247" spans="1:11">
      <c r="A247" s="3">
        <v>754</v>
      </c>
      <c r="B247" t="s">
        <v>26</v>
      </c>
      <c r="C247" t="s">
        <v>953</v>
      </c>
      <c r="D247" t="s">
        <v>954</v>
      </c>
      <c r="E247" t="s">
        <v>955</v>
      </c>
      <c r="F247" t="s">
        <v>956</v>
      </c>
      <c r="G247" t="s">
        <v>46</v>
      </c>
      <c r="H247" s="4">
        <v>45537</v>
      </c>
      <c r="I247" t="s">
        <v>512</v>
      </c>
      <c r="K247" t="s">
        <v>25</v>
      </c>
    </row>
    <row r="248" spans="1:11">
      <c r="A248" s="3">
        <v>753</v>
      </c>
      <c r="B248" t="s">
        <v>26</v>
      </c>
      <c r="C248" t="s">
        <v>957</v>
      </c>
      <c r="D248" t="s">
        <v>958</v>
      </c>
      <c r="E248" t="s">
        <v>959</v>
      </c>
      <c r="F248" t="s">
        <v>960</v>
      </c>
      <c r="G248" t="s">
        <v>503</v>
      </c>
      <c r="H248" s="4">
        <v>45558</v>
      </c>
      <c r="I248" t="s">
        <v>512</v>
      </c>
      <c r="K248" t="s">
        <v>563</v>
      </c>
    </row>
    <row r="249" spans="1:11">
      <c r="A249" s="3">
        <v>752</v>
      </c>
      <c r="B249" t="s">
        <v>83</v>
      </c>
      <c r="C249" t="s">
        <v>961</v>
      </c>
      <c r="D249" t="s">
        <v>962</v>
      </c>
      <c r="E249" t="s">
        <v>963</v>
      </c>
      <c r="F249" t="s">
        <v>964</v>
      </c>
      <c r="G249" t="s">
        <v>71</v>
      </c>
      <c r="H249" s="4">
        <v>45567</v>
      </c>
      <c r="I249" t="s">
        <v>512</v>
      </c>
      <c r="J249" t="s">
        <v>19</v>
      </c>
      <c r="K249" t="s">
        <v>518</v>
      </c>
    </row>
    <row r="250" spans="1:11">
      <c r="A250" s="3">
        <v>751</v>
      </c>
      <c r="B250" t="s">
        <v>26</v>
      </c>
      <c r="C250" t="s">
        <v>965</v>
      </c>
      <c r="D250" t="s">
        <v>966</v>
      </c>
      <c r="E250" t="s">
        <v>967</v>
      </c>
      <c r="F250" t="s">
        <v>968</v>
      </c>
      <c r="G250" t="s">
        <v>969</v>
      </c>
      <c r="H250" s="4">
        <v>45525</v>
      </c>
      <c r="I250" t="s">
        <v>512</v>
      </c>
      <c r="K250" t="s">
        <v>25</v>
      </c>
    </row>
    <row r="251" spans="1:11">
      <c r="A251" s="3">
        <v>750</v>
      </c>
      <c r="B251" t="s">
        <v>26</v>
      </c>
      <c r="C251" t="s">
        <v>970</v>
      </c>
      <c r="D251" t="s">
        <v>971</v>
      </c>
      <c r="E251" t="s">
        <v>972</v>
      </c>
      <c r="F251" t="s">
        <v>973</v>
      </c>
      <c r="G251" t="s">
        <v>535</v>
      </c>
      <c r="H251" s="4">
        <v>45547</v>
      </c>
      <c r="I251" t="s">
        <v>512</v>
      </c>
      <c r="K251" t="s">
        <v>25</v>
      </c>
    </row>
    <row r="252" spans="1:11">
      <c r="A252" s="3">
        <v>749</v>
      </c>
      <c r="B252" t="s">
        <v>26</v>
      </c>
      <c r="C252" t="s">
        <v>974</v>
      </c>
      <c r="D252" t="s">
        <v>975</v>
      </c>
      <c r="E252" t="s">
        <v>976</v>
      </c>
      <c r="F252" t="s">
        <v>977</v>
      </c>
      <c r="G252" t="s">
        <v>46</v>
      </c>
      <c r="H252" s="4">
        <v>45541</v>
      </c>
      <c r="I252" t="s">
        <v>512</v>
      </c>
      <c r="K252" t="s">
        <v>25</v>
      </c>
    </row>
    <row r="253" spans="1:11">
      <c r="A253" s="3">
        <v>748</v>
      </c>
      <c r="B253" t="s">
        <v>26</v>
      </c>
      <c r="C253" t="s">
        <v>978</v>
      </c>
      <c r="D253" t="s">
        <v>979</v>
      </c>
      <c r="E253" t="s">
        <v>980</v>
      </c>
      <c r="F253" t="s">
        <v>981</v>
      </c>
      <c r="G253" t="s">
        <v>127</v>
      </c>
      <c r="H253" s="4">
        <v>45308</v>
      </c>
      <c r="I253" t="s">
        <v>512</v>
      </c>
      <c r="K253" t="s">
        <v>25</v>
      </c>
    </row>
    <row r="254" spans="1:11">
      <c r="A254" s="3">
        <v>747</v>
      </c>
      <c r="B254" t="s">
        <v>83</v>
      </c>
      <c r="C254" t="s">
        <v>982</v>
      </c>
      <c r="D254" t="s">
        <v>983</v>
      </c>
      <c r="E254" t="s">
        <v>984</v>
      </c>
      <c r="F254" t="s">
        <v>985</v>
      </c>
      <c r="G254" t="s">
        <v>986</v>
      </c>
      <c r="H254" s="4">
        <v>45567</v>
      </c>
      <c r="I254" t="s">
        <v>512</v>
      </c>
      <c r="J254" t="s">
        <v>19</v>
      </c>
      <c r="K254" t="s">
        <v>25</v>
      </c>
    </row>
    <row r="255" spans="1:11">
      <c r="A255" s="3">
        <v>746</v>
      </c>
      <c r="B255" t="s">
        <v>26</v>
      </c>
      <c r="C255" t="s">
        <v>987</v>
      </c>
      <c r="D255" t="s">
        <v>988</v>
      </c>
      <c r="E255" t="s">
        <v>989</v>
      </c>
      <c r="F255" t="s">
        <v>990</v>
      </c>
      <c r="G255" t="s">
        <v>210</v>
      </c>
      <c r="H255" s="4">
        <v>45355</v>
      </c>
      <c r="I255" t="s">
        <v>512</v>
      </c>
      <c r="K255" t="s">
        <v>25</v>
      </c>
    </row>
    <row r="256" spans="1:11">
      <c r="A256" s="3">
        <v>745</v>
      </c>
      <c r="B256" t="s">
        <v>83</v>
      </c>
      <c r="C256" t="s">
        <v>991</v>
      </c>
      <c r="D256" t="s">
        <v>992</v>
      </c>
      <c r="E256" t="s">
        <v>993</v>
      </c>
      <c r="F256" t="s">
        <v>994</v>
      </c>
      <c r="G256" t="s">
        <v>183</v>
      </c>
      <c r="H256" s="4">
        <v>45553</v>
      </c>
      <c r="I256" t="s">
        <v>512</v>
      </c>
      <c r="J256" t="s">
        <v>19</v>
      </c>
      <c r="K256" t="s">
        <v>25</v>
      </c>
    </row>
    <row r="257" spans="1:11">
      <c r="A257" s="3">
        <v>744</v>
      </c>
      <c r="B257" t="s">
        <v>83</v>
      </c>
      <c r="C257" t="s">
        <v>995</v>
      </c>
      <c r="D257" t="s">
        <v>996</v>
      </c>
      <c r="E257" t="s">
        <v>997</v>
      </c>
      <c r="F257" t="s">
        <v>998</v>
      </c>
      <c r="G257" t="s">
        <v>127</v>
      </c>
      <c r="H257" s="4">
        <v>45567</v>
      </c>
      <c r="I257" t="s">
        <v>512</v>
      </c>
      <c r="J257" t="s">
        <v>19</v>
      </c>
      <c r="K257" t="s">
        <v>20</v>
      </c>
    </row>
    <row r="258" spans="1:11">
      <c r="A258" s="3">
        <v>743</v>
      </c>
      <c r="B258" t="s">
        <v>26</v>
      </c>
      <c r="C258" t="s">
        <v>999</v>
      </c>
      <c r="D258" t="s">
        <v>1000</v>
      </c>
      <c r="E258" t="s">
        <v>1001</v>
      </c>
      <c r="F258" t="s">
        <v>1002</v>
      </c>
      <c r="G258" t="s">
        <v>210</v>
      </c>
      <c r="H258" s="4">
        <v>45408</v>
      </c>
      <c r="I258" t="s">
        <v>512</v>
      </c>
      <c r="K258" t="s">
        <v>25</v>
      </c>
    </row>
    <row r="259" spans="1:11">
      <c r="A259" s="3">
        <v>742</v>
      </c>
      <c r="B259" t="s">
        <v>26</v>
      </c>
      <c r="C259" t="s">
        <v>1003</v>
      </c>
      <c r="D259" t="s">
        <v>1004</v>
      </c>
      <c r="E259" t="s">
        <v>989</v>
      </c>
      <c r="F259" t="s">
        <v>1005</v>
      </c>
      <c r="G259" t="s">
        <v>210</v>
      </c>
      <c r="H259" s="4">
        <v>45355</v>
      </c>
      <c r="I259" t="s">
        <v>512</v>
      </c>
      <c r="K259" t="s">
        <v>25</v>
      </c>
    </row>
    <row r="260" spans="1:11">
      <c r="A260" s="3">
        <v>741</v>
      </c>
      <c r="B260" t="s">
        <v>83</v>
      </c>
      <c r="C260" t="s">
        <v>1006</v>
      </c>
      <c r="D260" t="s">
        <v>1007</v>
      </c>
      <c r="E260" t="s">
        <v>1008</v>
      </c>
      <c r="F260" t="s">
        <v>1009</v>
      </c>
      <c r="G260" t="s">
        <v>35</v>
      </c>
      <c r="H260" s="4">
        <v>45596</v>
      </c>
      <c r="I260" t="s">
        <v>512</v>
      </c>
      <c r="J260" t="s">
        <v>19</v>
      </c>
      <c r="K260" t="s">
        <v>20</v>
      </c>
    </row>
    <row r="261" spans="1:11">
      <c r="A261" s="3">
        <v>740</v>
      </c>
      <c r="B261" t="s">
        <v>26</v>
      </c>
      <c r="C261" t="s">
        <v>1010</v>
      </c>
      <c r="D261" t="s">
        <v>1011</v>
      </c>
      <c r="E261" t="s">
        <v>1012</v>
      </c>
      <c r="F261" t="s">
        <v>1013</v>
      </c>
      <c r="G261" t="s">
        <v>132</v>
      </c>
      <c r="H261" s="4">
        <v>45547</v>
      </c>
      <c r="I261" t="s">
        <v>512</v>
      </c>
      <c r="K261" t="s">
        <v>133</v>
      </c>
    </row>
    <row r="262" spans="1:11">
      <c r="A262" s="3">
        <v>739</v>
      </c>
      <c r="B262" t="s">
        <v>26</v>
      </c>
      <c r="C262" t="s">
        <v>1014</v>
      </c>
      <c r="D262" t="s">
        <v>1015</v>
      </c>
      <c r="E262" t="s">
        <v>1016</v>
      </c>
      <c r="F262" t="s">
        <v>1017</v>
      </c>
      <c r="G262" t="s">
        <v>46</v>
      </c>
      <c r="H262" s="4">
        <v>45594</v>
      </c>
      <c r="I262" t="s">
        <v>512</v>
      </c>
      <c r="K262" t="s">
        <v>133</v>
      </c>
    </row>
    <row r="263" spans="1:11">
      <c r="A263" s="3">
        <v>738</v>
      </c>
      <c r="B263" t="s">
        <v>26</v>
      </c>
      <c r="C263" t="s">
        <v>1018</v>
      </c>
      <c r="D263" t="s">
        <v>1019</v>
      </c>
      <c r="E263" t="s">
        <v>555</v>
      </c>
      <c r="F263" t="s">
        <v>1020</v>
      </c>
      <c r="G263" t="s">
        <v>535</v>
      </c>
      <c r="H263" s="4">
        <v>45544</v>
      </c>
      <c r="I263" t="s">
        <v>512</v>
      </c>
      <c r="K263" t="s">
        <v>133</v>
      </c>
    </row>
    <row r="264" spans="1:11">
      <c r="A264" s="3">
        <v>737</v>
      </c>
      <c r="B264" t="s">
        <v>26</v>
      </c>
      <c r="C264" t="s">
        <v>1021</v>
      </c>
      <c r="D264" t="s">
        <v>1022</v>
      </c>
      <c r="E264" t="s">
        <v>1023</v>
      </c>
      <c r="F264" t="s">
        <v>1024</v>
      </c>
      <c r="G264" t="s">
        <v>183</v>
      </c>
      <c r="H264" s="4">
        <v>45510</v>
      </c>
      <c r="I264" t="s">
        <v>512</v>
      </c>
      <c r="K264" t="s">
        <v>25</v>
      </c>
    </row>
    <row r="265" spans="1:11">
      <c r="A265" s="3">
        <v>736</v>
      </c>
      <c r="B265" t="s">
        <v>26</v>
      </c>
      <c r="C265" t="s">
        <v>1025</v>
      </c>
      <c r="D265" t="s">
        <v>1026</v>
      </c>
      <c r="E265" t="s">
        <v>1027</v>
      </c>
      <c r="F265" t="s">
        <v>1028</v>
      </c>
      <c r="G265" t="s">
        <v>183</v>
      </c>
      <c r="H265" s="4">
        <v>45503</v>
      </c>
      <c r="I265" t="s">
        <v>512</v>
      </c>
      <c r="K265" t="s">
        <v>133</v>
      </c>
    </row>
    <row r="266" spans="1:11">
      <c r="A266" s="3">
        <v>735</v>
      </c>
      <c r="B266" t="s">
        <v>26</v>
      </c>
      <c r="C266" t="s">
        <v>1029</v>
      </c>
      <c r="D266" t="s">
        <v>1030</v>
      </c>
      <c r="E266" t="s">
        <v>1027</v>
      </c>
      <c r="F266" t="s">
        <v>1031</v>
      </c>
      <c r="G266" t="s">
        <v>183</v>
      </c>
      <c r="H266" s="4">
        <v>45553</v>
      </c>
      <c r="I266" t="s">
        <v>512</v>
      </c>
      <c r="K266" t="s">
        <v>41</v>
      </c>
    </row>
    <row r="267" spans="1:11">
      <c r="A267" s="3">
        <v>734</v>
      </c>
      <c r="B267" t="s">
        <v>83</v>
      </c>
      <c r="C267" t="s">
        <v>1032</v>
      </c>
      <c r="D267" t="s">
        <v>1033</v>
      </c>
      <c r="E267" t="s">
        <v>1034</v>
      </c>
      <c r="F267" t="s">
        <v>1035</v>
      </c>
      <c r="G267" t="s">
        <v>183</v>
      </c>
      <c r="H267" s="4">
        <v>45553</v>
      </c>
      <c r="I267" t="s">
        <v>512</v>
      </c>
      <c r="J267" t="s">
        <v>19</v>
      </c>
      <c r="K267" t="s">
        <v>25</v>
      </c>
    </row>
    <row r="268" spans="1:11">
      <c r="A268" s="3">
        <v>733</v>
      </c>
      <c r="B268" t="s">
        <v>26</v>
      </c>
      <c r="C268" t="s">
        <v>1036</v>
      </c>
      <c r="D268" t="s">
        <v>1037</v>
      </c>
      <c r="E268" t="s">
        <v>1038</v>
      </c>
      <c r="F268" t="s">
        <v>1039</v>
      </c>
      <c r="G268" t="s">
        <v>127</v>
      </c>
      <c r="H268" s="4">
        <v>45513</v>
      </c>
      <c r="I268" t="s">
        <v>512</v>
      </c>
      <c r="K268" t="s">
        <v>25</v>
      </c>
    </row>
    <row r="269" spans="1:11">
      <c r="A269" s="3">
        <v>732</v>
      </c>
      <c r="B269" t="s">
        <v>12</v>
      </c>
      <c r="C269" t="s">
        <v>1040</v>
      </c>
      <c r="D269" t="s">
        <v>1041</v>
      </c>
      <c r="E269" t="s">
        <v>1042</v>
      </c>
      <c r="F269" t="s">
        <v>1043</v>
      </c>
      <c r="G269" t="s">
        <v>132</v>
      </c>
      <c r="H269" s="4">
        <v>45582</v>
      </c>
      <c r="I269" t="s">
        <v>512</v>
      </c>
      <c r="J269" t="s">
        <v>19</v>
      </c>
      <c r="K269" t="s">
        <v>25</v>
      </c>
    </row>
    <row r="270" spans="1:11">
      <c r="A270" s="3">
        <v>731</v>
      </c>
      <c r="B270" t="s">
        <v>83</v>
      </c>
      <c r="C270" t="s">
        <v>1044</v>
      </c>
      <c r="D270" t="s">
        <v>1045</v>
      </c>
      <c r="E270" t="s">
        <v>1046</v>
      </c>
      <c r="F270" t="s">
        <v>1047</v>
      </c>
      <c r="G270" t="s">
        <v>35</v>
      </c>
      <c r="H270" s="4">
        <v>45596</v>
      </c>
      <c r="I270" t="s">
        <v>512</v>
      </c>
      <c r="J270" t="s">
        <v>19</v>
      </c>
      <c r="K270" t="s">
        <v>20</v>
      </c>
    </row>
    <row r="271" spans="1:11">
      <c r="A271" s="3">
        <v>730</v>
      </c>
      <c r="B271" t="s">
        <v>26</v>
      </c>
      <c r="C271" t="s">
        <v>1048</v>
      </c>
      <c r="D271" t="s">
        <v>1049</v>
      </c>
      <c r="E271" t="s">
        <v>1050</v>
      </c>
      <c r="F271" t="s">
        <v>609</v>
      </c>
      <c r="G271" t="s">
        <v>17</v>
      </c>
      <c r="H271" s="4">
        <v>45562</v>
      </c>
      <c r="I271" t="s">
        <v>512</v>
      </c>
      <c r="K271" t="s">
        <v>25</v>
      </c>
    </row>
    <row r="272" spans="1:11">
      <c r="A272" s="3">
        <v>729</v>
      </c>
      <c r="B272" t="s">
        <v>83</v>
      </c>
      <c r="C272" t="s">
        <v>1051</v>
      </c>
      <c r="D272" t="s">
        <v>1052</v>
      </c>
      <c r="E272" t="s">
        <v>1053</v>
      </c>
      <c r="F272" t="s">
        <v>1054</v>
      </c>
      <c r="G272" t="s">
        <v>35</v>
      </c>
      <c r="H272" s="4">
        <v>45596</v>
      </c>
      <c r="I272" t="s">
        <v>512</v>
      </c>
      <c r="J272" t="s">
        <v>19</v>
      </c>
      <c r="K272" t="s">
        <v>20</v>
      </c>
    </row>
    <row r="273" spans="1:11">
      <c r="A273" s="3">
        <v>728</v>
      </c>
      <c r="B273" t="s">
        <v>26</v>
      </c>
      <c r="C273" t="s">
        <v>1055</v>
      </c>
      <c r="D273" t="s">
        <v>1056</v>
      </c>
      <c r="E273" t="s">
        <v>1057</v>
      </c>
      <c r="F273" t="s">
        <v>1058</v>
      </c>
      <c r="G273" t="s">
        <v>46</v>
      </c>
      <c r="H273" s="4">
        <v>45566</v>
      </c>
      <c r="I273" t="s">
        <v>512</v>
      </c>
      <c r="K273" t="s">
        <v>25</v>
      </c>
    </row>
    <row r="274" spans="1:11">
      <c r="A274" s="3">
        <v>727</v>
      </c>
      <c r="B274" t="s">
        <v>12</v>
      </c>
      <c r="C274" t="s">
        <v>1059</v>
      </c>
      <c r="D274" t="s">
        <v>1060</v>
      </c>
      <c r="E274" t="s">
        <v>1061</v>
      </c>
      <c r="F274" t="s">
        <v>1062</v>
      </c>
      <c r="G274" t="s">
        <v>46</v>
      </c>
      <c r="H274" s="4">
        <v>45574</v>
      </c>
      <c r="I274" t="s">
        <v>512</v>
      </c>
      <c r="J274" t="s">
        <v>19</v>
      </c>
      <c r="K274" t="s">
        <v>25</v>
      </c>
    </row>
    <row r="275" spans="1:11">
      <c r="A275" s="3">
        <v>726</v>
      </c>
      <c r="B275" t="s">
        <v>26</v>
      </c>
      <c r="C275" t="s">
        <v>1063</v>
      </c>
      <c r="D275" t="s">
        <v>1064</v>
      </c>
      <c r="E275" t="s">
        <v>1065</v>
      </c>
      <c r="F275" t="s">
        <v>1066</v>
      </c>
      <c r="G275" t="s">
        <v>46</v>
      </c>
      <c r="H275" s="4">
        <v>45567</v>
      </c>
      <c r="I275" t="s">
        <v>512</v>
      </c>
      <c r="K275" t="s">
        <v>25</v>
      </c>
    </row>
    <row r="276" spans="1:11">
      <c r="A276" s="3">
        <v>725</v>
      </c>
      <c r="B276" t="s">
        <v>83</v>
      </c>
      <c r="C276" t="s">
        <v>1067</v>
      </c>
      <c r="D276" t="s">
        <v>1068</v>
      </c>
      <c r="E276" t="s">
        <v>1069</v>
      </c>
      <c r="F276" t="s">
        <v>1070</v>
      </c>
      <c r="G276" t="s">
        <v>1071</v>
      </c>
      <c r="H276" s="4">
        <v>45553</v>
      </c>
      <c r="I276" t="s">
        <v>512</v>
      </c>
      <c r="J276" t="s">
        <v>19</v>
      </c>
      <c r="K276" t="s">
        <v>25</v>
      </c>
    </row>
    <row r="277" spans="1:11">
      <c r="A277" s="3">
        <v>724</v>
      </c>
      <c r="B277" t="s">
        <v>83</v>
      </c>
      <c r="C277" t="s">
        <v>1072</v>
      </c>
      <c r="D277" t="s">
        <v>1073</v>
      </c>
      <c r="E277" t="s">
        <v>1074</v>
      </c>
      <c r="F277" t="s">
        <v>1075</v>
      </c>
      <c r="G277" t="s">
        <v>146</v>
      </c>
      <c r="H277" s="4">
        <v>45553</v>
      </c>
      <c r="I277" t="s">
        <v>512</v>
      </c>
      <c r="J277" t="s">
        <v>19</v>
      </c>
      <c r="K277" t="s">
        <v>25</v>
      </c>
    </row>
    <row r="278" spans="1:11">
      <c r="A278" s="3">
        <v>723</v>
      </c>
      <c r="B278" t="s">
        <v>12</v>
      </c>
      <c r="C278" t="s">
        <v>1076</v>
      </c>
      <c r="D278" t="s">
        <v>1077</v>
      </c>
      <c r="E278" t="s">
        <v>1078</v>
      </c>
      <c r="F278" t="s">
        <v>1079</v>
      </c>
      <c r="G278" t="s">
        <v>46</v>
      </c>
      <c r="H278" s="4">
        <v>45574</v>
      </c>
      <c r="I278" t="s">
        <v>512</v>
      </c>
      <c r="J278" t="s">
        <v>19</v>
      </c>
      <c r="K278" t="s">
        <v>25</v>
      </c>
    </row>
    <row r="279" spans="1:11">
      <c r="A279" s="3">
        <v>722</v>
      </c>
      <c r="B279" t="s">
        <v>26</v>
      </c>
      <c r="C279" t="s">
        <v>1080</v>
      </c>
      <c r="D279" t="s">
        <v>1081</v>
      </c>
      <c r="E279" t="s">
        <v>1082</v>
      </c>
      <c r="F279" t="s">
        <v>1083</v>
      </c>
      <c r="G279" t="s">
        <v>1084</v>
      </c>
      <c r="H279" s="4">
        <v>45518</v>
      </c>
      <c r="I279" t="s">
        <v>512</v>
      </c>
      <c r="K279" t="s">
        <v>25</v>
      </c>
    </row>
    <row r="280" spans="1:11">
      <c r="A280" s="3">
        <v>721</v>
      </c>
      <c r="B280" t="s">
        <v>83</v>
      </c>
      <c r="C280" t="s">
        <v>1085</v>
      </c>
      <c r="D280" t="s">
        <v>1086</v>
      </c>
      <c r="E280" t="s">
        <v>1087</v>
      </c>
      <c r="F280" t="s">
        <v>1088</v>
      </c>
      <c r="G280" t="s">
        <v>71</v>
      </c>
      <c r="H280" s="4">
        <v>45567</v>
      </c>
      <c r="I280" t="s">
        <v>512</v>
      </c>
      <c r="J280" t="s">
        <v>19</v>
      </c>
      <c r="K280" t="s">
        <v>133</v>
      </c>
    </row>
    <row r="281" spans="1:11">
      <c r="A281" s="3">
        <v>720</v>
      </c>
      <c r="B281" t="s">
        <v>26</v>
      </c>
      <c r="C281" t="s">
        <v>1089</v>
      </c>
      <c r="D281" t="s">
        <v>1086</v>
      </c>
      <c r="E281" t="s">
        <v>1090</v>
      </c>
      <c r="F281" t="s">
        <v>1091</v>
      </c>
      <c r="G281" t="s">
        <v>46</v>
      </c>
      <c r="H281" s="4">
        <v>45587</v>
      </c>
      <c r="I281" t="s">
        <v>512</v>
      </c>
      <c r="K281" t="s">
        <v>25</v>
      </c>
    </row>
    <row r="282" spans="1:11">
      <c r="A282" s="3">
        <v>719</v>
      </c>
      <c r="B282" t="s">
        <v>83</v>
      </c>
      <c r="C282" t="s">
        <v>1092</v>
      </c>
      <c r="D282" t="s">
        <v>1093</v>
      </c>
      <c r="E282" t="s">
        <v>1094</v>
      </c>
      <c r="F282" t="s">
        <v>1095</v>
      </c>
      <c r="G282" t="s">
        <v>71</v>
      </c>
      <c r="H282" s="4">
        <v>45567</v>
      </c>
      <c r="I282" t="s">
        <v>512</v>
      </c>
      <c r="J282" t="s">
        <v>19</v>
      </c>
      <c r="K282" t="s">
        <v>133</v>
      </c>
    </row>
    <row r="283" spans="1:11">
      <c r="A283" s="3">
        <v>718</v>
      </c>
      <c r="B283" t="s">
        <v>83</v>
      </c>
      <c r="C283" t="s">
        <v>1096</v>
      </c>
      <c r="D283" t="s">
        <v>1097</v>
      </c>
      <c r="E283" t="s">
        <v>738</v>
      </c>
      <c r="F283" t="s">
        <v>739</v>
      </c>
      <c r="G283" t="s">
        <v>108</v>
      </c>
      <c r="H283" s="4">
        <v>45567</v>
      </c>
      <c r="I283" t="s">
        <v>512</v>
      </c>
      <c r="J283" t="s">
        <v>19</v>
      </c>
      <c r="K283" t="s">
        <v>41</v>
      </c>
    </row>
    <row r="284" spans="1:11">
      <c r="A284" s="3">
        <v>717</v>
      </c>
      <c r="B284" t="s">
        <v>83</v>
      </c>
      <c r="C284" t="s">
        <v>1098</v>
      </c>
      <c r="D284" t="s">
        <v>1099</v>
      </c>
      <c r="E284" t="s">
        <v>263</v>
      </c>
      <c r="F284" t="s">
        <v>1100</v>
      </c>
      <c r="G284" t="s">
        <v>804</v>
      </c>
      <c r="H284" s="4">
        <v>45560</v>
      </c>
      <c r="I284" t="s">
        <v>512</v>
      </c>
      <c r="J284" t="s">
        <v>19</v>
      </c>
      <c r="K284" t="s">
        <v>20</v>
      </c>
    </row>
    <row r="285" spans="1:11">
      <c r="A285" s="3">
        <v>716</v>
      </c>
      <c r="B285" t="s">
        <v>12</v>
      </c>
      <c r="C285" t="s">
        <v>1101</v>
      </c>
      <c r="D285" t="s">
        <v>1102</v>
      </c>
      <c r="E285" t="s">
        <v>642</v>
      </c>
      <c r="F285" t="s">
        <v>1103</v>
      </c>
      <c r="G285" t="s">
        <v>17</v>
      </c>
      <c r="H285" s="4">
        <v>45595</v>
      </c>
      <c r="I285" t="s">
        <v>512</v>
      </c>
      <c r="J285" t="s">
        <v>19</v>
      </c>
      <c r="K285" t="s">
        <v>20</v>
      </c>
    </row>
    <row r="286" spans="1:11">
      <c r="A286" s="3">
        <v>715</v>
      </c>
      <c r="B286" t="s">
        <v>83</v>
      </c>
      <c r="C286" t="s">
        <v>1104</v>
      </c>
      <c r="D286" t="s">
        <v>1105</v>
      </c>
      <c r="E286" t="s">
        <v>1106</v>
      </c>
      <c r="F286" t="s">
        <v>1107</v>
      </c>
      <c r="G286" t="s">
        <v>628</v>
      </c>
      <c r="H286" s="4">
        <v>45552</v>
      </c>
      <c r="I286" t="s">
        <v>512</v>
      </c>
      <c r="J286" t="s">
        <v>19</v>
      </c>
      <c r="K286" t="s">
        <v>25</v>
      </c>
    </row>
    <row r="287" spans="1:11">
      <c r="A287" s="3">
        <v>714</v>
      </c>
      <c r="B287" t="s">
        <v>83</v>
      </c>
      <c r="C287" t="s">
        <v>1108</v>
      </c>
      <c r="D287" t="s">
        <v>1109</v>
      </c>
      <c r="E287" t="s">
        <v>1110</v>
      </c>
      <c r="F287" t="s">
        <v>1111</v>
      </c>
      <c r="G287" t="s">
        <v>535</v>
      </c>
      <c r="H287" s="4">
        <v>45552</v>
      </c>
      <c r="I287" t="s">
        <v>512</v>
      </c>
      <c r="J287" t="s">
        <v>19</v>
      </c>
      <c r="K287" t="s">
        <v>25</v>
      </c>
    </row>
    <row r="288" spans="1:11">
      <c r="A288" s="3">
        <v>713</v>
      </c>
      <c r="B288" t="s">
        <v>83</v>
      </c>
      <c r="C288" t="s">
        <v>1112</v>
      </c>
      <c r="D288" t="s">
        <v>1113</v>
      </c>
      <c r="E288" t="s">
        <v>1106</v>
      </c>
      <c r="F288" t="s">
        <v>1114</v>
      </c>
      <c r="G288" t="s">
        <v>708</v>
      </c>
      <c r="H288" s="4">
        <v>45552</v>
      </c>
      <c r="I288" t="s">
        <v>512</v>
      </c>
      <c r="J288" t="s">
        <v>19</v>
      </c>
      <c r="K288" t="s">
        <v>25</v>
      </c>
    </row>
    <row r="289" spans="1:11">
      <c r="A289" s="3">
        <v>712</v>
      </c>
      <c r="B289" t="s">
        <v>12</v>
      </c>
      <c r="C289" t="s">
        <v>1115</v>
      </c>
      <c r="D289" t="s">
        <v>1116</v>
      </c>
      <c r="E289" t="s">
        <v>1117</v>
      </c>
      <c r="F289" t="s">
        <v>1118</v>
      </c>
      <c r="G289" t="s">
        <v>46</v>
      </c>
      <c r="H289" s="4">
        <v>45573</v>
      </c>
      <c r="I289" t="s">
        <v>512</v>
      </c>
      <c r="J289" t="s">
        <v>19</v>
      </c>
      <c r="K289" t="s">
        <v>25</v>
      </c>
    </row>
    <row r="290" spans="1:11">
      <c r="A290" s="3">
        <v>711</v>
      </c>
      <c r="B290" t="s">
        <v>83</v>
      </c>
      <c r="C290" t="s">
        <v>1119</v>
      </c>
      <c r="D290" t="s">
        <v>1120</v>
      </c>
      <c r="E290" t="s">
        <v>646</v>
      </c>
      <c r="F290" t="s">
        <v>735</v>
      </c>
      <c r="G290" t="s">
        <v>108</v>
      </c>
      <c r="H290" s="4">
        <v>45566</v>
      </c>
      <c r="I290" t="s">
        <v>512</v>
      </c>
      <c r="J290" t="s">
        <v>19</v>
      </c>
      <c r="K290" t="s">
        <v>41</v>
      </c>
    </row>
    <row r="291" spans="1:11">
      <c r="A291" s="3">
        <v>710</v>
      </c>
      <c r="B291" t="s">
        <v>83</v>
      </c>
      <c r="C291" t="s">
        <v>1121</v>
      </c>
      <c r="D291" t="s">
        <v>1122</v>
      </c>
      <c r="E291" t="s">
        <v>1123</v>
      </c>
      <c r="F291" t="s">
        <v>1124</v>
      </c>
      <c r="G291" t="s">
        <v>657</v>
      </c>
      <c r="H291" s="4">
        <v>45552</v>
      </c>
      <c r="I291" t="s">
        <v>512</v>
      </c>
      <c r="J291" t="s">
        <v>19</v>
      </c>
      <c r="K291" t="s">
        <v>133</v>
      </c>
    </row>
    <row r="292" spans="1:11">
      <c r="A292" s="3">
        <v>709</v>
      </c>
      <c r="B292" t="s">
        <v>83</v>
      </c>
      <c r="C292" t="s">
        <v>1125</v>
      </c>
      <c r="D292" t="s">
        <v>1126</v>
      </c>
      <c r="E292" t="s">
        <v>1127</v>
      </c>
      <c r="F292" t="s">
        <v>1128</v>
      </c>
      <c r="G292" t="s">
        <v>657</v>
      </c>
      <c r="H292" s="4">
        <v>45552</v>
      </c>
      <c r="I292" t="s">
        <v>512</v>
      </c>
      <c r="J292" t="s">
        <v>19</v>
      </c>
      <c r="K292" t="s">
        <v>133</v>
      </c>
    </row>
    <row r="293" spans="1:11">
      <c r="A293" s="3">
        <v>708</v>
      </c>
      <c r="B293" t="s">
        <v>83</v>
      </c>
      <c r="C293" t="s">
        <v>1129</v>
      </c>
      <c r="D293" t="s">
        <v>1130</v>
      </c>
      <c r="E293" t="s">
        <v>1131</v>
      </c>
      <c r="F293" t="s">
        <v>1132</v>
      </c>
      <c r="G293" t="s">
        <v>657</v>
      </c>
      <c r="H293" s="4">
        <v>45552</v>
      </c>
      <c r="I293" t="s">
        <v>512</v>
      </c>
      <c r="J293" t="s">
        <v>19</v>
      </c>
      <c r="K293" t="s">
        <v>133</v>
      </c>
    </row>
    <row r="294" spans="1:11">
      <c r="A294" s="3">
        <v>707</v>
      </c>
      <c r="B294" t="s">
        <v>83</v>
      </c>
      <c r="C294" t="s">
        <v>1133</v>
      </c>
      <c r="D294" t="s">
        <v>1134</v>
      </c>
      <c r="E294" t="s">
        <v>1135</v>
      </c>
      <c r="F294" t="s">
        <v>1136</v>
      </c>
      <c r="G294" t="s">
        <v>657</v>
      </c>
      <c r="H294" s="4">
        <v>45552</v>
      </c>
      <c r="I294" t="s">
        <v>512</v>
      </c>
      <c r="J294" t="s">
        <v>19</v>
      </c>
      <c r="K294" t="s">
        <v>133</v>
      </c>
    </row>
    <row r="295" spans="1:11">
      <c r="A295" s="3">
        <v>706</v>
      </c>
      <c r="B295" t="s">
        <v>83</v>
      </c>
      <c r="C295" t="s">
        <v>1137</v>
      </c>
      <c r="D295" t="s">
        <v>1138</v>
      </c>
      <c r="E295" t="s">
        <v>1139</v>
      </c>
      <c r="F295" t="s">
        <v>1140</v>
      </c>
      <c r="G295" t="s">
        <v>657</v>
      </c>
      <c r="H295" s="4">
        <v>45552</v>
      </c>
      <c r="I295" t="s">
        <v>512</v>
      </c>
      <c r="J295" t="s">
        <v>19</v>
      </c>
      <c r="K295" t="s">
        <v>133</v>
      </c>
    </row>
    <row r="296" spans="1:11">
      <c r="A296" s="3">
        <v>705</v>
      </c>
      <c r="B296" t="s">
        <v>26</v>
      </c>
      <c r="C296" t="s">
        <v>1141</v>
      </c>
      <c r="D296" t="s">
        <v>1142</v>
      </c>
      <c r="E296" t="s">
        <v>1143</v>
      </c>
      <c r="F296" t="s">
        <v>1144</v>
      </c>
      <c r="G296" t="s">
        <v>969</v>
      </c>
      <c r="H296" s="4">
        <v>45531</v>
      </c>
      <c r="I296" t="s">
        <v>512</v>
      </c>
      <c r="K296" t="s">
        <v>25</v>
      </c>
    </row>
    <row r="297" spans="1:11">
      <c r="A297" s="3">
        <v>704</v>
      </c>
      <c r="B297" t="s">
        <v>26</v>
      </c>
      <c r="C297" t="s">
        <v>1145</v>
      </c>
      <c r="D297" t="s">
        <v>1146</v>
      </c>
      <c r="E297" t="s">
        <v>1147</v>
      </c>
      <c r="F297" t="s">
        <v>1148</v>
      </c>
      <c r="G297" t="s">
        <v>127</v>
      </c>
      <c r="H297" s="4">
        <v>45544</v>
      </c>
      <c r="I297" t="s">
        <v>512</v>
      </c>
      <c r="K297" t="s">
        <v>25</v>
      </c>
    </row>
    <row r="298" spans="1:11">
      <c r="A298" s="3">
        <v>703</v>
      </c>
      <c r="B298" t="s">
        <v>83</v>
      </c>
      <c r="C298" t="s">
        <v>1149</v>
      </c>
      <c r="D298" t="s">
        <v>1150</v>
      </c>
      <c r="E298" t="s">
        <v>1106</v>
      </c>
      <c r="F298" t="s">
        <v>1151</v>
      </c>
      <c r="G298" t="s">
        <v>708</v>
      </c>
      <c r="H298" s="4">
        <v>45552</v>
      </c>
      <c r="I298" t="s">
        <v>512</v>
      </c>
      <c r="J298" t="s">
        <v>19</v>
      </c>
      <c r="K298" t="s">
        <v>25</v>
      </c>
    </row>
    <row r="299" spans="1:11">
      <c r="A299" s="3">
        <v>702</v>
      </c>
      <c r="B299" t="s">
        <v>26</v>
      </c>
      <c r="C299" t="s">
        <v>1152</v>
      </c>
      <c r="D299" t="s">
        <v>1153</v>
      </c>
      <c r="E299" t="s">
        <v>1154</v>
      </c>
      <c r="F299" t="s">
        <v>1155</v>
      </c>
      <c r="G299" t="s">
        <v>127</v>
      </c>
      <c r="H299" s="4">
        <v>45498</v>
      </c>
      <c r="I299" t="s">
        <v>512</v>
      </c>
      <c r="K299" t="s">
        <v>25</v>
      </c>
    </row>
    <row r="300" spans="1:11">
      <c r="A300" s="3">
        <v>701</v>
      </c>
      <c r="B300" t="s">
        <v>26</v>
      </c>
      <c r="C300" t="s">
        <v>1156</v>
      </c>
      <c r="D300" t="s">
        <v>1157</v>
      </c>
      <c r="E300" t="s">
        <v>1158</v>
      </c>
      <c r="F300" t="s">
        <v>1159</v>
      </c>
      <c r="G300" t="s">
        <v>183</v>
      </c>
      <c r="H300" s="4">
        <v>45544</v>
      </c>
      <c r="I300" t="s">
        <v>512</v>
      </c>
      <c r="K300" t="s">
        <v>25</v>
      </c>
    </row>
    <row r="301" spans="1:11">
      <c r="A301" s="3">
        <v>700</v>
      </c>
      <c r="B301" t="s">
        <v>83</v>
      </c>
      <c r="C301" t="s">
        <v>1160</v>
      </c>
      <c r="D301" t="s">
        <v>1161</v>
      </c>
      <c r="E301" t="s">
        <v>646</v>
      </c>
      <c r="F301" t="s">
        <v>1162</v>
      </c>
      <c r="G301" t="s">
        <v>127</v>
      </c>
      <c r="H301" s="4">
        <v>45566</v>
      </c>
      <c r="I301" t="s">
        <v>512</v>
      </c>
      <c r="J301" t="s">
        <v>19</v>
      </c>
      <c r="K301" t="s">
        <v>25</v>
      </c>
    </row>
    <row r="302" spans="1:11">
      <c r="A302" s="3">
        <v>699</v>
      </c>
      <c r="B302" t="s">
        <v>26</v>
      </c>
      <c r="C302" t="s">
        <v>1163</v>
      </c>
      <c r="D302" t="s">
        <v>1164</v>
      </c>
      <c r="E302" t="s">
        <v>1165</v>
      </c>
      <c r="F302" t="s">
        <v>1166</v>
      </c>
      <c r="G302" t="s">
        <v>35</v>
      </c>
      <c r="H302" s="4">
        <v>45497</v>
      </c>
      <c r="I302" t="s">
        <v>512</v>
      </c>
      <c r="K302" t="s">
        <v>25</v>
      </c>
    </row>
    <row r="303" spans="1:11">
      <c r="A303" s="3">
        <v>698</v>
      </c>
      <c r="B303" t="s">
        <v>26</v>
      </c>
      <c r="C303" t="s">
        <v>1167</v>
      </c>
      <c r="D303" t="s">
        <v>1168</v>
      </c>
      <c r="E303" t="s">
        <v>1169</v>
      </c>
      <c r="F303" t="s">
        <v>1170</v>
      </c>
      <c r="G303" t="s">
        <v>183</v>
      </c>
      <c r="H303" s="4">
        <v>45545</v>
      </c>
      <c r="I303" t="s">
        <v>512</v>
      </c>
      <c r="K303" t="s">
        <v>25</v>
      </c>
    </row>
    <row r="304" spans="1:11">
      <c r="A304" s="3">
        <v>697</v>
      </c>
      <c r="B304" t="s">
        <v>26</v>
      </c>
      <c r="C304" t="s">
        <v>1171</v>
      </c>
      <c r="D304" t="s">
        <v>1172</v>
      </c>
      <c r="E304" t="s">
        <v>1173</v>
      </c>
      <c r="F304" t="s">
        <v>1174</v>
      </c>
      <c r="G304" t="s">
        <v>708</v>
      </c>
      <c r="H304" s="4">
        <v>45551</v>
      </c>
      <c r="I304" t="s">
        <v>512</v>
      </c>
      <c r="K304" t="s">
        <v>133</v>
      </c>
    </row>
    <row r="305" spans="1:11">
      <c r="A305" s="3">
        <v>696</v>
      </c>
      <c r="B305" t="s">
        <v>12</v>
      </c>
      <c r="C305" t="s">
        <v>1175</v>
      </c>
      <c r="D305" t="s">
        <v>1176</v>
      </c>
      <c r="E305" t="s">
        <v>877</v>
      </c>
      <c r="F305" t="s">
        <v>1177</v>
      </c>
      <c r="G305" t="s">
        <v>46</v>
      </c>
      <c r="H305" s="4">
        <v>45573</v>
      </c>
      <c r="I305" t="s">
        <v>512</v>
      </c>
      <c r="J305" t="s">
        <v>19</v>
      </c>
      <c r="K305" t="s">
        <v>25</v>
      </c>
    </row>
    <row r="306" spans="1:11">
      <c r="A306" s="3">
        <v>695</v>
      </c>
      <c r="B306" t="s">
        <v>83</v>
      </c>
      <c r="C306" t="s">
        <v>1178</v>
      </c>
      <c r="D306" t="s">
        <v>1179</v>
      </c>
      <c r="E306" t="s">
        <v>1106</v>
      </c>
      <c r="F306" t="s">
        <v>1180</v>
      </c>
      <c r="G306" t="s">
        <v>708</v>
      </c>
      <c r="H306" s="4">
        <v>45552</v>
      </c>
      <c r="I306" t="s">
        <v>512</v>
      </c>
      <c r="J306" t="s">
        <v>19</v>
      </c>
      <c r="K306" t="s">
        <v>25</v>
      </c>
    </row>
    <row r="307" spans="1:11">
      <c r="A307" s="3">
        <v>694</v>
      </c>
      <c r="B307" t="s">
        <v>26</v>
      </c>
      <c r="C307" t="s">
        <v>1181</v>
      </c>
      <c r="D307" t="s">
        <v>1182</v>
      </c>
      <c r="E307" t="s">
        <v>1183</v>
      </c>
      <c r="F307" t="s">
        <v>1184</v>
      </c>
      <c r="G307" t="s">
        <v>210</v>
      </c>
      <c r="H307" s="4">
        <v>45378</v>
      </c>
      <c r="I307" t="s">
        <v>512</v>
      </c>
      <c r="K307" t="s">
        <v>25</v>
      </c>
    </row>
    <row r="308" spans="1:11">
      <c r="A308" s="3">
        <v>693</v>
      </c>
      <c r="B308" t="s">
        <v>26</v>
      </c>
      <c r="C308" t="s">
        <v>1185</v>
      </c>
      <c r="D308" t="s">
        <v>1186</v>
      </c>
      <c r="E308" t="s">
        <v>1187</v>
      </c>
      <c r="F308" t="s">
        <v>1188</v>
      </c>
      <c r="G308" t="s">
        <v>205</v>
      </c>
      <c r="H308" s="4">
        <v>45441</v>
      </c>
      <c r="I308" t="s">
        <v>512</v>
      </c>
      <c r="K308" t="s">
        <v>25</v>
      </c>
    </row>
    <row r="309" spans="1:11">
      <c r="A309" s="3">
        <v>692</v>
      </c>
      <c r="B309" t="s">
        <v>26</v>
      </c>
      <c r="C309" t="s">
        <v>1189</v>
      </c>
      <c r="D309" t="s">
        <v>1190</v>
      </c>
      <c r="E309" t="s">
        <v>1191</v>
      </c>
      <c r="F309" t="s">
        <v>1192</v>
      </c>
      <c r="G309" t="s">
        <v>535</v>
      </c>
      <c r="H309" s="4">
        <v>45552</v>
      </c>
      <c r="I309" t="s">
        <v>512</v>
      </c>
      <c r="K309" t="s">
        <v>133</v>
      </c>
    </row>
    <row r="310" spans="1:11">
      <c r="A310" s="3">
        <v>691</v>
      </c>
      <c r="B310" t="s">
        <v>26</v>
      </c>
      <c r="C310" t="s">
        <v>1193</v>
      </c>
      <c r="D310" t="s">
        <v>1194</v>
      </c>
      <c r="E310" t="s">
        <v>1135</v>
      </c>
      <c r="F310" t="s">
        <v>1195</v>
      </c>
      <c r="G310" t="s">
        <v>35</v>
      </c>
      <c r="H310" s="4">
        <v>45548</v>
      </c>
      <c r="I310" t="s">
        <v>512</v>
      </c>
      <c r="K310" t="s">
        <v>133</v>
      </c>
    </row>
    <row r="311" spans="1:11">
      <c r="A311" s="3">
        <v>690</v>
      </c>
      <c r="B311" t="s">
        <v>12</v>
      </c>
      <c r="C311" t="s">
        <v>1196</v>
      </c>
      <c r="D311" t="s">
        <v>1197</v>
      </c>
      <c r="E311" t="s">
        <v>646</v>
      </c>
      <c r="F311" t="s">
        <v>1198</v>
      </c>
      <c r="G311" t="s">
        <v>17</v>
      </c>
      <c r="H311" s="4">
        <v>45573</v>
      </c>
      <c r="I311" t="s">
        <v>512</v>
      </c>
      <c r="J311" t="s">
        <v>19</v>
      </c>
      <c r="K311" t="s">
        <v>25</v>
      </c>
    </row>
    <row r="312" spans="1:11">
      <c r="A312" s="3">
        <v>689</v>
      </c>
      <c r="B312" t="s">
        <v>26</v>
      </c>
      <c r="C312" t="s">
        <v>1199</v>
      </c>
      <c r="D312" t="s">
        <v>1200</v>
      </c>
      <c r="E312" t="s">
        <v>1201</v>
      </c>
      <c r="F312" t="s">
        <v>1202</v>
      </c>
      <c r="G312" t="s">
        <v>210</v>
      </c>
      <c r="H312" s="4">
        <v>45534</v>
      </c>
      <c r="I312" t="s">
        <v>512</v>
      </c>
      <c r="K312" t="s">
        <v>25</v>
      </c>
    </row>
    <row r="313" spans="1:11">
      <c r="A313" s="3">
        <v>688</v>
      </c>
      <c r="B313" t="s">
        <v>26</v>
      </c>
      <c r="C313" t="s">
        <v>1203</v>
      </c>
      <c r="D313" t="s">
        <v>1204</v>
      </c>
      <c r="E313" t="s">
        <v>1205</v>
      </c>
      <c r="F313" t="s">
        <v>1206</v>
      </c>
      <c r="G313" t="s">
        <v>708</v>
      </c>
      <c r="H313" s="4">
        <v>45547</v>
      </c>
      <c r="I313" t="s">
        <v>512</v>
      </c>
      <c r="K313" t="s">
        <v>133</v>
      </c>
    </row>
    <row r="314" spans="1:11">
      <c r="A314" s="3">
        <v>687</v>
      </c>
      <c r="B314" t="s">
        <v>26</v>
      </c>
      <c r="C314" t="s">
        <v>1207</v>
      </c>
      <c r="D314" t="s">
        <v>1208</v>
      </c>
      <c r="E314" t="s">
        <v>1209</v>
      </c>
      <c r="F314" t="s">
        <v>1210</v>
      </c>
      <c r="G314" t="s">
        <v>210</v>
      </c>
      <c r="H314" s="4">
        <v>45533</v>
      </c>
      <c r="I314" t="s">
        <v>512</v>
      </c>
      <c r="K314" t="s">
        <v>25</v>
      </c>
    </row>
    <row r="315" spans="1:11">
      <c r="A315" s="3">
        <v>686</v>
      </c>
      <c r="B315" t="s">
        <v>26</v>
      </c>
      <c r="C315" t="s">
        <v>1211</v>
      </c>
      <c r="D315" t="s">
        <v>1212</v>
      </c>
      <c r="E315" t="s">
        <v>1209</v>
      </c>
      <c r="F315" t="s">
        <v>1210</v>
      </c>
      <c r="G315" t="s">
        <v>210</v>
      </c>
      <c r="H315" s="4">
        <v>45533</v>
      </c>
      <c r="I315" t="s">
        <v>512</v>
      </c>
      <c r="K315" t="s">
        <v>25</v>
      </c>
    </row>
    <row r="316" spans="1:11">
      <c r="A316" s="3">
        <v>685</v>
      </c>
      <c r="B316" t="s">
        <v>26</v>
      </c>
      <c r="C316" t="s">
        <v>1213</v>
      </c>
      <c r="D316" t="s">
        <v>1214</v>
      </c>
      <c r="E316" t="s">
        <v>1209</v>
      </c>
      <c r="F316" t="s">
        <v>1210</v>
      </c>
      <c r="G316" t="s">
        <v>210</v>
      </c>
      <c r="H316" s="4">
        <v>45533</v>
      </c>
      <c r="I316" t="s">
        <v>512</v>
      </c>
      <c r="K316" t="s">
        <v>25</v>
      </c>
    </row>
    <row r="317" spans="1:11">
      <c r="A317" s="3">
        <v>684</v>
      </c>
      <c r="B317" t="s">
        <v>26</v>
      </c>
      <c r="C317" t="s">
        <v>1215</v>
      </c>
      <c r="D317" t="s">
        <v>1216</v>
      </c>
      <c r="E317" t="s">
        <v>1217</v>
      </c>
      <c r="F317" t="s">
        <v>1218</v>
      </c>
      <c r="G317" t="s">
        <v>46</v>
      </c>
      <c r="H317" s="4">
        <v>45559</v>
      </c>
      <c r="I317" t="s">
        <v>512</v>
      </c>
      <c r="K317" t="s">
        <v>133</v>
      </c>
    </row>
    <row r="318" spans="1:11">
      <c r="A318" s="3">
        <v>683</v>
      </c>
      <c r="B318" t="s">
        <v>26</v>
      </c>
      <c r="C318" t="s">
        <v>1219</v>
      </c>
      <c r="D318" t="s">
        <v>1220</v>
      </c>
      <c r="E318" t="s">
        <v>1209</v>
      </c>
      <c r="F318" t="s">
        <v>1210</v>
      </c>
      <c r="G318" t="s">
        <v>210</v>
      </c>
      <c r="H318" s="4">
        <v>45533</v>
      </c>
      <c r="I318" t="s">
        <v>512</v>
      </c>
      <c r="K318" t="s">
        <v>25</v>
      </c>
    </row>
    <row r="319" spans="1:11">
      <c r="A319" s="3">
        <v>682</v>
      </c>
      <c r="B319" t="s">
        <v>26</v>
      </c>
      <c r="C319" t="s">
        <v>1221</v>
      </c>
      <c r="D319" t="s">
        <v>1222</v>
      </c>
      <c r="E319" t="s">
        <v>1223</v>
      </c>
      <c r="F319" t="s">
        <v>1224</v>
      </c>
      <c r="G319" t="s">
        <v>210</v>
      </c>
      <c r="H319" s="4">
        <v>45386</v>
      </c>
      <c r="I319" t="s">
        <v>512</v>
      </c>
      <c r="K319" t="s">
        <v>25</v>
      </c>
    </row>
    <row r="320" spans="1:11">
      <c r="A320" s="3">
        <v>681</v>
      </c>
      <c r="B320" t="s">
        <v>12</v>
      </c>
      <c r="C320" t="s">
        <v>1225</v>
      </c>
      <c r="D320" t="s">
        <v>1226</v>
      </c>
      <c r="E320" t="s">
        <v>830</v>
      </c>
      <c r="F320" t="s">
        <v>831</v>
      </c>
      <c r="G320" t="s">
        <v>46</v>
      </c>
      <c r="H320" s="4">
        <v>45554</v>
      </c>
      <c r="I320" t="s">
        <v>512</v>
      </c>
      <c r="J320" t="s">
        <v>19</v>
      </c>
      <c r="K320" t="s">
        <v>41</v>
      </c>
    </row>
    <row r="321" spans="1:11">
      <c r="A321" s="3">
        <v>680</v>
      </c>
      <c r="B321" t="s">
        <v>26</v>
      </c>
      <c r="C321" t="s">
        <v>1227</v>
      </c>
      <c r="D321" t="s">
        <v>1228</v>
      </c>
      <c r="E321" t="s">
        <v>1229</v>
      </c>
      <c r="F321" t="s">
        <v>1230</v>
      </c>
      <c r="G321" t="s">
        <v>535</v>
      </c>
      <c r="H321" s="4">
        <v>45544</v>
      </c>
      <c r="I321" t="s">
        <v>512</v>
      </c>
      <c r="K321" t="s">
        <v>133</v>
      </c>
    </row>
    <row r="322" spans="1:11">
      <c r="A322" s="3">
        <v>679</v>
      </c>
      <c r="B322" t="s">
        <v>26</v>
      </c>
      <c r="C322" t="s">
        <v>1231</v>
      </c>
      <c r="D322" t="s">
        <v>1232</v>
      </c>
      <c r="E322" t="s">
        <v>1038</v>
      </c>
      <c r="F322" t="s">
        <v>1233</v>
      </c>
      <c r="G322" t="s">
        <v>127</v>
      </c>
      <c r="H322" s="4">
        <v>45485</v>
      </c>
      <c r="I322" t="s">
        <v>512</v>
      </c>
      <c r="K322" t="s">
        <v>25</v>
      </c>
    </row>
    <row r="323" spans="1:11">
      <c r="A323" s="3">
        <v>678</v>
      </c>
      <c r="B323" t="s">
        <v>26</v>
      </c>
      <c r="C323" t="s">
        <v>1234</v>
      </c>
      <c r="D323" t="s">
        <v>1235</v>
      </c>
      <c r="E323" t="s">
        <v>1236</v>
      </c>
      <c r="F323" t="s">
        <v>1237</v>
      </c>
      <c r="G323" t="s">
        <v>210</v>
      </c>
      <c r="H323" s="4">
        <v>45482</v>
      </c>
      <c r="I323" t="s">
        <v>512</v>
      </c>
      <c r="K323" t="s">
        <v>133</v>
      </c>
    </row>
    <row r="324" spans="1:11">
      <c r="A324" s="3">
        <v>677</v>
      </c>
      <c r="B324" t="s">
        <v>83</v>
      </c>
      <c r="C324" t="s">
        <v>1238</v>
      </c>
      <c r="D324" t="s">
        <v>1239</v>
      </c>
      <c r="E324" t="s">
        <v>496</v>
      </c>
      <c r="F324" t="s">
        <v>1240</v>
      </c>
      <c r="G324" t="s">
        <v>517</v>
      </c>
      <c r="H324" s="4">
        <v>45552</v>
      </c>
      <c r="I324" t="s">
        <v>512</v>
      </c>
      <c r="J324" t="s">
        <v>19</v>
      </c>
      <c r="K324" t="s">
        <v>20</v>
      </c>
    </row>
    <row r="325" spans="1:11">
      <c r="A325" s="3">
        <v>676</v>
      </c>
      <c r="B325" t="s">
        <v>26</v>
      </c>
      <c r="C325" t="s">
        <v>1241</v>
      </c>
      <c r="D325" t="s">
        <v>1242</v>
      </c>
      <c r="E325" t="s">
        <v>1243</v>
      </c>
      <c r="F325" t="s">
        <v>1244</v>
      </c>
      <c r="G325" t="s">
        <v>275</v>
      </c>
      <c r="H325" s="4">
        <v>45552</v>
      </c>
      <c r="I325" t="s">
        <v>512</v>
      </c>
      <c r="K325" t="s">
        <v>133</v>
      </c>
    </row>
    <row r="326" spans="1:11">
      <c r="A326" s="3">
        <v>675</v>
      </c>
      <c r="B326" t="s">
        <v>26</v>
      </c>
      <c r="C326" t="s">
        <v>1245</v>
      </c>
      <c r="D326" t="s">
        <v>1246</v>
      </c>
      <c r="E326" t="s">
        <v>1247</v>
      </c>
      <c r="F326" t="s">
        <v>1244</v>
      </c>
      <c r="G326" t="s">
        <v>275</v>
      </c>
      <c r="H326" s="4">
        <v>45552</v>
      </c>
      <c r="I326" t="s">
        <v>512</v>
      </c>
      <c r="K326" t="s">
        <v>133</v>
      </c>
    </row>
    <row r="327" spans="1:11">
      <c r="A327" s="3">
        <v>674</v>
      </c>
      <c r="B327" t="s">
        <v>83</v>
      </c>
      <c r="C327" t="s">
        <v>1248</v>
      </c>
      <c r="D327" t="s">
        <v>1249</v>
      </c>
      <c r="E327" t="s">
        <v>706</v>
      </c>
      <c r="F327" t="s">
        <v>707</v>
      </c>
      <c r="G327" t="s">
        <v>708</v>
      </c>
      <c r="H327" s="4">
        <v>45555</v>
      </c>
      <c r="I327" t="s">
        <v>512</v>
      </c>
      <c r="J327" t="s">
        <v>19</v>
      </c>
      <c r="K327" t="s">
        <v>133</v>
      </c>
    </row>
    <row r="328" spans="1:11">
      <c r="A328" s="3">
        <v>673</v>
      </c>
      <c r="B328" t="s">
        <v>26</v>
      </c>
      <c r="C328" t="s">
        <v>1250</v>
      </c>
      <c r="D328" t="s">
        <v>1251</v>
      </c>
      <c r="E328" t="s">
        <v>1243</v>
      </c>
      <c r="F328" t="s">
        <v>1252</v>
      </c>
      <c r="G328" t="s">
        <v>275</v>
      </c>
      <c r="H328" s="4">
        <v>45552</v>
      </c>
      <c r="I328" t="s">
        <v>512</v>
      </c>
      <c r="K328" t="s">
        <v>133</v>
      </c>
    </row>
    <row r="329" spans="1:11">
      <c r="A329" s="3">
        <v>672</v>
      </c>
      <c r="B329" t="s">
        <v>83</v>
      </c>
      <c r="C329" t="s">
        <v>1253</v>
      </c>
      <c r="D329" t="s">
        <v>1254</v>
      </c>
      <c r="E329" t="s">
        <v>1191</v>
      </c>
      <c r="F329" t="s">
        <v>1192</v>
      </c>
      <c r="G329" t="s">
        <v>535</v>
      </c>
      <c r="H329" s="4">
        <v>45552</v>
      </c>
      <c r="I329" t="s">
        <v>512</v>
      </c>
      <c r="J329" t="s">
        <v>19</v>
      </c>
      <c r="K329" t="s">
        <v>133</v>
      </c>
    </row>
    <row r="330" spans="1:11">
      <c r="A330" s="3">
        <v>671</v>
      </c>
      <c r="B330" t="s">
        <v>83</v>
      </c>
      <c r="C330" t="s">
        <v>1255</v>
      </c>
      <c r="D330" t="s">
        <v>1256</v>
      </c>
      <c r="E330" t="s">
        <v>1257</v>
      </c>
      <c r="F330" t="s">
        <v>1258</v>
      </c>
      <c r="G330" t="s">
        <v>819</v>
      </c>
      <c r="H330" s="4">
        <v>45552</v>
      </c>
      <c r="I330" t="s">
        <v>512</v>
      </c>
      <c r="J330" t="s">
        <v>19</v>
      </c>
      <c r="K330" t="s">
        <v>20</v>
      </c>
    </row>
    <row r="331" spans="1:11">
      <c r="A331" s="3">
        <v>670</v>
      </c>
      <c r="B331" t="s">
        <v>83</v>
      </c>
      <c r="C331" t="s">
        <v>1259</v>
      </c>
      <c r="D331" t="s">
        <v>1260</v>
      </c>
      <c r="E331" t="s">
        <v>1169</v>
      </c>
      <c r="F331" t="s">
        <v>1261</v>
      </c>
      <c r="G331" t="s">
        <v>847</v>
      </c>
      <c r="H331" s="4">
        <v>45552</v>
      </c>
      <c r="I331" t="s">
        <v>512</v>
      </c>
      <c r="J331" t="s">
        <v>19</v>
      </c>
      <c r="K331" t="s">
        <v>133</v>
      </c>
    </row>
    <row r="332" spans="1:11">
      <c r="A332" s="3">
        <v>669</v>
      </c>
      <c r="B332" t="s">
        <v>26</v>
      </c>
      <c r="C332" t="s">
        <v>1262</v>
      </c>
      <c r="D332" t="s">
        <v>1263</v>
      </c>
      <c r="E332" t="s">
        <v>1264</v>
      </c>
      <c r="F332" t="s">
        <v>1265</v>
      </c>
      <c r="G332" t="s">
        <v>1266</v>
      </c>
      <c r="H332" s="4">
        <v>45551</v>
      </c>
      <c r="I332" t="s">
        <v>512</v>
      </c>
      <c r="J332" t="s">
        <v>19</v>
      </c>
      <c r="K332" t="s">
        <v>133</v>
      </c>
    </row>
    <row r="333" spans="1:11">
      <c r="A333" s="3">
        <v>668</v>
      </c>
      <c r="B333" t="s">
        <v>26</v>
      </c>
      <c r="C333" t="s">
        <v>1267</v>
      </c>
      <c r="D333" t="s">
        <v>1268</v>
      </c>
      <c r="E333" t="s">
        <v>1269</v>
      </c>
      <c r="F333" t="s">
        <v>1270</v>
      </c>
      <c r="G333" t="s">
        <v>35</v>
      </c>
      <c r="H333" s="4">
        <v>45587</v>
      </c>
      <c r="I333" t="s">
        <v>512</v>
      </c>
      <c r="K333" t="s">
        <v>133</v>
      </c>
    </row>
    <row r="334" spans="1:11">
      <c r="A334" s="3">
        <v>667</v>
      </c>
      <c r="B334" t="s">
        <v>83</v>
      </c>
      <c r="C334" t="s">
        <v>1271</v>
      </c>
      <c r="D334" t="s">
        <v>1272</v>
      </c>
      <c r="E334" t="s">
        <v>1273</v>
      </c>
      <c r="F334" t="s">
        <v>1274</v>
      </c>
      <c r="G334" t="s">
        <v>535</v>
      </c>
      <c r="H334" s="4">
        <v>45551</v>
      </c>
      <c r="I334" t="s">
        <v>512</v>
      </c>
      <c r="J334" t="s">
        <v>19</v>
      </c>
      <c r="K334" t="s">
        <v>25</v>
      </c>
    </row>
    <row r="335" spans="1:11">
      <c r="A335" s="3">
        <v>666</v>
      </c>
      <c r="B335" t="s">
        <v>83</v>
      </c>
      <c r="C335" t="s">
        <v>1275</v>
      </c>
      <c r="D335" t="s">
        <v>1276</v>
      </c>
      <c r="E335" t="s">
        <v>1277</v>
      </c>
      <c r="F335" t="s">
        <v>1278</v>
      </c>
      <c r="G335" t="s">
        <v>804</v>
      </c>
      <c r="H335" s="4">
        <v>45565</v>
      </c>
      <c r="I335" t="s">
        <v>512</v>
      </c>
      <c r="J335" t="s">
        <v>19</v>
      </c>
      <c r="K335" t="s">
        <v>25</v>
      </c>
    </row>
    <row r="336" spans="1:11">
      <c r="A336" s="3">
        <v>665</v>
      </c>
      <c r="B336" t="s">
        <v>83</v>
      </c>
      <c r="C336" t="s">
        <v>1279</v>
      </c>
      <c r="D336" t="s">
        <v>1280</v>
      </c>
      <c r="E336" t="s">
        <v>1281</v>
      </c>
      <c r="F336" t="s">
        <v>1282</v>
      </c>
      <c r="G336" t="s">
        <v>35</v>
      </c>
      <c r="H336" s="4">
        <v>45594</v>
      </c>
      <c r="I336" t="s">
        <v>512</v>
      </c>
      <c r="J336" t="s">
        <v>19</v>
      </c>
      <c r="K336" t="s">
        <v>20</v>
      </c>
    </row>
    <row r="337" spans="1:11">
      <c r="A337" s="3">
        <v>664</v>
      </c>
      <c r="B337" t="s">
        <v>83</v>
      </c>
      <c r="C337" t="s">
        <v>1283</v>
      </c>
      <c r="D337" t="s">
        <v>1284</v>
      </c>
      <c r="E337" t="s">
        <v>1285</v>
      </c>
      <c r="F337" t="s">
        <v>1286</v>
      </c>
      <c r="G337" t="s">
        <v>127</v>
      </c>
      <c r="H337" s="4">
        <v>45565</v>
      </c>
      <c r="I337" t="s">
        <v>512</v>
      </c>
      <c r="J337" t="s">
        <v>19</v>
      </c>
      <c r="K337" t="s">
        <v>20</v>
      </c>
    </row>
    <row r="338" spans="1:11">
      <c r="A338" s="3">
        <v>663</v>
      </c>
      <c r="B338" t="s">
        <v>83</v>
      </c>
      <c r="C338" t="s">
        <v>1287</v>
      </c>
      <c r="D338" t="s">
        <v>1288</v>
      </c>
      <c r="E338" t="s">
        <v>559</v>
      </c>
      <c r="F338" t="s">
        <v>1289</v>
      </c>
      <c r="G338" t="s">
        <v>535</v>
      </c>
      <c r="H338" s="4">
        <v>45551</v>
      </c>
      <c r="I338" t="s">
        <v>512</v>
      </c>
      <c r="J338" t="s">
        <v>19</v>
      </c>
      <c r="K338" t="s">
        <v>20</v>
      </c>
    </row>
    <row r="339" spans="1:11">
      <c r="A339" s="3">
        <v>662</v>
      </c>
      <c r="B339" t="s">
        <v>83</v>
      </c>
      <c r="C339" t="s">
        <v>1290</v>
      </c>
      <c r="D339" t="s">
        <v>1291</v>
      </c>
      <c r="E339" t="s">
        <v>1292</v>
      </c>
      <c r="F339" t="s">
        <v>1293</v>
      </c>
      <c r="G339" t="s">
        <v>71</v>
      </c>
      <c r="H339" s="4">
        <v>45565</v>
      </c>
      <c r="I339" t="s">
        <v>512</v>
      </c>
      <c r="J339" t="s">
        <v>19</v>
      </c>
      <c r="K339" t="s">
        <v>772</v>
      </c>
    </row>
    <row r="340" spans="1:11">
      <c r="A340" s="3">
        <v>661</v>
      </c>
      <c r="B340" t="s">
        <v>83</v>
      </c>
      <c r="C340" t="s">
        <v>1294</v>
      </c>
      <c r="D340" t="s">
        <v>1295</v>
      </c>
      <c r="E340" t="s">
        <v>1296</v>
      </c>
      <c r="F340" t="s">
        <v>1297</v>
      </c>
      <c r="G340" t="s">
        <v>71</v>
      </c>
      <c r="H340" s="4">
        <v>45565</v>
      </c>
      <c r="I340" t="s">
        <v>512</v>
      </c>
      <c r="J340" t="s">
        <v>19</v>
      </c>
      <c r="K340" t="s">
        <v>772</v>
      </c>
    </row>
    <row r="341" spans="1:11">
      <c r="A341" s="3">
        <v>660</v>
      </c>
      <c r="B341" t="s">
        <v>26</v>
      </c>
      <c r="C341" t="s">
        <v>1298</v>
      </c>
      <c r="D341" t="s">
        <v>1299</v>
      </c>
      <c r="E341" t="s">
        <v>1300</v>
      </c>
      <c r="F341" t="s">
        <v>1301</v>
      </c>
      <c r="G341" t="s">
        <v>17</v>
      </c>
      <c r="H341" s="4">
        <v>45572</v>
      </c>
      <c r="I341" t="s">
        <v>512</v>
      </c>
      <c r="K341" t="s">
        <v>133</v>
      </c>
    </row>
    <row r="342" spans="1:11">
      <c r="A342" s="3">
        <v>659</v>
      </c>
      <c r="B342" t="s">
        <v>83</v>
      </c>
      <c r="C342" t="s">
        <v>1302</v>
      </c>
      <c r="D342" t="s">
        <v>1303</v>
      </c>
      <c r="E342" t="s">
        <v>1304</v>
      </c>
      <c r="F342" t="s">
        <v>1305</v>
      </c>
      <c r="G342" t="s">
        <v>1306</v>
      </c>
      <c r="H342" s="4">
        <v>45565</v>
      </c>
      <c r="I342" t="s">
        <v>512</v>
      </c>
      <c r="J342" t="s">
        <v>19</v>
      </c>
      <c r="K342" t="s">
        <v>133</v>
      </c>
    </row>
    <row r="343" spans="1:11">
      <c r="A343" s="3">
        <v>658</v>
      </c>
      <c r="B343" t="s">
        <v>26</v>
      </c>
      <c r="C343" t="s">
        <v>1307</v>
      </c>
      <c r="D343" t="s">
        <v>1308</v>
      </c>
      <c r="E343" t="s">
        <v>1309</v>
      </c>
      <c r="F343" t="s">
        <v>1310</v>
      </c>
      <c r="G343" t="s">
        <v>127</v>
      </c>
      <c r="H343" s="4">
        <v>45565</v>
      </c>
      <c r="I343" t="s">
        <v>512</v>
      </c>
      <c r="K343" t="s">
        <v>133</v>
      </c>
    </row>
    <row r="344" spans="1:11">
      <c r="A344" s="3">
        <v>657</v>
      </c>
      <c r="B344" t="s">
        <v>72</v>
      </c>
      <c r="C344" t="s">
        <v>1311</v>
      </c>
      <c r="D344" t="s">
        <v>1312</v>
      </c>
      <c r="E344" t="s">
        <v>75</v>
      </c>
      <c r="F344" t="s">
        <v>178</v>
      </c>
      <c r="G344" t="s">
        <v>77</v>
      </c>
      <c r="H344" s="4">
        <v>45594</v>
      </c>
      <c r="I344" t="s">
        <v>512</v>
      </c>
      <c r="J344" t="s">
        <v>19</v>
      </c>
      <c r="K344" t="s">
        <v>518</v>
      </c>
    </row>
    <row r="345" spans="1:11">
      <c r="A345" s="3">
        <v>656</v>
      </c>
      <c r="B345" t="s">
        <v>83</v>
      </c>
      <c r="C345" t="s">
        <v>1313</v>
      </c>
      <c r="D345" t="s">
        <v>1314</v>
      </c>
      <c r="E345" t="s">
        <v>1257</v>
      </c>
      <c r="F345" t="s">
        <v>1315</v>
      </c>
      <c r="G345" t="s">
        <v>517</v>
      </c>
      <c r="H345" s="4">
        <v>45551</v>
      </c>
      <c r="I345" t="s">
        <v>512</v>
      </c>
      <c r="J345" t="s">
        <v>19</v>
      </c>
      <c r="K345" t="s">
        <v>20</v>
      </c>
    </row>
    <row r="346" spans="1:11">
      <c r="A346" s="3">
        <v>655</v>
      </c>
      <c r="B346" t="s">
        <v>83</v>
      </c>
      <c r="C346" t="s">
        <v>1316</v>
      </c>
      <c r="D346" t="s">
        <v>1317</v>
      </c>
      <c r="E346" t="s">
        <v>1318</v>
      </c>
      <c r="F346" t="s">
        <v>1319</v>
      </c>
      <c r="G346" t="s">
        <v>517</v>
      </c>
      <c r="H346" s="4">
        <v>45551</v>
      </c>
      <c r="I346" t="s">
        <v>512</v>
      </c>
      <c r="J346" t="s">
        <v>19</v>
      </c>
      <c r="K346" t="s">
        <v>20</v>
      </c>
    </row>
    <row r="347" spans="1:11">
      <c r="A347" s="3">
        <v>654</v>
      </c>
      <c r="B347" t="s">
        <v>26</v>
      </c>
      <c r="C347" t="s">
        <v>1320</v>
      </c>
      <c r="D347" t="s">
        <v>1321</v>
      </c>
      <c r="E347" t="s">
        <v>1243</v>
      </c>
      <c r="F347" t="s">
        <v>1322</v>
      </c>
      <c r="G347" t="s">
        <v>275</v>
      </c>
      <c r="H347" s="4">
        <v>45551</v>
      </c>
      <c r="I347" t="s">
        <v>512</v>
      </c>
      <c r="K347" t="s">
        <v>133</v>
      </c>
    </row>
    <row r="348" spans="1:11">
      <c r="A348" s="3">
        <v>653</v>
      </c>
      <c r="B348" t="s">
        <v>83</v>
      </c>
      <c r="C348" t="s">
        <v>1323</v>
      </c>
      <c r="D348" t="s">
        <v>1324</v>
      </c>
      <c r="E348" t="s">
        <v>1325</v>
      </c>
      <c r="F348" t="s">
        <v>1326</v>
      </c>
      <c r="G348" t="s">
        <v>35</v>
      </c>
      <c r="H348" s="4">
        <v>45594</v>
      </c>
      <c r="I348" t="s">
        <v>512</v>
      </c>
      <c r="J348" t="s">
        <v>19</v>
      </c>
      <c r="K348" t="s">
        <v>133</v>
      </c>
    </row>
    <row r="349" spans="1:11">
      <c r="A349" s="3">
        <v>652</v>
      </c>
      <c r="B349" t="s">
        <v>83</v>
      </c>
      <c r="C349" t="s">
        <v>1327</v>
      </c>
      <c r="D349" t="s">
        <v>1328</v>
      </c>
      <c r="E349" t="s">
        <v>1329</v>
      </c>
      <c r="F349" t="s">
        <v>1330</v>
      </c>
      <c r="G349" t="s">
        <v>183</v>
      </c>
      <c r="H349" s="4">
        <v>45551</v>
      </c>
      <c r="I349" t="s">
        <v>512</v>
      </c>
      <c r="J349" t="s">
        <v>19</v>
      </c>
      <c r="K349" t="s">
        <v>25</v>
      </c>
    </row>
    <row r="350" spans="1:11">
      <c r="A350" s="3">
        <v>651</v>
      </c>
      <c r="B350" t="s">
        <v>83</v>
      </c>
      <c r="C350" t="s">
        <v>1331</v>
      </c>
      <c r="D350" t="s">
        <v>1332</v>
      </c>
      <c r="E350" t="s">
        <v>1333</v>
      </c>
      <c r="F350" t="s">
        <v>1334</v>
      </c>
      <c r="G350" t="s">
        <v>127</v>
      </c>
      <c r="H350" s="4">
        <v>45565</v>
      </c>
      <c r="I350" t="s">
        <v>512</v>
      </c>
      <c r="J350" t="s">
        <v>19</v>
      </c>
      <c r="K350" t="s">
        <v>20</v>
      </c>
    </row>
    <row r="351" spans="1:11">
      <c r="A351" s="3">
        <v>650</v>
      </c>
      <c r="B351" t="s">
        <v>26</v>
      </c>
      <c r="C351" t="s">
        <v>1335</v>
      </c>
      <c r="D351" t="s">
        <v>1336</v>
      </c>
      <c r="E351" t="s">
        <v>1337</v>
      </c>
      <c r="F351" t="s">
        <v>1338</v>
      </c>
      <c r="G351" t="s">
        <v>535</v>
      </c>
      <c r="H351" s="4">
        <v>45544</v>
      </c>
      <c r="I351" t="s">
        <v>512</v>
      </c>
      <c r="K351" t="s">
        <v>133</v>
      </c>
    </row>
    <row r="352" spans="1:11">
      <c r="A352" s="3">
        <v>649</v>
      </c>
      <c r="B352" t="s">
        <v>12</v>
      </c>
      <c r="C352" t="s">
        <v>1339</v>
      </c>
      <c r="D352" t="s">
        <v>1340</v>
      </c>
      <c r="E352" t="s">
        <v>1341</v>
      </c>
      <c r="F352" t="s">
        <v>1342</v>
      </c>
      <c r="G352" t="s">
        <v>246</v>
      </c>
      <c r="H352" s="4">
        <v>45565</v>
      </c>
      <c r="I352" t="s">
        <v>512</v>
      </c>
      <c r="J352" t="s">
        <v>19</v>
      </c>
      <c r="K352" t="s">
        <v>20</v>
      </c>
    </row>
    <row r="353" spans="1:11">
      <c r="A353" s="3">
        <v>648</v>
      </c>
      <c r="B353" t="s">
        <v>26</v>
      </c>
      <c r="C353" t="s">
        <v>1343</v>
      </c>
      <c r="D353" t="s">
        <v>1344</v>
      </c>
      <c r="E353" t="s">
        <v>1337</v>
      </c>
      <c r="F353" t="s">
        <v>1345</v>
      </c>
      <c r="G353" t="s">
        <v>535</v>
      </c>
      <c r="H353" s="4">
        <v>45544</v>
      </c>
      <c r="I353" t="s">
        <v>512</v>
      </c>
      <c r="K353" t="s">
        <v>133</v>
      </c>
    </row>
    <row r="354" spans="1:11">
      <c r="A354" s="3">
        <v>647</v>
      </c>
      <c r="B354" t="s">
        <v>83</v>
      </c>
      <c r="C354" t="s">
        <v>1346</v>
      </c>
      <c r="D354" t="s">
        <v>1347</v>
      </c>
      <c r="E354" t="s">
        <v>1348</v>
      </c>
      <c r="F354" t="s">
        <v>1349</v>
      </c>
      <c r="G354" t="s">
        <v>71</v>
      </c>
      <c r="H354" s="4">
        <v>45565</v>
      </c>
      <c r="I354" t="s">
        <v>512</v>
      </c>
      <c r="J354" t="s">
        <v>19</v>
      </c>
      <c r="K354" t="s">
        <v>772</v>
      </c>
    </row>
    <row r="355" spans="1:11">
      <c r="A355" s="3">
        <v>646</v>
      </c>
      <c r="B355" t="s">
        <v>26</v>
      </c>
      <c r="C355" t="s">
        <v>1350</v>
      </c>
      <c r="D355" t="s">
        <v>1351</v>
      </c>
      <c r="E355" t="s">
        <v>1352</v>
      </c>
      <c r="F355" t="s">
        <v>1353</v>
      </c>
      <c r="G355" t="s">
        <v>535</v>
      </c>
      <c r="H355" s="4">
        <v>45541</v>
      </c>
      <c r="I355" t="s">
        <v>512</v>
      </c>
      <c r="K355" t="s">
        <v>133</v>
      </c>
    </row>
    <row r="356" spans="1:11">
      <c r="A356" s="3">
        <v>645</v>
      </c>
      <c r="B356" t="s">
        <v>26</v>
      </c>
      <c r="C356" t="s">
        <v>1354</v>
      </c>
      <c r="D356" t="s">
        <v>1355</v>
      </c>
      <c r="E356" t="s">
        <v>1356</v>
      </c>
      <c r="F356" t="s">
        <v>1357</v>
      </c>
      <c r="G356" t="s">
        <v>17</v>
      </c>
      <c r="H356" s="4">
        <v>45562</v>
      </c>
      <c r="I356" t="s">
        <v>512</v>
      </c>
      <c r="K356" t="s">
        <v>25</v>
      </c>
    </row>
    <row r="357" spans="1:11">
      <c r="A357" s="3">
        <v>644</v>
      </c>
      <c r="B357" t="s">
        <v>26</v>
      </c>
      <c r="C357" t="s">
        <v>1358</v>
      </c>
      <c r="D357" t="s">
        <v>1359</v>
      </c>
      <c r="E357" t="s">
        <v>1360</v>
      </c>
      <c r="F357" t="s">
        <v>1361</v>
      </c>
      <c r="G357" t="s">
        <v>127</v>
      </c>
      <c r="H357" s="4">
        <v>45531</v>
      </c>
      <c r="I357" t="s">
        <v>512</v>
      </c>
      <c r="K357" t="s">
        <v>133</v>
      </c>
    </row>
    <row r="358" spans="1:11">
      <c r="A358" s="3">
        <v>643</v>
      </c>
      <c r="B358" t="s">
        <v>83</v>
      </c>
      <c r="C358" t="s">
        <v>1362</v>
      </c>
      <c r="D358" t="s">
        <v>1363</v>
      </c>
      <c r="E358" t="s">
        <v>1364</v>
      </c>
      <c r="F358" t="s">
        <v>1365</v>
      </c>
      <c r="G358" t="s">
        <v>71</v>
      </c>
      <c r="H358" s="4">
        <v>45565</v>
      </c>
      <c r="I358" t="s">
        <v>512</v>
      </c>
      <c r="J358" t="s">
        <v>19</v>
      </c>
      <c r="K358" t="s">
        <v>133</v>
      </c>
    </row>
    <row r="359" spans="1:11">
      <c r="A359" s="3">
        <v>642</v>
      </c>
      <c r="B359" t="s">
        <v>83</v>
      </c>
      <c r="C359" t="s">
        <v>1366</v>
      </c>
      <c r="D359" t="s">
        <v>1367</v>
      </c>
      <c r="E359" t="s">
        <v>1309</v>
      </c>
      <c r="F359" t="s">
        <v>1310</v>
      </c>
      <c r="G359" t="s">
        <v>127</v>
      </c>
      <c r="H359" s="4">
        <v>45565</v>
      </c>
      <c r="I359" t="s">
        <v>512</v>
      </c>
      <c r="J359" t="s">
        <v>19</v>
      </c>
      <c r="K359" t="s">
        <v>133</v>
      </c>
    </row>
    <row r="360" spans="1:11">
      <c r="A360" s="3">
        <v>641</v>
      </c>
      <c r="B360" t="s">
        <v>26</v>
      </c>
      <c r="C360" t="s">
        <v>1368</v>
      </c>
      <c r="D360" t="s">
        <v>1369</v>
      </c>
      <c r="E360" t="s">
        <v>817</v>
      </c>
      <c r="F360" t="s">
        <v>1370</v>
      </c>
      <c r="G360" t="s">
        <v>1371</v>
      </c>
      <c r="H360" s="4">
        <v>45538</v>
      </c>
      <c r="I360" t="s">
        <v>512</v>
      </c>
      <c r="K360" t="s">
        <v>25</v>
      </c>
    </row>
    <row r="361" spans="1:11">
      <c r="A361" s="3">
        <v>640</v>
      </c>
      <c r="B361" t="s">
        <v>83</v>
      </c>
      <c r="C361" t="s">
        <v>1372</v>
      </c>
      <c r="D361" t="s">
        <v>1373</v>
      </c>
      <c r="E361" t="s">
        <v>1374</v>
      </c>
      <c r="F361" t="s">
        <v>1375</v>
      </c>
      <c r="G361" t="s">
        <v>108</v>
      </c>
      <c r="H361" s="4">
        <v>45565</v>
      </c>
      <c r="I361" t="s">
        <v>512</v>
      </c>
      <c r="J361" t="s">
        <v>19</v>
      </c>
      <c r="K361" t="s">
        <v>772</v>
      </c>
    </row>
    <row r="362" spans="1:11">
      <c r="A362" s="3">
        <v>639</v>
      </c>
      <c r="B362" t="s">
        <v>26</v>
      </c>
      <c r="C362" t="s">
        <v>1376</v>
      </c>
      <c r="D362" t="s">
        <v>1377</v>
      </c>
      <c r="E362" t="s">
        <v>69</v>
      </c>
      <c r="F362" t="s">
        <v>1378</v>
      </c>
      <c r="G362" t="s">
        <v>171</v>
      </c>
      <c r="H362" s="4">
        <v>45562</v>
      </c>
      <c r="I362" t="s">
        <v>512</v>
      </c>
      <c r="K362" t="s">
        <v>133</v>
      </c>
    </row>
    <row r="363" spans="1:11">
      <c r="A363" s="3">
        <v>638</v>
      </c>
      <c r="B363" t="s">
        <v>12</v>
      </c>
      <c r="C363" t="s">
        <v>1379</v>
      </c>
      <c r="D363" t="s">
        <v>1380</v>
      </c>
      <c r="E363" t="s">
        <v>959</v>
      </c>
      <c r="F363" t="s">
        <v>960</v>
      </c>
      <c r="G363" t="s">
        <v>503</v>
      </c>
      <c r="H363" s="4">
        <v>45558</v>
      </c>
      <c r="I363" t="s">
        <v>512</v>
      </c>
      <c r="J363" t="s">
        <v>19</v>
      </c>
      <c r="K363" t="s">
        <v>41</v>
      </c>
    </row>
    <row r="364" spans="1:11">
      <c r="A364" s="3">
        <v>637</v>
      </c>
      <c r="B364" t="s">
        <v>83</v>
      </c>
      <c r="C364" t="s">
        <v>1381</v>
      </c>
      <c r="D364" t="s">
        <v>1382</v>
      </c>
      <c r="E364" t="s">
        <v>817</v>
      </c>
      <c r="F364" t="s">
        <v>1383</v>
      </c>
      <c r="G364" t="s">
        <v>535</v>
      </c>
      <c r="H364" s="4">
        <v>45551</v>
      </c>
      <c r="I364" t="s">
        <v>512</v>
      </c>
      <c r="J364" t="s">
        <v>19</v>
      </c>
      <c r="K364" t="s">
        <v>25</v>
      </c>
    </row>
    <row r="365" spans="1:11">
      <c r="A365" s="3">
        <v>636</v>
      </c>
      <c r="B365" t="s">
        <v>83</v>
      </c>
      <c r="C365" t="s">
        <v>1384</v>
      </c>
      <c r="D365" t="s">
        <v>1385</v>
      </c>
      <c r="E365" t="s">
        <v>646</v>
      </c>
      <c r="F365" t="s">
        <v>1386</v>
      </c>
      <c r="G365" t="s">
        <v>108</v>
      </c>
      <c r="H365" s="4">
        <v>45565</v>
      </c>
      <c r="I365" t="s">
        <v>512</v>
      </c>
      <c r="J365" t="s">
        <v>19</v>
      </c>
      <c r="K365" t="s">
        <v>25</v>
      </c>
    </row>
    <row r="366" spans="1:11">
      <c r="A366" s="3">
        <v>635</v>
      </c>
      <c r="B366" t="s">
        <v>12</v>
      </c>
      <c r="C366" t="s">
        <v>1387</v>
      </c>
      <c r="D366" t="s">
        <v>1388</v>
      </c>
      <c r="E366" t="s">
        <v>1389</v>
      </c>
      <c r="F366" t="s">
        <v>1390</v>
      </c>
      <c r="G366" t="s">
        <v>503</v>
      </c>
      <c r="H366" s="4">
        <v>45558</v>
      </c>
      <c r="I366" t="s">
        <v>512</v>
      </c>
      <c r="J366" t="s">
        <v>19</v>
      </c>
      <c r="K366" t="s">
        <v>20</v>
      </c>
    </row>
    <row r="367" spans="1:11">
      <c r="A367" s="3">
        <v>634</v>
      </c>
      <c r="B367" t="s">
        <v>83</v>
      </c>
      <c r="C367" t="s">
        <v>1391</v>
      </c>
      <c r="D367" t="s">
        <v>1392</v>
      </c>
      <c r="E367" t="s">
        <v>1205</v>
      </c>
      <c r="F367" t="s">
        <v>1393</v>
      </c>
      <c r="G367" t="s">
        <v>535</v>
      </c>
      <c r="H367" s="4">
        <v>45551</v>
      </c>
      <c r="I367" t="s">
        <v>512</v>
      </c>
      <c r="J367" t="s">
        <v>19</v>
      </c>
      <c r="K367" t="s">
        <v>25</v>
      </c>
    </row>
    <row r="368" spans="1:11">
      <c r="A368" s="3">
        <v>633</v>
      </c>
      <c r="B368" t="s">
        <v>83</v>
      </c>
      <c r="C368" t="s">
        <v>1394</v>
      </c>
      <c r="D368" t="s">
        <v>1395</v>
      </c>
      <c r="E368" t="s">
        <v>1396</v>
      </c>
      <c r="F368" t="s">
        <v>1397</v>
      </c>
      <c r="G368" t="s">
        <v>127</v>
      </c>
      <c r="H368" s="4">
        <v>45565</v>
      </c>
      <c r="I368" t="s">
        <v>512</v>
      </c>
      <c r="J368" t="s">
        <v>19</v>
      </c>
      <c r="K368" t="s">
        <v>20</v>
      </c>
    </row>
    <row r="369" spans="1:11">
      <c r="A369" s="3">
        <v>632</v>
      </c>
      <c r="B369" t="s">
        <v>83</v>
      </c>
      <c r="C369" t="s">
        <v>1398</v>
      </c>
      <c r="D369" t="s">
        <v>1399</v>
      </c>
      <c r="E369" t="s">
        <v>1400</v>
      </c>
      <c r="F369" t="s">
        <v>1401</v>
      </c>
      <c r="G369" t="s">
        <v>1306</v>
      </c>
      <c r="H369" s="4">
        <v>45565</v>
      </c>
      <c r="I369" t="s">
        <v>512</v>
      </c>
      <c r="J369" t="s">
        <v>19</v>
      </c>
      <c r="K369" t="s">
        <v>133</v>
      </c>
    </row>
    <row r="370" spans="1:11">
      <c r="A370" s="3">
        <v>631</v>
      </c>
      <c r="B370" t="s">
        <v>83</v>
      </c>
      <c r="C370" t="s">
        <v>1402</v>
      </c>
      <c r="D370" t="s">
        <v>1403</v>
      </c>
      <c r="E370" t="s">
        <v>538</v>
      </c>
      <c r="F370" t="s">
        <v>1404</v>
      </c>
      <c r="G370" t="s">
        <v>183</v>
      </c>
      <c r="H370" s="4">
        <v>45551</v>
      </c>
      <c r="I370" t="s">
        <v>512</v>
      </c>
      <c r="J370" t="s">
        <v>19</v>
      </c>
      <c r="K370" t="s">
        <v>25</v>
      </c>
    </row>
    <row r="371" spans="1:11">
      <c r="A371" s="3">
        <v>630</v>
      </c>
      <c r="B371" t="s">
        <v>26</v>
      </c>
      <c r="C371" t="s">
        <v>1405</v>
      </c>
      <c r="D371" t="s">
        <v>1406</v>
      </c>
      <c r="E371" t="s">
        <v>1407</v>
      </c>
      <c r="F371" t="s">
        <v>1408</v>
      </c>
      <c r="G371" t="s">
        <v>752</v>
      </c>
      <c r="H371" s="4">
        <v>45551</v>
      </c>
      <c r="I371" t="s">
        <v>512</v>
      </c>
      <c r="K371" t="s">
        <v>1409</v>
      </c>
    </row>
    <row r="372" spans="1:11">
      <c r="A372" s="3">
        <v>629</v>
      </c>
      <c r="B372" t="s">
        <v>26</v>
      </c>
      <c r="C372" t="s">
        <v>1410</v>
      </c>
      <c r="D372" t="s">
        <v>1411</v>
      </c>
      <c r="E372" t="s">
        <v>1412</v>
      </c>
      <c r="F372" t="s">
        <v>1413</v>
      </c>
      <c r="G372" t="s">
        <v>183</v>
      </c>
      <c r="H372" s="4">
        <v>45555</v>
      </c>
      <c r="I372" t="s">
        <v>512</v>
      </c>
      <c r="J372" t="s">
        <v>19</v>
      </c>
      <c r="K372" t="s">
        <v>133</v>
      </c>
    </row>
    <row r="373" spans="1:11">
      <c r="A373" s="3">
        <v>628</v>
      </c>
      <c r="B373" t="s">
        <v>26</v>
      </c>
      <c r="C373" t="s">
        <v>1414</v>
      </c>
      <c r="D373" t="s">
        <v>1415</v>
      </c>
      <c r="E373" t="s">
        <v>1416</v>
      </c>
      <c r="F373" t="s">
        <v>1417</v>
      </c>
      <c r="G373" t="s">
        <v>752</v>
      </c>
      <c r="H373" s="4">
        <v>45551</v>
      </c>
      <c r="I373" t="s">
        <v>512</v>
      </c>
      <c r="K373" t="s">
        <v>1409</v>
      </c>
    </row>
    <row r="374" spans="1:11">
      <c r="A374" s="3">
        <v>627</v>
      </c>
      <c r="B374" t="s">
        <v>83</v>
      </c>
      <c r="C374" t="s">
        <v>1418</v>
      </c>
      <c r="D374" t="s">
        <v>1419</v>
      </c>
      <c r="E374" t="s">
        <v>1420</v>
      </c>
      <c r="F374" t="s">
        <v>1421</v>
      </c>
      <c r="G374" t="s">
        <v>71</v>
      </c>
      <c r="H374" s="4">
        <v>45565</v>
      </c>
      <c r="I374" t="s">
        <v>512</v>
      </c>
      <c r="J374" t="s">
        <v>19</v>
      </c>
      <c r="K374" t="s">
        <v>133</v>
      </c>
    </row>
    <row r="375" spans="1:11">
      <c r="A375" s="3">
        <v>626</v>
      </c>
      <c r="B375" t="s">
        <v>12</v>
      </c>
      <c r="C375" t="s">
        <v>1422</v>
      </c>
      <c r="D375" t="s">
        <v>1423</v>
      </c>
      <c r="E375" t="s">
        <v>1300</v>
      </c>
      <c r="F375" t="s">
        <v>1301</v>
      </c>
      <c r="G375" t="s">
        <v>17</v>
      </c>
      <c r="H375" s="4">
        <v>45572</v>
      </c>
      <c r="I375" t="s">
        <v>512</v>
      </c>
      <c r="J375" t="s">
        <v>19</v>
      </c>
      <c r="K375" t="s">
        <v>133</v>
      </c>
    </row>
    <row r="376" spans="1:11">
      <c r="A376" s="3">
        <v>625</v>
      </c>
      <c r="B376" t="s">
        <v>12</v>
      </c>
      <c r="C376" t="s">
        <v>1424</v>
      </c>
      <c r="D376" t="s">
        <v>1425</v>
      </c>
      <c r="E376" t="s">
        <v>1426</v>
      </c>
      <c r="F376" t="s">
        <v>1427</v>
      </c>
      <c r="G376" t="s">
        <v>46</v>
      </c>
      <c r="H376" s="4">
        <v>45572</v>
      </c>
      <c r="I376" t="s">
        <v>512</v>
      </c>
      <c r="J376" t="s">
        <v>19</v>
      </c>
      <c r="K376" t="s">
        <v>133</v>
      </c>
    </row>
    <row r="377" spans="1:11">
      <c r="A377" s="3">
        <v>624</v>
      </c>
      <c r="B377" t="s">
        <v>83</v>
      </c>
      <c r="C377" t="s">
        <v>1428</v>
      </c>
      <c r="D377" t="s">
        <v>1429</v>
      </c>
      <c r="E377" t="s">
        <v>817</v>
      </c>
      <c r="F377" t="s">
        <v>1430</v>
      </c>
      <c r="G377" t="s">
        <v>517</v>
      </c>
      <c r="H377" s="4">
        <v>45551</v>
      </c>
      <c r="I377" t="s">
        <v>512</v>
      </c>
      <c r="J377" t="s">
        <v>19</v>
      </c>
      <c r="K377" t="s">
        <v>25</v>
      </c>
    </row>
    <row r="378" spans="1:11">
      <c r="A378" s="3">
        <v>623</v>
      </c>
      <c r="B378" t="s">
        <v>83</v>
      </c>
      <c r="C378" t="s">
        <v>1431</v>
      </c>
      <c r="D378" t="s">
        <v>1432</v>
      </c>
      <c r="E378" t="s">
        <v>1433</v>
      </c>
      <c r="F378" t="s">
        <v>1434</v>
      </c>
      <c r="G378" t="s">
        <v>1435</v>
      </c>
      <c r="H378" s="4">
        <v>45551</v>
      </c>
      <c r="I378" t="s">
        <v>512</v>
      </c>
      <c r="J378" t="s">
        <v>19</v>
      </c>
      <c r="K378" t="s">
        <v>25</v>
      </c>
    </row>
    <row r="379" spans="1:11">
      <c r="A379" s="3">
        <v>622</v>
      </c>
      <c r="B379" t="s">
        <v>12</v>
      </c>
      <c r="C379" t="s">
        <v>1436</v>
      </c>
      <c r="D379" t="s">
        <v>1437</v>
      </c>
      <c r="E379" t="s">
        <v>555</v>
      </c>
      <c r="F379" t="s">
        <v>1438</v>
      </c>
      <c r="G379" t="s">
        <v>17</v>
      </c>
      <c r="H379" s="4">
        <v>45572</v>
      </c>
      <c r="I379" t="s">
        <v>512</v>
      </c>
      <c r="J379" t="s">
        <v>19</v>
      </c>
      <c r="K379" t="s">
        <v>25</v>
      </c>
    </row>
    <row r="380" spans="1:11">
      <c r="A380" s="3">
        <v>621</v>
      </c>
      <c r="B380" t="s">
        <v>83</v>
      </c>
      <c r="C380" t="s">
        <v>1439</v>
      </c>
      <c r="D380" t="s">
        <v>1440</v>
      </c>
      <c r="E380" t="s">
        <v>555</v>
      </c>
      <c r="F380" t="s">
        <v>1441</v>
      </c>
      <c r="G380" t="s">
        <v>708</v>
      </c>
      <c r="H380" s="4">
        <v>45551</v>
      </c>
      <c r="I380" t="s">
        <v>512</v>
      </c>
      <c r="J380" t="s">
        <v>19</v>
      </c>
      <c r="K380" t="s">
        <v>25</v>
      </c>
    </row>
    <row r="381" spans="1:11">
      <c r="A381" s="3">
        <v>620</v>
      </c>
      <c r="B381" t="s">
        <v>12</v>
      </c>
      <c r="C381" t="s">
        <v>1442</v>
      </c>
      <c r="D381" t="s">
        <v>1443</v>
      </c>
      <c r="E381" t="s">
        <v>951</v>
      </c>
      <c r="F381" t="s">
        <v>952</v>
      </c>
      <c r="G381" t="s">
        <v>17</v>
      </c>
      <c r="H381" s="4">
        <v>45572</v>
      </c>
      <c r="I381" t="s">
        <v>512</v>
      </c>
      <c r="J381" t="s">
        <v>19</v>
      </c>
      <c r="K381" t="s">
        <v>133</v>
      </c>
    </row>
    <row r="382" spans="1:11">
      <c r="A382" s="3">
        <v>619</v>
      </c>
      <c r="B382" t="s">
        <v>83</v>
      </c>
      <c r="C382" t="s">
        <v>1444</v>
      </c>
      <c r="D382" t="s">
        <v>1445</v>
      </c>
      <c r="E382" t="s">
        <v>1173</v>
      </c>
      <c r="F382" t="s">
        <v>1174</v>
      </c>
      <c r="G382" t="s">
        <v>708</v>
      </c>
      <c r="H382" s="4">
        <v>45552</v>
      </c>
      <c r="I382" t="s">
        <v>512</v>
      </c>
      <c r="J382" t="s">
        <v>19</v>
      </c>
      <c r="K382" t="s">
        <v>133</v>
      </c>
    </row>
    <row r="383" spans="1:11">
      <c r="A383" s="3">
        <v>618</v>
      </c>
      <c r="B383" t="s">
        <v>12</v>
      </c>
      <c r="C383" t="s">
        <v>1446</v>
      </c>
      <c r="D383" t="s">
        <v>1447</v>
      </c>
      <c r="E383" t="s">
        <v>29</v>
      </c>
      <c r="F383" t="s">
        <v>1448</v>
      </c>
      <c r="G383" t="s">
        <v>17</v>
      </c>
      <c r="H383" s="4">
        <v>45552</v>
      </c>
      <c r="I383" t="s">
        <v>512</v>
      </c>
      <c r="J383" t="s">
        <v>19</v>
      </c>
      <c r="K383" t="s">
        <v>133</v>
      </c>
    </row>
    <row r="384" spans="1:11">
      <c r="A384" s="3">
        <v>617</v>
      </c>
      <c r="B384" t="s">
        <v>12</v>
      </c>
      <c r="C384" t="s">
        <v>1449</v>
      </c>
      <c r="D384" t="s">
        <v>1450</v>
      </c>
      <c r="E384" t="s">
        <v>642</v>
      </c>
      <c r="F384" t="s">
        <v>1451</v>
      </c>
      <c r="G384" t="s">
        <v>46</v>
      </c>
      <c r="H384" s="4">
        <v>45594</v>
      </c>
      <c r="I384" t="s">
        <v>512</v>
      </c>
      <c r="J384" t="s">
        <v>19</v>
      </c>
      <c r="K384" t="s">
        <v>20</v>
      </c>
    </row>
    <row r="385" spans="1:11">
      <c r="A385" s="3">
        <v>616</v>
      </c>
      <c r="B385" t="s">
        <v>12</v>
      </c>
      <c r="C385" t="s">
        <v>1452</v>
      </c>
      <c r="D385" t="s">
        <v>1453</v>
      </c>
      <c r="E385" t="s">
        <v>1016</v>
      </c>
      <c r="F385" t="s">
        <v>1017</v>
      </c>
      <c r="G385" t="s">
        <v>46</v>
      </c>
      <c r="H385" s="4">
        <v>45594</v>
      </c>
      <c r="I385" t="s">
        <v>512</v>
      </c>
      <c r="J385" t="s">
        <v>19</v>
      </c>
      <c r="K385" t="s">
        <v>133</v>
      </c>
    </row>
    <row r="386" spans="1:11">
      <c r="A386" s="3">
        <v>615</v>
      </c>
      <c r="B386" t="s">
        <v>26</v>
      </c>
      <c r="C386" t="s">
        <v>1454</v>
      </c>
      <c r="D386" t="s">
        <v>1455</v>
      </c>
      <c r="E386" t="s">
        <v>1456</v>
      </c>
      <c r="F386" t="s">
        <v>1457</v>
      </c>
      <c r="G386" t="s">
        <v>132</v>
      </c>
      <c r="H386" s="4">
        <v>45573</v>
      </c>
      <c r="I386" t="s">
        <v>512</v>
      </c>
      <c r="K386" t="s">
        <v>133</v>
      </c>
    </row>
    <row r="387" spans="1:11">
      <c r="A387" s="3">
        <v>614</v>
      </c>
      <c r="B387" t="s">
        <v>83</v>
      </c>
      <c r="C387" t="s">
        <v>1458</v>
      </c>
      <c r="D387" t="s">
        <v>1459</v>
      </c>
      <c r="E387" t="s">
        <v>1460</v>
      </c>
      <c r="F387" t="s">
        <v>1461</v>
      </c>
      <c r="G387" t="s">
        <v>71</v>
      </c>
      <c r="H387" s="4">
        <v>45562</v>
      </c>
      <c r="I387" t="s">
        <v>512</v>
      </c>
      <c r="J387" t="s">
        <v>19</v>
      </c>
      <c r="K387" t="s">
        <v>772</v>
      </c>
    </row>
    <row r="388" spans="1:11">
      <c r="A388" s="3">
        <v>613</v>
      </c>
      <c r="B388" t="s">
        <v>12</v>
      </c>
      <c r="C388" t="s">
        <v>1462</v>
      </c>
      <c r="D388" t="s">
        <v>1463</v>
      </c>
      <c r="E388" t="s">
        <v>915</v>
      </c>
      <c r="F388" t="s">
        <v>1464</v>
      </c>
      <c r="G388" t="s">
        <v>17</v>
      </c>
      <c r="H388" s="4">
        <v>45569</v>
      </c>
      <c r="I388" t="s">
        <v>512</v>
      </c>
      <c r="J388" t="s">
        <v>19</v>
      </c>
      <c r="K388" t="s">
        <v>25</v>
      </c>
    </row>
    <row r="389" spans="1:11">
      <c r="A389" s="3">
        <v>612</v>
      </c>
      <c r="B389" t="s">
        <v>83</v>
      </c>
      <c r="C389" t="s">
        <v>1465</v>
      </c>
      <c r="D389" t="s">
        <v>1466</v>
      </c>
      <c r="E389" t="s">
        <v>1110</v>
      </c>
      <c r="F389" t="s">
        <v>1467</v>
      </c>
      <c r="G389" t="s">
        <v>708</v>
      </c>
      <c r="H389" s="4">
        <v>45548</v>
      </c>
      <c r="I389" t="s">
        <v>512</v>
      </c>
      <c r="J389" t="s">
        <v>19</v>
      </c>
      <c r="K389" t="s">
        <v>25</v>
      </c>
    </row>
    <row r="390" spans="1:11">
      <c r="A390" s="3">
        <v>611</v>
      </c>
      <c r="B390" t="s">
        <v>12</v>
      </c>
      <c r="C390" t="s">
        <v>1468</v>
      </c>
      <c r="D390" t="s">
        <v>1469</v>
      </c>
      <c r="E390" t="s">
        <v>66</v>
      </c>
      <c r="F390" t="s">
        <v>1470</v>
      </c>
      <c r="G390" t="s">
        <v>17</v>
      </c>
      <c r="H390" s="4">
        <v>45569</v>
      </c>
      <c r="I390" t="s">
        <v>512</v>
      </c>
      <c r="J390" t="s">
        <v>19</v>
      </c>
      <c r="K390" t="s">
        <v>20</v>
      </c>
    </row>
    <row r="391" spans="1:11">
      <c r="A391" s="3">
        <v>610</v>
      </c>
      <c r="B391" t="s">
        <v>12</v>
      </c>
      <c r="C391" t="s">
        <v>1471</v>
      </c>
      <c r="D391" t="s">
        <v>1472</v>
      </c>
      <c r="E391" t="s">
        <v>66</v>
      </c>
      <c r="F391" t="s">
        <v>1473</v>
      </c>
      <c r="G391" t="s">
        <v>17</v>
      </c>
      <c r="H391" s="4">
        <v>45569</v>
      </c>
      <c r="I391" t="s">
        <v>512</v>
      </c>
      <c r="J391" t="s">
        <v>19</v>
      </c>
      <c r="K391" t="s">
        <v>25</v>
      </c>
    </row>
    <row r="392" spans="1:11">
      <c r="A392" s="3">
        <v>609</v>
      </c>
      <c r="B392" t="s">
        <v>83</v>
      </c>
      <c r="C392" t="s">
        <v>1474</v>
      </c>
      <c r="D392" t="s">
        <v>1475</v>
      </c>
      <c r="E392" t="s">
        <v>559</v>
      </c>
      <c r="F392" t="s">
        <v>1476</v>
      </c>
      <c r="G392" t="s">
        <v>819</v>
      </c>
      <c r="H392" s="4">
        <v>45548</v>
      </c>
      <c r="I392" t="s">
        <v>512</v>
      </c>
      <c r="J392" t="s">
        <v>19</v>
      </c>
      <c r="K392" t="s">
        <v>20</v>
      </c>
    </row>
    <row r="393" spans="1:11">
      <c r="A393" s="3">
        <v>608</v>
      </c>
      <c r="B393" t="s">
        <v>83</v>
      </c>
      <c r="C393" t="s">
        <v>1477</v>
      </c>
      <c r="D393" t="s">
        <v>1478</v>
      </c>
      <c r="E393" t="s">
        <v>850</v>
      </c>
      <c r="F393" t="s">
        <v>1479</v>
      </c>
      <c r="G393" t="s">
        <v>657</v>
      </c>
      <c r="H393" s="4">
        <v>45548</v>
      </c>
      <c r="I393" t="s">
        <v>512</v>
      </c>
      <c r="J393" t="s">
        <v>19</v>
      </c>
      <c r="K393" t="s">
        <v>133</v>
      </c>
    </row>
    <row r="394" spans="1:11">
      <c r="A394" s="3">
        <v>607</v>
      </c>
      <c r="B394" t="s">
        <v>83</v>
      </c>
      <c r="C394" t="s">
        <v>1480</v>
      </c>
      <c r="D394" t="s">
        <v>1481</v>
      </c>
      <c r="E394" t="s">
        <v>1482</v>
      </c>
      <c r="F394" t="s">
        <v>1483</v>
      </c>
      <c r="G394" t="s">
        <v>657</v>
      </c>
      <c r="H394" s="4">
        <v>45548</v>
      </c>
      <c r="I394" t="s">
        <v>512</v>
      </c>
      <c r="J394" t="s">
        <v>19</v>
      </c>
      <c r="K394" t="s">
        <v>133</v>
      </c>
    </row>
    <row r="395" spans="1:11">
      <c r="A395" s="3">
        <v>606</v>
      </c>
      <c r="B395" t="s">
        <v>83</v>
      </c>
      <c r="C395" t="s">
        <v>1484</v>
      </c>
      <c r="D395" t="s">
        <v>1485</v>
      </c>
      <c r="E395" t="s">
        <v>1486</v>
      </c>
      <c r="F395" t="s">
        <v>1487</v>
      </c>
      <c r="G395" t="s">
        <v>657</v>
      </c>
      <c r="H395" s="4">
        <v>45548</v>
      </c>
      <c r="I395" t="s">
        <v>512</v>
      </c>
      <c r="J395" t="s">
        <v>19</v>
      </c>
      <c r="K395" t="s">
        <v>133</v>
      </c>
    </row>
    <row r="396" spans="1:11">
      <c r="A396" s="3">
        <v>605</v>
      </c>
      <c r="B396" t="s">
        <v>83</v>
      </c>
      <c r="C396" t="s">
        <v>1488</v>
      </c>
      <c r="D396" t="s">
        <v>1489</v>
      </c>
      <c r="E396" t="s">
        <v>1490</v>
      </c>
      <c r="F396" t="s">
        <v>1491</v>
      </c>
      <c r="G396" t="s">
        <v>657</v>
      </c>
      <c r="H396" s="4">
        <v>45548</v>
      </c>
      <c r="I396" t="s">
        <v>512</v>
      </c>
      <c r="J396" t="s">
        <v>19</v>
      </c>
      <c r="K396" t="s">
        <v>133</v>
      </c>
    </row>
    <row r="397" spans="1:11">
      <c r="A397" s="3">
        <v>604</v>
      </c>
      <c r="B397" t="s">
        <v>83</v>
      </c>
      <c r="C397" t="s">
        <v>1492</v>
      </c>
      <c r="D397" t="s">
        <v>1493</v>
      </c>
      <c r="E397" t="s">
        <v>1494</v>
      </c>
      <c r="F397" t="s">
        <v>1495</v>
      </c>
      <c r="G397" t="s">
        <v>657</v>
      </c>
      <c r="H397" s="4">
        <v>45548</v>
      </c>
      <c r="I397" t="s">
        <v>512</v>
      </c>
      <c r="J397" t="s">
        <v>19</v>
      </c>
      <c r="K397" t="s">
        <v>133</v>
      </c>
    </row>
    <row r="398" spans="1:11">
      <c r="A398" s="3">
        <v>603</v>
      </c>
      <c r="B398" t="s">
        <v>83</v>
      </c>
      <c r="C398" t="s">
        <v>1496</v>
      </c>
      <c r="D398" t="s">
        <v>1497</v>
      </c>
      <c r="E398" t="s">
        <v>1269</v>
      </c>
      <c r="F398" t="s">
        <v>1498</v>
      </c>
      <c r="G398" t="s">
        <v>1499</v>
      </c>
      <c r="H398" s="4">
        <v>45553</v>
      </c>
      <c r="I398" t="s">
        <v>512</v>
      </c>
      <c r="J398" t="s">
        <v>19</v>
      </c>
      <c r="K398" t="s">
        <v>133</v>
      </c>
    </row>
    <row r="399" spans="1:11">
      <c r="A399" s="3">
        <v>602</v>
      </c>
      <c r="B399" t="s">
        <v>83</v>
      </c>
      <c r="C399" t="s">
        <v>1500</v>
      </c>
      <c r="D399" t="s">
        <v>1501</v>
      </c>
      <c r="E399" t="s">
        <v>1110</v>
      </c>
      <c r="F399" t="s">
        <v>1502</v>
      </c>
      <c r="G399" t="s">
        <v>535</v>
      </c>
      <c r="H399" s="4">
        <v>45548</v>
      </c>
      <c r="I399" t="s">
        <v>512</v>
      </c>
      <c r="J399" t="s">
        <v>19</v>
      </c>
      <c r="K399" t="s">
        <v>25</v>
      </c>
    </row>
    <row r="400" spans="1:11">
      <c r="A400" s="3">
        <v>601</v>
      </c>
      <c r="B400" t="s">
        <v>12</v>
      </c>
      <c r="C400" t="s">
        <v>1503</v>
      </c>
      <c r="D400" t="s">
        <v>1504</v>
      </c>
      <c r="E400" t="s">
        <v>1505</v>
      </c>
      <c r="F400" t="s">
        <v>1506</v>
      </c>
      <c r="G400" t="s">
        <v>132</v>
      </c>
      <c r="H400" s="4">
        <v>45562</v>
      </c>
      <c r="I400" t="s">
        <v>512</v>
      </c>
      <c r="J400" t="s">
        <v>19</v>
      </c>
      <c r="K400" t="s">
        <v>20</v>
      </c>
    </row>
    <row r="401" spans="1:11">
      <c r="A401" s="3">
        <v>600</v>
      </c>
      <c r="B401" t="s">
        <v>26</v>
      </c>
      <c r="C401" t="s">
        <v>1507</v>
      </c>
      <c r="D401" t="s">
        <v>1508</v>
      </c>
      <c r="E401" t="s">
        <v>1509</v>
      </c>
      <c r="F401" t="s">
        <v>1510</v>
      </c>
      <c r="G401" t="s">
        <v>183</v>
      </c>
      <c r="H401" s="4">
        <v>45538</v>
      </c>
      <c r="I401" t="s">
        <v>512</v>
      </c>
      <c r="K401" t="s">
        <v>133</v>
      </c>
    </row>
    <row r="402" spans="1:11">
      <c r="A402" s="3">
        <v>599</v>
      </c>
      <c r="B402" t="s">
        <v>26</v>
      </c>
      <c r="C402" t="s">
        <v>1511</v>
      </c>
      <c r="D402" t="s">
        <v>1512</v>
      </c>
      <c r="E402" t="s">
        <v>1513</v>
      </c>
      <c r="F402" t="s">
        <v>1514</v>
      </c>
      <c r="G402" t="s">
        <v>35</v>
      </c>
      <c r="H402" s="4">
        <v>45587</v>
      </c>
      <c r="I402" t="s">
        <v>512</v>
      </c>
      <c r="K402" t="s">
        <v>133</v>
      </c>
    </row>
    <row r="403" spans="1:11">
      <c r="A403" s="3">
        <v>598</v>
      </c>
      <c r="B403" t="s">
        <v>12</v>
      </c>
      <c r="C403" t="s">
        <v>1515</v>
      </c>
      <c r="D403" t="s">
        <v>1516</v>
      </c>
      <c r="E403" t="s">
        <v>1517</v>
      </c>
      <c r="F403" t="s">
        <v>1518</v>
      </c>
      <c r="G403" t="s">
        <v>17</v>
      </c>
      <c r="H403" s="4">
        <v>45560</v>
      </c>
      <c r="I403" t="s">
        <v>512</v>
      </c>
      <c r="J403" t="s">
        <v>19</v>
      </c>
      <c r="K403" t="s">
        <v>20</v>
      </c>
    </row>
    <row r="404" spans="1:11">
      <c r="A404" s="3">
        <v>597</v>
      </c>
      <c r="B404" t="s">
        <v>83</v>
      </c>
      <c r="C404" t="s">
        <v>1519</v>
      </c>
      <c r="D404" t="s">
        <v>1520</v>
      </c>
      <c r="E404" t="s">
        <v>555</v>
      </c>
      <c r="F404" t="s">
        <v>1521</v>
      </c>
      <c r="G404" t="s">
        <v>819</v>
      </c>
      <c r="H404" s="4">
        <v>45548</v>
      </c>
      <c r="I404" t="s">
        <v>512</v>
      </c>
      <c r="J404" t="s">
        <v>19</v>
      </c>
      <c r="K404" t="s">
        <v>133</v>
      </c>
    </row>
    <row r="405" spans="1:11">
      <c r="A405" s="3">
        <v>596</v>
      </c>
      <c r="B405" t="s">
        <v>12</v>
      </c>
      <c r="C405" t="s">
        <v>1522</v>
      </c>
      <c r="D405" t="s">
        <v>1523</v>
      </c>
      <c r="E405" t="s">
        <v>1524</v>
      </c>
      <c r="F405" t="s">
        <v>732</v>
      </c>
      <c r="G405" t="s">
        <v>17</v>
      </c>
      <c r="H405" s="4">
        <v>45569</v>
      </c>
      <c r="I405" t="s">
        <v>512</v>
      </c>
      <c r="J405" t="s">
        <v>19</v>
      </c>
      <c r="K405" t="s">
        <v>25</v>
      </c>
    </row>
    <row r="406" spans="1:11">
      <c r="A406" s="3">
        <v>595</v>
      </c>
      <c r="B406" t="s">
        <v>26</v>
      </c>
      <c r="C406" t="s">
        <v>1525</v>
      </c>
      <c r="D406" t="s">
        <v>1526</v>
      </c>
      <c r="E406" t="s">
        <v>1046</v>
      </c>
      <c r="F406" t="s">
        <v>1527</v>
      </c>
      <c r="G406" t="s">
        <v>183</v>
      </c>
      <c r="H406" s="4">
        <v>45538</v>
      </c>
      <c r="I406" t="s">
        <v>512</v>
      </c>
      <c r="K406" t="s">
        <v>133</v>
      </c>
    </row>
    <row r="407" spans="1:11">
      <c r="A407" s="3">
        <v>594</v>
      </c>
      <c r="B407" t="s">
        <v>26</v>
      </c>
      <c r="C407" t="s">
        <v>1528</v>
      </c>
      <c r="D407" t="s">
        <v>1529</v>
      </c>
      <c r="E407" t="s">
        <v>1530</v>
      </c>
      <c r="F407" t="s">
        <v>1531</v>
      </c>
      <c r="G407" t="s">
        <v>183</v>
      </c>
      <c r="H407" s="4">
        <v>45538</v>
      </c>
      <c r="I407" t="s">
        <v>512</v>
      </c>
      <c r="K407" t="s">
        <v>133</v>
      </c>
    </row>
    <row r="408" spans="1:11">
      <c r="A408" s="3">
        <v>593</v>
      </c>
      <c r="B408" t="s">
        <v>26</v>
      </c>
      <c r="C408" t="s">
        <v>1532</v>
      </c>
      <c r="D408" t="s">
        <v>1533</v>
      </c>
      <c r="E408" t="s">
        <v>1530</v>
      </c>
      <c r="F408" t="s">
        <v>1531</v>
      </c>
      <c r="G408" t="s">
        <v>183</v>
      </c>
      <c r="H408" s="4">
        <v>45538</v>
      </c>
      <c r="I408" t="s">
        <v>512</v>
      </c>
      <c r="K408" t="s">
        <v>133</v>
      </c>
    </row>
    <row r="409" spans="1:11">
      <c r="A409" s="3">
        <v>592</v>
      </c>
      <c r="B409" t="s">
        <v>26</v>
      </c>
      <c r="C409" t="s">
        <v>1534</v>
      </c>
      <c r="D409" t="s">
        <v>1535</v>
      </c>
      <c r="E409" t="s">
        <v>1530</v>
      </c>
      <c r="F409" t="s">
        <v>1536</v>
      </c>
      <c r="G409" t="s">
        <v>847</v>
      </c>
      <c r="H409" s="4">
        <v>45541</v>
      </c>
      <c r="I409" t="s">
        <v>512</v>
      </c>
      <c r="K409" t="s">
        <v>133</v>
      </c>
    </row>
    <row r="410" spans="1:11">
      <c r="A410" s="3">
        <v>591</v>
      </c>
      <c r="B410" t="s">
        <v>26</v>
      </c>
      <c r="C410" t="s">
        <v>1537</v>
      </c>
      <c r="D410" t="s">
        <v>1538</v>
      </c>
      <c r="E410" t="s">
        <v>1530</v>
      </c>
      <c r="F410" t="s">
        <v>1536</v>
      </c>
      <c r="G410" t="s">
        <v>847</v>
      </c>
      <c r="H410" s="4">
        <v>45541</v>
      </c>
      <c r="I410" t="s">
        <v>512</v>
      </c>
      <c r="K410" t="s">
        <v>133</v>
      </c>
    </row>
    <row r="411" spans="1:11">
      <c r="A411" s="3">
        <v>590</v>
      </c>
      <c r="B411" t="s">
        <v>83</v>
      </c>
      <c r="C411" t="s">
        <v>1539</v>
      </c>
      <c r="D411" t="s">
        <v>1540</v>
      </c>
      <c r="E411" t="s">
        <v>731</v>
      </c>
      <c r="F411" t="s">
        <v>732</v>
      </c>
      <c r="G411" t="s">
        <v>108</v>
      </c>
      <c r="H411" s="4">
        <v>45562</v>
      </c>
      <c r="I411" t="s">
        <v>512</v>
      </c>
      <c r="J411" t="s">
        <v>19</v>
      </c>
      <c r="K411" t="s">
        <v>41</v>
      </c>
    </row>
    <row r="412" spans="1:11">
      <c r="A412" s="3">
        <v>589</v>
      </c>
      <c r="B412" t="s">
        <v>83</v>
      </c>
      <c r="C412" t="s">
        <v>1541</v>
      </c>
      <c r="D412" t="s">
        <v>1542</v>
      </c>
      <c r="E412" t="s">
        <v>1123</v>
      </c>
      <c r="F412" t="s">
        <v>1543</v>
      </c>
      <c r="G412" t="s">
        <v>71</v>
      </c>
      <c r="H412" s="4">
        <v>45562</v>
      </c>
      <c r="I412" t="s">
        <v>512</v>
      </c>
      <c r="J412" t="s">
        <v>19</v>
      </c>
      <c r="K412" t="s">
        <v>133</v>
      </c>
    </row>
    <row r="413" spans="1:11">
      <c r="A413" s="3">
        <v>588</v>
      </c>
      <c r="B413" t="s">
        <v>83</v>
      </c>
      <c r="C413" t="s">
        <v>1544</v>
      </c>
      <c r="D413" t="s">
        <v>1545</v>
      </c>
      <c r="E413" t="s">
        <v>1546</v>
      </c>
      <c r="F413" t="s">
        <v>1547</v>
      </c>
      <c r="G413" t="s">
        <v>71</v>
      </c>
      <c r="H413" s="4">
        <v>45562</v>
      </c>
      <c r="I413" t="s">
        <v>512</v>
      </c>
      <c r="J413" t="s">
        <v>19</v>
      </c>
      <c r="K413" t="s">
        <v>133</v>
      </c>
    </row>
    <row r="414" spans="1:11">
      <c r="A414" s="3">
        <v>587</v>
      </c>
      <c r="B414" t="s">
        <v>83</v>
      </c>
      <c r="C414" t="s">
        <v>1548</v>
      </c>
      <c r="D414" t="s">
        <v>1549</v>
      </c>
      <c r="E414" t="s">
        <v>233</v>
      </c>
      <c r="F414" t="s">
        <v>1550</v>
      </c>
      <c r="G414" t="s">
        <v>71</v>
      </c>
      <c r="H414" s="4">
        <v>45562</v>
      </c>
      <c r="I414" t="s">
        <v>512</v>
      </c>
      <c r="J414" t="s">
        <v>19</v>
      </c>
      <c r="K414" t="s">
        <v>133</v>
      </c>
    </row>
    <row r="415" spans="1:11">
      <c r="A415" s="3">
        <v>586</v>
      </c>
      <c r="B415" t="s">
        <v>83</v>
      </c>
      <c r="C415" t="s">
        <v>1551</v>
      </c>
      <c r="D415" t="s">
        <v>1552</v>
      </c>
      <c r="E415" t="s">
        <v>144</v>
      </c>
      <c r="F415" t="s">
        <v>1553</v>
      </c>
      <c r="G415" t="s">
        <v>71</v>
      </c>
      <c r="H415" s="4">
        <v>45562</v>
      </c>
      <c r="I415" t="s">
        <v>512</v>
      </c>
      <c r="J415" t="s">
        <v>19</v>
      </c>
      <c r="K415" t="s">
        <v>133</v>
      </c>
    </row>
    <row r="416" spans="1:11">
      <c r="A416" s="3">
        <v>585</v>
      </c>
      <c r="B416" t="s">
        <v>83</v>
      </c>
      <c r="C416" t="s">
        <v>1554</v>
      </c>
      <c r="D416" t="s">
        <v>1555</v>
      </c>
      <c r="E416" t="s">
        <v>144</v>
      </c>
      <c r="F416" t="s">
        <v>1556</v>
      </c>
      <c r="G416" t="s">
        <v>71</v>
      </c>
      <c r="H416" s="4">
        <v>45562</v>
      </c>
      <c r="I416" t="s">
        <v>512</v>
      </c>
      <c r="J416" t="s">
        <v>19</v>
      </c>
      <c r="K416" t="s">
        <v>133</v>
      </c>
    </row>
    <row r="417" spans="1:11">
      <c r="A417" s="3">
        <v>584</v>
      </c>
      <c r="B417" t="s">
        <v>83</v>
      </c>
      <c r="C417" t="s">
        <v>1557</v>
      </c>
      <c r="D417" t="s">
        <v>1558</v>
      </c>
      <c r="E417" t="s">
        <v>1123</v>
      </c>
      <c r="F417" t="s">
        <v>1559</v>
      </c>
      <c r="G417" t="s">
        <v>71</v>
      </c>
      <c r="H417" s="4">
        <v>45562</v>
      </c>
      <c r="I417" t="s">
        <v>512</v>
      </c>
      <c r="J417" t="s">
        <v>19</v>
      </c>
      <c r="K417" t="s">
        <v>133</v>
      </c>
    </row>
    <row r="418" spans="1:11">
      <c r="A418" s="3">
        <v>583</v>
      </c>
      <c r="B418" t="s">
        <v>83</v>
      </c>
      <c r="C418" t="s">
        <v>1560</v>
      </c>
      <c r="D418" t="s">
        <v>1561</v>
      </c>
      <c r="E418" t="s">
        <v>1562</v>
      </c>
      <c r="F418" t="s">
        <v>1563</v>
      </c>
      <c r="G418" t="s">
        <v>804</v>
      </c>
      <c r="H418" s="4">
        <v>45562</v>
      </c>
      <c r="I418" t="s">
        <v>512</v>
      </c>
      <c r="J418" t="s">
        <v>19</v>
      </c>
      <c r="K418" t="s">
        <v>133</v>
      </c>
    </row>
    <row r="419" spans="1:11">
      <c r="A419" s="3">
        <v>582</v>
      </c>
      <c r="B419" t="s">
        <v>83</v>
      </c>
      <c r="C419" t="s">
        <v>1564</v>
      </c>
      <c r="D419" t="s">
        <v>1565</v>
      </c>
      <c r="E419" t="s">
        <v>1566</v>
      </c>
      <c r="F419" t="s">
        <v>1567</v>
      </c>
      <c r="G419" t="s">
        <v>108</v>
      </c>
      <c r="H419" s="4">
        <v>45562</v>
      </c>
      <c r="I419" t="s">
        <v>512</v>
      </c>
      <c r="J419" t="s">
        <v>19</v>
      </c>
      <c r="K419" t="s">
        <v>25</v>
      </c>
    </row>
    <row r="420" spans="1:11">
      <c r="A420" s="3">
        <v>581</v>
      </c>
      <c r="B420" t="s">
        <v>26</v>
      </c>
      <c r="C420" t="s">
        <v>1568</v>
      </c>
      <c r="D420" t="s">
        <v>1569</v>
      </c>
      <c r="E420" t="s">
        <v>1570</v>
      </c>
      <c r="F420" t="s">
        <v>1571</v>
      </c>
      <c r="G420" t="s">
        <v>146</v>
      </c>
      <c r="H420" s="4">
        <v>45548</v>
      </c>
      <c r="I420" t="s">
        <v>512</v>
      </c>
      <c r="K420" t="s">
        <v>147</v>
      </c>
    </row>
    <row r="421" spans="1:11">
      <c r="A421" s="3">
        <v>580</v>
      </c>
      <c r="B421" t="s">
        <v>26</v>
      </c>
      <c r="C421" t="s">
        <v>1572</v>
      </c>
      <c r="D421" t="s">
        <v>1573</v>
      </c>
      <c r="E421" t="s">
        <v>140</v>
      </c>
      <c r="F421" t="s">
        <v>1574</v>
      </c>
      <c r="G421" t="s">
        <v>146</v>
      </c>
      <c r="H421" s="4">
        <v>45548</v>
      </c>
      <c r="I421" t="s">
        <v>512</v>
      </c>
      <c r="K421" t="s">
        <v>147</v>
      </c>
    </row>
    <row r="422" spans="1:11">
      <c r="A422" s="3">
        <v>579</v>
      </c>
      <c r="B422" t="s">
        <v>83</v>
      </c>
      <c r="C422" t="s">
        <v>1575</v>
      </c>
      <c r="D422" t="s">
        <v>1576</v>
      </c>
      <c r="E422" t="s">
        <v>915</v>
      </c>
      <c r="F422" t="s">
        <v>1577</v>
      </c>
      <c r="G422" t="s">
        <v>535</v>
      </c>
      <c r="H422" s="4">
        <v>45548</v>
      </c>
      <c r="I422" t="s">
        <v>512</v>
      </c>
      <c r="J422" t="s">
        <v>19</v>
      </c>
      <c r="K422" t="s">
        <v>25</v>
      </c>
    </row>
    <row r="423" spans="1:11">
      <c r="A423" s="3">
        <v>578</v>
      </c>
      <c r="B423" t="s">
        <v>83</v>
      </c>
      <c r="C423" t="s">
        <v>1578</v>
      </c>
      <c r="D423" t="s">
        <v>1579</v>
      </c>
      <c r="E423" t="s">
        <v>1580</v>
      </c>
      <c r="F423" t="s">
        <v>1581</v>
      </c>
      <c r="G423" t="s">
        <v>35</v>
      </c>
      <c r="H423" s="4">
        <v>45593</v>
      </c>
      <c r="I423" t="s">
        <v>512</v>
      </c>
      <c r="J423" t="s">
        <v>19</v>
      </c>
      <c r="K423" t="s">
        <v>20</v>
      </c>
    </row>
    <row r="424" spans="1:11">
      <c r="A424" s="3">
        <v>577</v>
      </c>
      <c r="B424" t="s">
        <v>12</v>
      </c>
      <c r="C424" t="s">
        <v>1582</v>
      </c>
      <c r="D424" t="s">
        <v>1583</v>
      </c>
      <c r="E424" t="s">
        <v>639</v>
      </c>
      <c r="F424" t="s">
        <v>194</v>
      </c>
      <c r="G424" t="s">
        <v>132</v>
      </c>
      <c r="H424" s="4">
        <v>45576</v>
      </c>
      <c r="I424" t="s">
        <v>512</v>
      </c>
      <c r="J424" t="s">
        <v>19</v>
      </c>
      <c r="K424" t="s">
        <v>20</v>
      </c>
    </row>
    <row r="425" spans="1:11">
      <c r="A425" s="3">
        <v>576</v>
      </c>
      <c r="B425" t="s">
        <v>83</v>
      </c>
      <c r="C425" t="s">
        <v>1584</v>
      </c>
      <c r="D425" t="s">
        <v>1585</v>
      </c>
      <c r="E425" t="s">
        <v>69</v>
      </c>
      <c r="F425" t="s">
        <v>1378</v>
      </c>
      <c r="G425" t="s">
        <v>171</v>
      </c>
      <c r="H425" s="4">
        <v>45562</v>
      </c>
      <c r="I425" t="s">
        <v>512</v>
      </c>
      <c r="J425" t="s">
        <v>19</v>
      </c>
      <c r="K425" t="s">
        <v>133</v>
      </c>
    </row>
    <row r="426" spans="1:11">
      <c r="A426" s="3">
        <v>575</v>
      </c>
      <c r="B426" t="s">
        <v>83</v>
      </c>
      <c r="C426" t="s">
        <v>1586</v>
      </c>
      <c r="D426" t="s">
        <v>1587</v>
      </c>
      <c r="E426" t="s">
        <v>1588</v>
      </c>
      <c r="F426" t="s">
        <v>1589</v>
      </c>
      <c r="G426" t="s">
        <v>71</v>
      </c>
      <c r="H426" s="4">
        <v>45562</v>
      </c>
      <c r="I426" t="s">
        <v>512</v>
      </c>
      <c r="J426" t="s">
        <v>19</v>
      </c>
      <c r="K426" t="s">
        <v>133</v>
      </c>
    </row>
    <row r="427" spans="1:11">
      <c r="A427" s="3">
        <v>574</v>
      </c>
      <c r="B427" t="s">
        <v>83</v>
      </c>
      <c r="C427" t="s">
        <v>1590</v>
      </c>
      <c r="D427" t="s">
        <v>1591</v>
      </c>
      <c r="E427" t="s">
        <v>1094</v>
      </c>
      <c r="F427" t="s">
        <v>1592</v>
      </c>
      <c r="G427" t="s">
        <v>71</v>
      </c>
      <c r="H427" s="4">
        <v>45562</v>
      </c>
      <c r="I427" t="s">
        <v>512</v>
      </c>
      <c r="J427" t="s">
        <v>19</v>
      </c>
      <c r="K427" t="s">
        <v>133</v>
      </c>
    </row>
    <row r="428" spans="1:11">
      <c r="A428" s="3">
        <v>573</v>
      </c>
      <c r="B428" t="s">
        <v>83</v>
      </c>
      <c r="C428" t="s">
        <v>1593</v>
      </c>
      <c r="D428" t="s">
        <v>1594</v>
      </c>
      <c r="E428" t="s">
        <v>1595</v>
      </c>
      <c r="F428" t="s">
        <v>1596</v>
      </c>
      <c r="G428" t="s">
        <v>71</v>
      </c>
      <c r="H428" s="4">
        <v>45562</v>
      </c>
      <c r="I428" t="s">
        <v>512</v>
      </c>
      <c r="J428" t="s">
        <v>19</v>
      </c>
      <c r="K428" t="s">
        <v>133</v>
      </c>
    </row>
    <row r="429" spans="1:11">
      <c r="A429" s="3">
        <v>572</v>
      </c>
      <c r="B429" t="s">
        <v>83</v>
      </c>
      <c r="C429" t="s">
        <v>1597</v>
      </c>
      <c r="D429" t="s">
        <v>1598</v>
      </c>
      <c r="E429" t="s">
        <v>533</v>
      </c>
      <c r="F429" t="s">
        <v>1599</v>
      </c>
      <c r="G429" t="s">
        <v>517</v>
      </c>
      <c r="H429" s="4">
        <v>45548</v>
      </c>
      <c r="I429" t="s">
        <v>512</v>
      </c>
      <c r="J429" t="s">
        <v>19</v>
      </c>
      <c r="K429" t="s">
        <v>20</v>
      </c>
    </row>
    <row r="430" spans="1:11">
      <c r="A430" s="3">
        <v>571</v>
      </c>
      <c r="B430" t="s">
        <v>83</v>
      </c>
      <c r="C430" t="s">
        <v>1600</v>
      </c>
      <c r="D430" t="s">
        <v>1601</v>
      </c>
      <c r="E430" t="s">
        <v>1602</v>
      </c>
      <c r="F430" t="s">
        <v>1603</v>
      </c>
      <c r="G430" t="s">
        <v>517</v>
      </c>
      <c r="H430" s="4">
        <v>45548</v>
      </c>
      <c r="I430" t="s">
        <v>512</v>
      </c>
      <c r="J430" t="s">
        <v>19</v>
      </c>
      <c r="K430" t="s">
        <v>20</v>
      </c>
    </row>
    <row r="431" spans="1:11">
      <c r="A431" s="3">
        <v>570</v>
      </c>
      <c r="B431" t="s">
        <v>83</v>
      </c>
      <c r="C431" t="s">
        <v>1604</v>
      </c>
      <c r="D431" t="s">
        <v>1605</v>
      </c>
      <c r="E431" t="s">
        <v>845</v>
      </c>
      <c r="F431" t="s">
        <v>1606</v>
      </c>
      <c r="G431" t="s">
        <v>517</v>
      </c>
      <c r="H431" s="4">
        <v>45548</v>
      </c>
      <c r="I431" t="s">
        <v>512</v>
      </c>
      <c r="J431" t="s">
        <v>19</v>
      </c>
      <c r="K431" t="s">
        <v>20</v>
      </c>
    </row>
    <row r="432" spans="1:11">
      <c r="A432" s="3">
        <v>569</v>
      </c>
      <c r="B432" t="s">
        <v>83</v>
      </c>
      <c r="C432" t="s">
        <v>1607</v>
      </c>
      <c r="D432" t="s">
        <v>1608</v>
      </c>
      <c r="E432" t="s">
        <v>1609</v>
      </c>
      <c r="F432" t="s">
        <v>1610</v>
      </c>
      <c r="G432" t="s">
        <v>517</v>
      </c>
      <c r="H432" s="4">
        <v>45548</v>
      </c>
      <c r="I432" t="s">
        <v>512</v>
      </c>
      <c r="J432" t="s">
        <v>19</v>
      </c>
      <c r="K432" t="s">
        <v>20</v>
      </c>
    </row>
    <row r="433" spans="1:11">
      <c r="A433" s="3">
        <v>568</v>
      </c>
      <c r="B433" t="s">
        <v>83</v>
      </c>
      <c r="C433" t="s">
        <v>1611</v>
      </c>
      <c r="D433" t="s">
        <v>1612</v>
      </c>
      <c r="E433" t="s">
        <v>1613</v>
      </c>
      <c r="F433" t="s">
        <v>1614</v>
      </c>
      <c r="G433" t="s">
        <v>517</v>
      </c>
      <c r="H433" s="4">
        <v>45548</v>
      </c>
      <c r="I433" t="s">
        <v>512</v>
      </c>
      <c r="J433" t="s">
        <v>19</v>
      </c>
      <c r="K433" t="s">
        <v>20</v>
      </c>
    </row>
    <row r="434" spans="1:11">
      <c r="A434" s="3">
        <v>567</v>
      </c>
      <c r="B434" t="s">
        <v>83</v>
      </c>
      <c r="C434" t="s">
        <v>1615</v>
      </c>
      <c r="D434" t="s">
        <v>1616</v>
      </c>
      <c r="E434" t="s">
        <v>1617</v>
      </c>
      <c r="F434" t="s">
        <v>1618</v>
      </c>
      <c r="G434" t="s">
        <v>171</v>
      </c>
      <c r="H434" s="4">
        <v>45562</v>
      </c>
      <c r="I434" t="s">
        <v>512</v>
      </c>
      <c r="J434" t="s">
        <v>19</v>
      </c>
      <c r="K434" t="s">
        <v>25</v>
      </c>
    </row>
    <row r="435" spans="1:11">
      <c r="A435" s="3">
        <v>566</v>
      </c>
      <c r="B435" t="s">
        <v>83</v>
      </c>
      <c r="C435" t="s">
        <v>1619</v>
      </c>
      <c r="D435" t="s">
        <v>1620</v>
      </c>
      <c r="E435" t="s">
        <v>521</v>
      </c>
      <c r="F435" t="s">
        <v>1621</v>
      </c>
      <c r="G435" t="s">
        <v>127</v>
      </c>
      <c r="H435" s="4">
        <v>45562</v>
      </c>
      <c r="I435" t="s">
        <v>512</v>
      </c>
      <c r="J435" t="s">
        <v>19</v>
      </c>
      <c r="K435" t="s">
        <v>20</v>
      </c>
    </row>
    <row r="436" spans="1:11">
      <c r="A436" s="3">
        <v>565</v>
      </c>
      <c r="B436" t="s">
        <v>83</v>
      </c>
      <c r="C436" t="s">
        <v>1622</v>
      </c>
      <c r="D436" t="s">
        <v>1623</v>
      </c>
      <c r="E436" t="s">
        <v>1624</v>
      </c>
      <c r="F436" t="s">
        <v>1625</v>
      </c>
      <c r="G436" t="s">
        <v>1306</v>
      </c>
      <c r="H436" s="4">
        <v>45562</v>
      </c>
      <c r="I436" t="s">
        <v>512</v>
      </c>
      <c r="J436" t="s">
        <v>19</v>
      </c>
      <c r="K436" t="s">
        <v>20</v>
      </c>
    </row>
    <row r="437" spans="1:11">
      <c r="A437" s="3">
        <v>564</v>
      </c>
      <c r="B437" t="s">
        <v>26</v>
      </c>
      <c r="C437" t="s">
        <v>1626</v>
      </c>
      <c r="D437" t="s">
        <v>1627</v>
      </c>
      <c r="E437" t="s">
        <v>1628</v>
      </c>
      <c r="F437" t="s">
        <v>1629</v>
      </c>
      <c r="G437" t="s">
        <v>17</v>
      </c>
      <c r="H437" s="4">
        <v>45567</v>
      </c>
      <c r="I437" t="s">
        <v>512</v>
      </c>
      <c r="K437" t="s">
        <v>133</v>
      </c>
    </row>
    <row r="438" spans="1:11">
      <c r="A438" s="3">
        <v>563</v>
      </c>
      <c r="B438" t="s">
        <v>83</v>
      </c>
      <c r="C438" t="s">
        <v>1630</v>
      </c>
      <c r="D438" t="s">
        <v>1631</v>
      </c>
      <c r="E438" t="s">
        <v>1632</v>
      </c>
      <c r="F438" t="s">
        <v>1633</v>
      </c>
      <c r="G438" t="s">
        <v>35</v>
      </c>
      <c r="H438" s="4">
        <v>45593</v>
      </c>
      <c r="I438" t="s">
        <v>512</v>
      </c>
      <c r="J438" t="s">
        <v>19</v>
      </c>
      <c r="K438" t="s">
        <v>25</v>
      </c>
    </row>
    <row r="439" spans="1:11">
      <c r="A439" s="3">
        <v>562</v>
      </c>
      <c r="B439" t="s">
        <v>26</v>
      </c>
      <c r="C439" t="s">
        <v>1634</v>
      </c>
      <c r="D439" t="s">
        <v>1635</v>
      </c>
      <c r="E439" t="s">
        <v>1636</v>
      </c>
      <c r="F439" t="s">
        <v>1637</v>
      </c>
      <c r="G439" t="s">
        <v>1371</v>
      </c>
      <c r="H439" s="4">
        <v>45538</v>
      </c>
      <c r="I439" t="s">
        <v>512</v>
      </c>
      <c r="K439" t="s">
        <v>133</v>
      </c>
    </row>
    <row r="440" spans="1:11">
      <c r="A440" s="3">
        <v>561</v>
      </c>
      <c r="B440" t="s">
        <v>83</v>
      </c>
      <c r="C440" t="s">
        <v>1638</v>
      </c>
      <c r="D440" t="s">
        <v>1639</v>
      </c>
      <c r="E440" t="s">
        <v>1640</v>
      </c>
      <c r="F440" t="s">
        <v>1641</v>
      </c>
      <c r="G440" t="s">
        <v>1642</v>
      </c>
      <c r="H440" s="4">
        <v>45548</v>
      </c>
      <c r="I440" t="s">
        <v>512</v>
      </c>
      <c r="J440" t="s">
        <v>19</v>
      </c>
      <c r="K440" t="s">
        <v>20</v>
      </c>
    </row>
    <row r="441" spans="1:11">
      <c r="A441" s="3">
        <v>560</v>
      </c>
      <c r="B441" t="s">
        <v>83</v>
      </c>
      <c r="C441" t="s">
        <v>1643</v>
      </c>
      <c r="D441" t="s">
        <v>1644</v>
      </c>
      <c r="E441" t="s">
        <v>646</v>
      </c>
      <c r="F441" t="s">
        <v>1645</v>
      </c>
      <c r="G441" t="s">
        <v>592</v>
      </c>
      <c r="H441" s="4">
        <v>45548</v>
      </c>
      <c r="I441" t="s">
        <v>512</v>
      </c>
      <c r="J441" t="s">
        <v>19</v>
      </c>
      <c r="K441" t="s">
        <v>25</v>
      </c>
    </row>
    <row r="442" spans="1:11">
      <c r="A442" s="3">
        <v>559</v>
      </c>
      <c r="B442" t="s">
        <v>83</v>
      </c>
      <c r="C442" t="s">
        <v>1646</v>
      </c>
      <c r="D442" t="s">
        <v>1647</v>
      </c>
      <c r="E442" t="s">
        <v>1648</v>
      </c>
      <c r="F442" t="s">
        <v>1649</v>
      </c>
      <c r="G442" t="s">
        <v>127</v>
      </c>
      <c r="H442" s="4">
        <v>45562</v>
      </c>
      <c r="I442" t="s">
        <v>512</v>
      </c>
      <c r="J442" t="s">
        <v>19</v>
      </c>
      <c r="K442" t="s">
        <v>20</v>
      </c>
    </row>
    <row r="443" spans="1:11">
      <c r="A443" s="3">
        <v>558</v>
      </c>
      <c r="B443" t="s">
        <v>83</v>
      </c>
      <c r="C443" t="s">
        <v>1650</v>
      </c>
      <c r="D443" t="s">
        <v>1651</v>
      </c>
      <c r="E443" t="s">
        <v>646</v>
      </c>
      <c r="F443" t="s">
        <v>1652</v>
      </c>
      <c r="G443" t="s">
        <v>1306</v>
      </c>
      <c r="H443" s="4">
        <v>45562</v>
      </c>
      <c r="I443" t="s">
        <v>512</v>
      </c>
      <c r="J443" t="s">
        <v>19</v>
      </c>
      <c r="K443" t="s">
        <v>20</v>
      </c>
    </row>
    <row r="444" spans="1:11">
      <c r="A444" s="3">
        <v>557</v>
      </c>
      <c r="B444" t="s">
        <v>83</v>
      </c>
      <c r="C444" t="s">
        <v>1653</v>
      </c>
      <c r="D444" t="s">
        <v>1654</v>
      </c>
      <c r="E444" t="s">
        <v>1655</v>
      </c>
      <c r="F444" t="s">
        <v>1656</v>
      </c>
      <c r="G444" t="s">
        <v>819</v>
      </c>
      <c r="H444" s="4">
        <v>45548</v>
      </c>
      <c r="I444" t="s">
        <v>512</v>
      </c>
      <c r="J444" t="s">
        <v>19</v>
      </c>
      <c r="K444" t="s">
        <v>20</v>
      </c>
    </row>
    <row r="445" spans="1:11">
      <c r="A445" s="3">
        <v>556</v>
      </c>
      <c r="B445" t="s">
        <v>12</v>
      </c>
      <c r="C445" t="s">
        <v>1657</v>
      </c>
      <c r="D445" t="s">
        <v>1658</v>
      </c>
      <c r="E445" t="s">
        <v>1038</v>
      </c>
      <c r="F445" t="s">
        <v>1659</v>
      </c>
      <c r="G445" t="s">
        <v>17</v>
      </c>
      <c r="H445" s="4">
        <v>45569</v>
      </c>
      <c r="I445" t="s">
        <v>512</v>
      </c>
      <c r="J445" t="s">
        <v>19</v>
      </c>
      <c r="K445" t="s">
        <v>25</v>
      </c>
    </row>
    <row r="446" spans="1:11">
      <c r="A446" s="3">
        <v>555</v>
      </c>
      <c r="B446" t="s">
        <v>83</v>
      </c>
      <c r="C446" t="s">
        <v>1660</v>
      </c>
      <c r="D446" t="s">
        <v>1661</v>
      </c>
      <c r="E446" t="s">
        <v>1530</v>
      </c>
      <c r="F446" t="s">
        <v>1662</v>
      </c>
      <c r="G446" t="s">
        <v>535</v>
      </c>
      <c r="H446" s="4">
        <v>45548</v>
      </c>
      <c r="I446" t="s">
        <v>512</v>
      </c>
      <c r="J446" t="s">
        <v>19</v>
      </c>
      <c r="K446" t="s">
        <v>25</v>
      </c>
    </row>
    <row r="447" spans="1:11">
      <c r="A447" s="3">
        <v>554</v>
      </c>
      <c r="B447" t="s">
        <v>83</v>
      </c>
      <c r="C447" t="s">
        <v>1663</v>
      </c>
      <c r="D447" t="s">
        <v>1664</v>
      </c>
      <c r="E447" t="s">
        <v>1023</v>
      </c>
      <c r="F447" t="s">
        <v>1024</v>
      </c>
      <c r="G447" t="s">
        <v>1665</v>
      </c>
      <c r="H447" s="4">
        <v>45548</v>
      </c>
      <c r="I447" t="s">
        <v>512</v>
      </c>
      <c r="J447" t="s">
        <v>19</v>
      </c>
      <c r="K447" t="s">
        <v>20</v>
      </c>
    </row>
    <row r="448" spans="1:11">
      <c r="A448" s="3">
        <v>553</v>
      </c>
      <c r="B448" t="s">
        <v>83</v>
      </c>
      <c r="C448" t="s">
        <v>1666</v>
      </c>
      <c r="D448" t="s">
        <v>1667</v>
      </c>
      <c r="E448" t="s">
        <v>1668</v>
      </c>
      <c r="F448" t="s">
        <v>1669</v>
      </c>
      <c r="G448" t="s">
        <v>35</v>
      </c>
      <c r="H448" s="4">
        <v>45569</v>
      </c>
      <c r="I448" t="s">
        <v>512</v>
      </c>
      <c r="J448" t="s">
        <v>19</v>
      </c>
      <c r="K448" t="s">
        <v>133</v>
      </c>
    </row>
    <row r="449" spans="1:11">
      <c r="A449" s="3">
        <v>552</v>
      </c>
      <c r="B449" t="s">
        <v>83</v>
      </c>
      <c r="C449" t="s">
        <v>1670</v>
      </c>
      <c r="D449" t="s">
        <v>1671</v>
      </c>
      <c r="E449" t="s">
        <v>1672</v>
      </c>
      <c r="F449" t="s">
        <v>1673</v>
      </c>
      <c r="G449" t="s">
        <v>108</v>
      </c>
      <c r="H449" s="4">
        <v>45562</v>
      </c>
      <c r="I449" t="s">
        <v>512</v>
      </c>
      <c r="J449" t="s">
        <v>19</v>
      </c>
      <c r="K449" t="s">
        <v>25</v>
      </c>
    </row>
    <row r="450" spans="1:11">
      <c r="A450" s="3">
        <v>551</v>
      </c>
      <c r="B450" t="s">
        <v>83</v>
      </c>
      <c r="C450" t="s">
        <v>1674</v>
      </c>
      <c r="D450" t="s">
        <v>1675</v>
      </c>
      <c r="E450" t="s">
        <v>1676</v>
      </c>
      <c r="F450" t="s">
        <v>1677</v>
      </c>
      <c r="G450" t="s">
        <v>171</v>
      </c>
      <c r="H450" s="4">
        <v>45562</v>
      </c>
      <c r="I450" t="s">
        <v>512</v>
      </c>
      <c r="J450" t="s">
        <v>19</v>
      </c>
      <c r="K450" t="s">
        <v>20</v>
      </c>
    </row>
    <row r="451" spans="1:11">
      <c r="A451" s="3">
        <v>550</v>
      </c>
      <c r="B451" t="s">
        <v>26</v>
      </c>
      <c r="C451" t="s">
        <v>1678</v>
      </c>
      <c r="D451" t="s">
        <v>1679</v>
      </c>
      <c r="E451" t="s">
        <v>1680</v>
      </c>
      <c r="F451" t="s">
        <v>1681</v>
      </c>
      <c r="G451" t="s">
        <v>210</v>
      </c>
      <c r="H451" s="4">
        <v>45484</v>
      </c>
      <c r="I451" t="s">
        <v>512</v>
      </c>
      <c r="K451" t="s">
        <v>25</v>
      </c>
    </row>
    <row r="452" spans="1:11">
      <c r="A452" s="3">
        <v>549</v>
      </c>
      <c r="B452" t="s">
        <v>26</v>
      </c>
      <c r="C452" t="s">
        <v>1682</v>
      </c>
      <c r="D452" t="s">
        <v>1683</v>
      </c>
      <c r="E452" t="s">
        <v>1680</v>
      </c>
      <c r="F452" t="s">
        <v>1681</v>
      </c>
      <c r="G452" t="s">
        <v>210</v>
      </c>
      <c r="H452" s="4">
        <v>45484</v>
      </c>
      <c r="I452" t="s">
        <v>512</v>
      </c>
      <c r="K452" t="s">
        <v>25</v>
      </c>
    </row>
    <row r="453" spans="1:11">
      <c r="A453" s="3">
        <v>548</v>
      </c>
      <c r="B453" t="s">
        <v>26</v>
      </c>
      <c r="C453" t="s">
        <v>1684</v>
      </c>
      <c r="D453" t="s">
        <v>1685</v>
      </c>
      <c r="E453" t="s">
        <v>1680</v>
      </c>
      <c r="F453" t="s">
        <v>1681</v>
      </c>
      <c r="G453" t="s">
        <v>210</v>
      </c>
      <c r="H453" s="4">
        <v>45484</v>
      </c>
      <c r="I453" t="s">
        <v>512</v>
      </c>
      <c r="K453" t="s">
        <v>25</v>
      </c>
    </row>
    <row r="454" spans="1:11">
      <c r="A454" s="3">
        <v>547</v>
      </c>
      <c r="B454" t="s">
        <v>26</v>
      </c>
      <c r="C454" t="s">
        <v>1686</v>
      </c>
      <c r="D454" t="s">
        <v>1687</v>
      </c>
      <c r="E454" t="s">
        <v>1680</v>
      </c>
      <c r="F454" t="s">
        <v>1681</v>
      </c>
      <c r="G454" t="s">
        <v>210</v>
      </c>
      <c r="H454" s="4">
        <v>45484</v>
      </c>
      <c r="I454" t="s">
        <v>512</v>
      </c>
      <c r="K454" t="s">
        <v>25</v>
      </c>
    </row>
    <row r="455" spans="1:11">
      <c r="A455" s="3">
        <v>546</v>
      </c>
      <c r="B455" t="s">
        <v>26</v>
      </c>
      <c r="C455" t="s">
        <v>1688</v>
      </c>
      <c r="D455" t="s">
        <v>1689</v>
      </c>
      <c r="E455" t="s">
        <v>1690</v>
      </c>
      <c r="F455" t="s">
        <v>1691</v>
      </c>
      <c r="G455" t="s">
        <v>1692</v>
      </c>
      <c r="H455" s="4">
        <v>45554</v>
      </c>
      <c r="I455" t="s">
        <v>512</v>
      </c>
      <c r="J455" t="s">
        <v>19</v>
      </c>
      <c r="K455" t="s">
        <v>518</v>
      </c>
    </row>
    <row r="456" spans="1:11">
      <c r="A456" s="3">
        <v>545</v>
      </c>
      <c r="B456" t="s">
        <v>83</v>
      </c>
      <c r="C456" t="s">
        <v>1693</v>
      </c>
      <c r="D456" t="s">
        <v>1694</v>
      </c>
      <c r="E456" t="s">
        <v>1695</v>
      </c>
      <c r="F456" t="s">
        <v>1696</v>
      </c>
      <c r="G456" t="s">
        <v>657</v>
      </c>
      <c r="H456" s="4">
        <v>45547</v>
      </c>
      <c r="I456" t="s">
        <v>512</v>
      </c>
      <c r="J456" t="s">
        <v>19</v>
      </c>
      <c r="K456" t="s">
        <v>772</v>
      </c>
    </row>
    <row r="457" spans="1:11">
      <c r="A457" s="3">
        <v>544</v>
      </c>
      <c r="B457" t="s">
        <v>72</v>
      </c>
      <c r="C457" t="s">
        <v>1697</v>
      </c>
      <c r="D457" t="s">
        <v>1698</v>
      </c>
      <c r="E457" t="s">
        <v>1699</v>
      </c>
      <c r="F457" t="s">
        <v>1700</v>
      </c>
      <c r="G457" t="s">
        <v>108</v>
      </c>
      <c r="H457" s="4">
        <v>45561</v>
      </c>
      <c r="I457" t="s">
        <v>512</v>
      </c>
      <c r="J457" t="s">
        <v>19</v>
      </c>
      <c r="K457" t="s">
        <v>133</v>
      </c>
    </row>
    <row r="458" spans="1:11">
      <c r="A458" s="3">
        <v>543</v>
      </c>
      <c r="B458" t="s">
        <v>83</v>
      </c>
      <c r="C458" t="s">
        <v>1701</v>
      </c>
      <c r="D458" t="s">
        <v>1702</v>
      </c>
      <c r="E458" t="s">
        <v>1046</v>
      </c>
      <c r="F458" t="s">
        <v>1703</v>
      </c>
      <c r="G458" t="s">
        <v>517</v>
      </c>
      <c r="H458" s="4">
        <v>45547</v>
      </c>
      <c r="I458" t="s">
        <v>512</v>
      </c>
      <c r="J458" t="s">
        <v>19</v>
      </c>
      <c r="K458" t="s">
        <v>20</v>
      </c>
    </row>
    <row r="459" spans="1:11">
      <c r="A459" s="3">
        <v>542</v>
      </c>
      <c r="B459" t="s">
        <v>83</v>
      </c>
      <c r="C459" t="s">
        <v>1704</v>
      </c>
      <c r="D459" t="s">
        <v>1705</v>
      </c>
      <c r="E459" t="s">
        <v>1706</v>
      </c>
      <c r="F459" t="s">
        <v>1707</v>
      </c>
      <c r="G459" t="s">
        <v>517</v>
      </c>
      <c r="H459" s="4">
        <v>45547</v>
      </c>
      <c r="I459" t="s">
        <v>512</v>
      </c>
      <c r="J459" t="s">
        <v>19</v>
      </c>
      <c r="K459" t="s">
        <v>20</v>
      </c>
    </row>
    <row r="460" spans="1:11">
      <c r="A460" s="3">
        <v>541</v>
      </c>
      <c r="B460" t="s">
        <v>83</v>
      </c>
      <c r="C460" t="s">
        <v>1708</v>
      </c>
      <c r="D460" t="s">
        <v>1709</v>
      </c>
      <c r="E460" t="s">
        <v>1710</v>
      </c>
      <c r="F460" t="s">
        <v>1711</v>
      </c>
      <c r="G460" t="s">
        <v>657</v>
      </c>
      <c r="H460" s="4">
        <v>45547</v>
      </c>
      <c r="I460" t="s">
        <v>512</v>
      </c>
      <c r="J460" t="s">
        <v>19</v>
      </c>
      <c r="K460" t="s">
        <v>133</v>
      </c>
    </row>
    <row r="461" spans="1:11">
      <c r="A461" s="3">
        <v>540</v>
      </c>
      <c r="B461" t="s">
        <v>83</v>
      </c>
      <c r="C461" t="s">
        <v>1712</v>
      </c>
      <c r="D461" t="s">
        <v>1713</v>
      </c>
      <c r="E461" t="s">
        <v>1714</v>
      </c>
      <c r="F461" t="s">
        <v>1715</v>
      </c>
      <c r="G461" t="s">
        <v>657</v>
      </c>
      <c r="H461" s="4">
        <v>45547</v>
      </c>
      <c r="I461" t="s">
        <v>512</v>
      </c>
      <c r="J461" t="s">
        <v>19</v>
      </c>
      <c r="K461" t="s">
        <v>133</v>
      </c>
    </row>
    <row r="462" spans="1:11">
      <c r="A462" s="3">
        <v>539</v>
      </c>
      <c r="B462" t="s">
        <v>83</v>
      </c>
      <c r="C462" t="s">
        <v>1716</v>
      </c>
      <c r="D462" t="s">
        <v>1717</v>
      </c>
      <c r="E462" t="s">
        <v>1718</v>
      </c>
      <c r="F462" t="s">
        <v>1719</v>
      </c>
      <c r="G462" t="s">
        <v>657</v>
      </c>
      <c r="H462" s="4">
        <v>45547</v>
      </c>
      <c r="I462" t="s">
        <v>512</v>
      </c>
      <c r="J462" t="s">
        <v>19</v>
      </c>
      <c r="K462" t="s">
        <v>133</v>
      </c>
    </row>
    <row r="463" spans="1:11">
      <c r="A463" s="3">
        <v>538</v>
      </c>
      <c r="B463" t="s">
        <v>83</v>
      </c>
      <c r="C463" t="s">
        <v>1720</v>
      </c>
      <c r="D463" t="s">
        <v>1721</v>
      </c>
      <c r="E463" t="s">
        <v>1722</v>
      </c>
      <c r="F463" t="s">
        <v>1723</v>
      </c>
      <c r="G463" t="s">
        <v>657</v>
      </c>
      <c r="H463" s="4">
        <v>45547</v>
      </c>
      <c r="I463" t="s">
        <v>512</v>
      </c>
      <c r="J463" t="s">
        <v>19</v>
      </c>
      <c r="K463" t="s">
        <v>133</v>
      </c>
    </row>
    <row r="464" spans="1:11">
      <c r="A464" s="3">
        <v>537</v>
      </c>
      <c r="B464" t="s">
        <v>83</v>
      </c>
      <c r="C464" t="s">
        <v>1724</v>
      </c>
      <c r="D464" t="s">
        <v>1725</v>
      </c>
      <c r="E464" t="s">
        <v>1726</v>
      </c>
      <c r="F464" t="s">
        <v>1727</v>
      </c>
      <c r="G464" t="s">
        <v>657</v>
      </c>
      <c r="H464" s="4">
        <v>45547</v>
      </c>
      <c r="I464" t="s">
        <v>512</v>
      </c>
      <c r="J464" t="s">
        <v>19</v>
      </c>
      <c r="K464" t="s">
        <v>133</v>
      </c>
    </row>
    <row r="465" spans="1:11">
      <c r="A465" s="3">
        <v>536</v>
      </c>
      <c r="B465" t="s">
        <v>83</v>
      </c>
      <c r="C465" t="s">
        <v>1728</v>
      </c>
      <c r="D465" t="s">
        <v>1729</v>
      </c>
      <c r="E465" t="s">
        <v>1730</v>
      </c>
      <c r="F465" t="s">
        <v>1731</v>
      </c>
      <c r="G465" t="s">
        <v>657</v>
      </c>
      <c r="H465" s="4">
        <v>45547</v>
      </c>
      <c r="I465" t="s">
        <v>512</v>
      </c>
      <c r="J465" t="s">
        <v>19</v>
      </c>
      <c r="K465" t="s">
        <v>133</v>
      </c>
    </row>
    <row r="466" spans="1:11">
      <c r="A466" s="3">
        <v>535</v>
      </c>
      <c r="B466" t="s">
        <v>83</v>
      </c>
      <c r="C466" t="s">
        <v>1732</v>
      </c>
      <c r="D466" t="s">
        <v>1733</v>
      </c>
      <c r="E466" t="s">
        <v>1718</v>
      </c>
      <c r="F466" t="s">
        <v>1734</v>
      </c>
      <c r="G466" t="s">
        <v>35</v>
      </c>
      <c r="H466" s="4">
        <v>45568</v>
      </c>
      <c r="I466" t="s">
        <v>512</v>
      </c>
      <c r="J466" t="s">
        <v>19</v>
      </c>
      <c r="K466" t="s">
        <v>133</v>
      </c>
    </row>
    <row r="467" spans="1:11">
      <c r="A467" s="3">
        <v>534</v>
      </c>
      <c r="B467" t="s">
        <v>26</v>
      </c>
      <c r="C467" t="s">
        <v>1735</v>
      </c>
      <c r="D467" t="s">
        <v>1736</v>
      </c>
      <c r="E467" t="s">
        <v>263</v>
      </c>
      <c r="F467" t="s">
        <v>1737</v>
      </c>
      <c r="G467" t="s">
        <v>127</v>
      </c>
      <c r="H467" s="4">
        <v>45561</v>
      </c>
      <c r="I467" t="s">
        <v>512</v>
      </c>
      <c r="K467" t="s">
        <v>133</v>
      </c>
    </row>
    <row r="468" spans="1:11">
      <c r="A468" s="3">
        <v>533</v>
      </c>
      <c r="B468" t="s">
        <v>83</v>
      </c>
      <c r="C468" t="s">
        <v>1738</v>
      </c>
      <c r="D468" t="s">
        <v>1739</v>
      </c>
      <c r="E468" t="s">
        <v>1740</v>
      </c>
      <c r="F468" t="s">
        <v>1741</v>
      </c>
      <c r="G468" t="s">
        <v>657</v>
      </c>
      <c r="H468" s="4">
        <v>45547</v>
      </c>
      <c r="I468" t="s">
        <v>512</v>
      </c>
      <c r="J468" t="s">
        <v>19</v>
      </c>
      <c r="K468" t="s">
        <v>133</v>
      </c>
    </row>
    <row r="469" spans="1:11">
      <c r="A469" s="3">
        <v>532</v>
      </c>
      <c r="B469" t="s">
        <v>26</v>
      </c>
      <c r="C469" t="s">
        <v>1742</v>
      </c>
      <c r="D469" t="s">
        <v>1743</v>
      </c>
      <c r="E469" t="s">
        <v>1744</v>
      </c>
      <c r="F469" t="s">
        <v>1745</v>
      </c>
      <c r="G469" t="s">
        <v>17</v>
      </c>
      <c r="H469" s="4">
        <v>45568</v>
      </c>
      <c r="I469" t="s">
        <v>512</v>
      </c>
      <c r="K469" t="s">
        <v>133</v>
      </c>
    </row>
    <row r="470" spans="1:11">
      <c r="A470" s="3">
        <v>531</v>
      </c>
      <c r="B470" t="s">
        <v>83</v>
      </c>
      <c r="C470" t="s">
        <v>1746</v>
      </c>
      <c r="D470" t="s">
        <v>1747</v>
      </c>
      <c r="E470" t="s">
        <v>1748</v>
      </c>
      <c r="F470" t="s">
        <v>1749</v>
      </c>
      <c r="G470" t="s">
        <v>657</v>
      </c>
      <c r="H470" s="4">
        <v>45547</v>
      </c>
      <c r="I470" t="s">
        <v>512</v>
      </c>
      <c r="J470" t="s">
        <v>19</v>
      </c>
      <c r="K470" t="s">
        <v>133</v>
      </c>
    </row>
    <row r="471" spans="1:11">
      <c r="A471" s="3">
        <v>530</v>
      </c>
      <c r="B471" t="s">
        <v>83</v>
      </c>
      <c r="C471" t="s">
        <v>1750</v>
      </c>
      <c r="D471" t="s">
        <v>1751</v>
      </c>
      <c r="E471" t="s">
        <v>1752</v>
      </c>
      <c r="F471" t="s">
        <v>1753</v>
      </c>
      <c r="G471" t="s">
        <v>657</v>
      </c>
      <c r="H471" s="4">
        <v>45547</v>
      </c>
      <c r="I471" t="s">
        <v>512</v>
      </c>
      <c r="J471" t="s">
        <v>19</v>
      </c>
      <c r="K471" t="s">
        <v>133</v>
      </c>
    </row>
    <row r="472" spans="1:11">
      <c r="A472" s="3">
        <v>529</v>
      </c>
      <c r="B472" t="s">
        <v>83</v>
      </c>
      <c r="C472" t="s">
        <v>1754</v>
      </c>
      <c r="D472" t="s">
        <v>1755</v>
      </c>
      <c r="E472" t="s">
        <v>1756</v>
      </c>
      <c r="F472" t="s">
        <v>1757</v>
      </c>
      <c r="G472" t="s">
        <v>657</v>
      </c>
      <c r="H472" s="4">
        <v>45547</v>
      </c>
      <c r="I472" t="s">
        <v>512</v>
      </c>
      <c r="J472" t="s">
        <v>19</v>
      </c>
      <c r="K472" t="s">
        <v>133</v>
      </c>
    </row>
    <row r="473" spans="1:11">
      <c r="A473" s="3">
        <v>528</v>
      </c>
      <c r="B473" t="s">
        <v>83</v>
      </c>
      <c r="C473" t="s">
        <v>1758</v>
      </c>
      <c r="D473" t="s">
        <v>1759</v>
      </c>
      <c r="E473" t="s">
        <v>1760</v>
      </c>
      <c r="F473" t="s">
        <v>1761</v>
      </c>
      <c r="G473" t="s">
        <v>657</v>
      </c>
      <c r="H473" s="4">
        <v>45547</v>
      </c>
      <c r="I473" t="s">
        <v>512</v>
      </c>
      <c r="J473" t="s">
        <v>19</v>
      </c>
      <c r="K473" t="s">
        <v>133</v>
      </c>
    </row>
    <row r="474" spans="1:11">
      <c r="A474" s="3">
        <v>527</v>
      </c>
      <c r="B474" t="s">
        <v>83</v>
      </c>
      <c r="C474" t="s">
        <v>1762</v>
      </c>
      <c r="D474" t="s">
        <v>1763</v>
      </c>
      <c r="E474" t="s">
        <v>1764</v>
      </c>
      <c r="F474" t="s">
        <v>1765</v>
      </c>
      <c r="G474" t="s">
        <v>657</v>
      </c>
      <c r="H474" s="4">
        <v>45547</v>
      </c>
      <c r="I474" t="s">
        <v>512</v>
      </c>
      <c r="J474" t="s">
        <v>19</v>
      </c>
      <c r="K474" t="s">
        <v>133</v>
      </c>
    </row>
    <row r="475" spans="1:11">
      <c r="A475" s="3">
        <v>526</v>
      </c>
      <c r="B475" t="s">
        <v>83</v>
      </c>
      <c r="C475" t="s">
        <v>1766</v>
      </c>
      <c r="D475" t="s">
        <v>1767</v>
      </c>
      <c r="E475" t="s">
        <v>1768</v>
      </c>
      <c r="F475" t="s">
        <v>1769</v>
      </c>
      <c r="G475" t="s">
        <v>657</v>
      </c>
      <c r="H475" s="4">
        <v>45547</v>
      </c>
      <c r="I475" t="s">
        <v>512</v>
      </c>
      <c r="J475" t="s">
        <v>19</v>
      </c>
      <c r="K475" t="s">
        <v>133</v>
      </c>
    </row>
    <row r="476" spans="1:11">
      <c r="A476" s="3">
        <v>525</v>
      </c>
      <c r="B476" t="s">
        <v>83</v>
      </c>
      <c r="C476" t="s">
        <v>1770</v>
      </c>
      <c r="D476" t="s">
        <v>1771</v>
      </c>
      <c r="E476" t="s">
        <v>1772</v>
      </c>
      <c r="F476" t="s">
        <v>1773</v>
      </c>
      <c r="G476" t="s">
        <v>657</v>
      </c>
      <c r="H476" s="4">
        <v>45547</v>
      </c>
      <c r="I476" t="s">
        <v>512</v>
      </c>
      <c r="J476" t="s">
        <v>19</v>
      </c>
      <c r="K476" t="s">
        <v>133</v>
      </c>
    </row>
    <row r="477" spans="1:11">
      <c r="A477" s="3">
        <v>524</v>
      </c>
      <c r="B477" t="s">
        <v>83</v>
      </c>
      <c r="C477" t="s">
        <v>1774</v>
      </c>
      <c r="D477" t="s">
        <v>1775</v>
      </c>
      <c r="E477" t="s">
        <v>577</v>
      </c>
      <c r="F477" t="s">
        <v>1776</v>
      </c>
      <c r="G477" t="s">
        <v>657</v>
      </c>
      <c r="H477" s="4">
        <v>45547</v>
      </c>
      <c r="I477" t="s">
        <v>512</v>
      </c>
      <c r="J477" t="s">
        <v>19</v>
      </c>
      <c r="K477" t="s">
        <v>133</v>
      </c>
    </row>
    <row r="478" spans="1:11">
      <c r="A478" s="3">
        <v>523</v>
      </c>
      <c r="B478" t="s">
        <v>83</v>
      </c>
      <c r="C478" t="s">
        <v>1777</v>
      </c>
      <c r="D478" t="s">
        <v>1778</v>
      </c>
      <c r="E478" t="s">
        <v>1779</v>
      </c>
      <c r="F478" t="s">
        <v>1780</v>
      </c>
      <c r="G478" t="s">
        <v>657</v>
      </c>
      <c r="H478" s="4">
        <v>45547</v>
      </c>
      <c r="I478" t="s">
        <v>512</v>
      </c>
      <c r="J478" t="s">
        <v>19</v>
      </c>
      <c r="K478" t="s">
        <v>133</v>
      </c>
    </row>
    <row r="479" spans="1:11">
      <c r="A479" s="3">
        <v>522</v>
      </c>
      <c r="B479" t="s">
        <v>12</v>
      </c>
      <c r="C479" t="s">
        <v>1781</v>
      </c>
      <c r="D479" t="s">
        <v>1782</v>
      </c>
      <c r="E479" t="s">
        <v>1783</v>
      </c>
      <c r="F479" t="s">
        <v>1784</v>
      </c>
      <c r="G479" t="s">
        <v>17</v>
      </c>
      <c r="H479" s="4">
        <v>45568</v>
      </c>
      <c r="I479" t="s">
        <v>512</v>
      </c>
      <c r="J479" t="s">
        <v>19</v>
      </c>
      <c r="K479" t="s">
        <v>133</v>
      </c>
    </row>
    <row r="480" spans="1:11">
      <c r="A480" s="3">
        <v>521</v>
      </c>
      <c r="B480" t="s">
        <v>83</v>
      </c>
      <c r="C480" t="s">
        <v>1785</v>
      </c>
      <c r="D480" t="s">
        <v>1786</v>
      </c>
      <c r="E480" t="s">
        <v>972</v>
      </c>
      <c r="F480" t="s">
        <v>973</v>
      </c>
      <c r="G480" t="s">
        <v>535</v>
      </c>
      <c r="H480" s="4">
        <v>45547</v>
      </c>
      <c r="I480" t="s">
        <v>512</v>
      </c>
      <c r="J480" t="s">
        <v>19</v>
      </c>
      <c r="K480" t="s">
        <v>41</v>
      </c>
    </row>
    <row r="481" spans="1:11">
      <c r="A481" s="3">
        <v>520</v>
      </c>
      <c r="B481" t="s">
        <v>12</v>
      </c>
      <c r="C481" t="s">
        <v>1787</v>
      </c>
      <c r="D481" t="s">
        <v>1788</v>
      </c>
      <c r="E481" t="s">
        <v>1744</v>
      </c>
      <c r="F481" t="s">
        <v>1745</v>
      </c>
      <c r="G481" t="s">
        <v>17</v>
      </c>
      <c r="H481" s="4">
        <v>45568</v>
      </c>
      <c r="I481" t="s">
        <v>512</v>
      </c>
      <c r="J481" t="s">
        <v>19</v>
      </c>
      <c r="K481" t="s">
        <v>133</v>
      </c>
    </row>
    <row r="482" spans="1:11">
      <c r="A482" s="3">
        <v>519</v>
      </c>
      <c r="B482" t="s">
        <v>83</v>
      </c>
      <c r="C482" t="s">
        <v>1789</v>
      </c>
      <c r="D482" t="s">
        <v>1790</v>
      </c>
      <c r="E482" t="s">
        <v>1791</v>
      </c>
      <c r="F482" t="s">
        <v>1792</v>
      </c>
      <c r="G482" t="s">
        <v>847</v>
      </c>
      <c r="H482" s="4">
        <v>45547</v>
      </c>
      <c r="I482" t="s">
        <v>512</v>
      </c>
      <c r="J482" t="s">
        <v>19</v>
      </c>
      <c r="K482" t="s">
        <v>25</v>
      </c>
    </row>
    <row r="483" spans="1:11">
      <c r="A483" s="3">
        <v>518</v>
      </c>
      <c r="B483" t="s">
        <v>26</v>
      </c>
      <c r="C483" t="s">
        <v>1793</v>
      </c>
      <c r="D483" t="s">
        <v>1794</v>
      </c>
      <c r="E483" t="s">
        <v>1795</v>
      </c>
      <c r="F483" t="s">
        <v>1796</v>
      </c>
      <c r="G483" t="s">
        <v>127</v>
      </c>
      <c r="H483" s="4">
        <v>45520</v>
      </c>
      <c r="I483" t="s">
        <v>512</v>
      </c>
      <c r="K483" t="s">
        <v>25</v>
      </c>
    </row>
    <row r="484" spans="1:11">
      <c r="A484" s="3">
        <v>517</v>
      </c>
      <c r="B484" t="s">
        <v>83</v>
      </c>
      <c r="C484" t="s">
        <v>1797</v>
      </c>
      <c r="D484" t="s">
        <v>1798</v>
      </c>
      <c r="E484" t="s">
        <v>1205</v>
      </c>
      <c r="F484" t="s">
        <v>1206</v>
      </c>
      <c r="G484" t="s">
        <v>708</v>
      </c>
      <c r="H484" s="4">
        <v>45552</v>
      </c>
      <c r="I484" t="s">
        <v>512</v>
      </c>
      <c r="J484" t="s">
        <v>19</v>
      </c>
      <c r="K484" t="s">
        <v>133</v>
      </c>
    </row>
    <row r="485" spans="1:11">
      <c r="A485" s="3">
        <v>516</v>
      </c>
      <c r="B485" t="s">
        <v>12</v>
      </c>
      <c r="C485" t="s">
        <v>1799</v>
      </c>
      <c r="D485" t="s">
        <v>1800</v>
      </c>
      <c r="E485" t="s">
        <v>521</v>
      </c>
      <c r="F485" t="s">
        <v>1801</v>
      </c>
      <c r="G485" t="s">
        <v>17</v>
      </c>
      <c r="H485" s="4">
        <v>45568</v>
      </c>
      <c r="I485" t="s">
        <v>512</v>
      </c>
      <c r="J485" t="s">
        <v>19</v>
      </c>
      <c r="K485" t="s">
        <v>20</v>
      </c>
    </row>
    <row r="486" spans="1:11">
      <c r="A486" s="3">
        <v>515</v>
      </c>
      <c r="B486" t="s">
        <v>12</v>
      </c>
      <c r="C486" t="s">
        <v>1802</v>
      </c>
      <c r="D486" t="s">
        <v>1803</v>
      </c>
      <c r="E486" t="s">
        <v>1804</v>
      </c>
      <c r="F486" t="s">
        <v>1805</v>
      </c>
      <c r="G486" t="s">
        <v>17</v>
      </c>
      <c r="H486" s="4">
        <v>45568</v>
      </c>
      <c r="I486" t="s">
        <v>512</v>
      </c>
      <c r="J486" t="s">
        <v>19</v>
      </c>
      <c r="K486" t="s">
        <v>25</v>
      </c>
    </row>
    <row r="487" spans="1:11">
      <c r="A487" s="3">
        <v>514</v>
      </c>
      <c r="B487" t="s">
        <v>83</v>
      </c>
      <c r="C487" t="s">
        <v>1806</v>
      </c>
      <c r="D487" t="s">
        <v>1807</v>
      </c>
      <c r="E487" t="s">
        <v>1530</v>
      </c>
      <c r="F487" t="s">
        <v>1808</v>
      </c>
      <c r="G487" t="s">
        <v>1809</v>
      </c>
      <c r="H487" s="4">
        <v>45547</v>
      </c>
      <c r="I487" t="s">
        <v>512</v>
      </c>
      <c r="J487" t="s">
        <v>19</v>
      </c>
      <c r="K487" t="s">
        <v>25</v>
      </c>
    </row>
    <row r="488" spans="1:11">
      <c r="A488" s="3">
        <v>513</v>
      </c>
      <c r="B488" t="s">
        <v>83</v>
      </c>
      <c r="C488" t="s">
        <v>1810</v>
      </c>
      <c r="D488" t="s">
        <v>1811</v>
      </c>
      <c r="E488" t="s">
        <v>1812</v>
      </c>
      <c r="F488" t="s">
        <v>1813</v>
      </c>
      <c r="G488" t="s">
        <v>708</v>
      </c>
      <c r="H488" s="4">
        <v>45547</v>
      </c>
      <c r="I488" t="s">
        <v>512</v>
      </c>
      <c r="J488" t="s">
        <v>19</v>
      </c>
      <c r="K488" t="s">
        <v>25</v>
      </c>
    </row>
    <row r="489" spans="1:11">
      <c r="A489" s="3">
        <v>512</v>
      </c>
      <c r="B489" t="s">
        <v>83</v>
      </c>
      <c r="C489" t="s">
        <v>1814</v>
      </c>
      <c r="D489" t="s">
        <v>1815</v>
      </c>
      <c r="E489" t="s">
        <v>738</v>
      </c>
      <c r="F489" t="s">
        <v>1816</v>
      </c>
      <c r="G489" t="s">
        <v>592</v>
      </c>
      <c r="H489" s="4">
        <v>45547</v>
      </c>
      <c r="I489" t="s">
        <v>512</v>
      </c>
      <c r="J489" t="s">
        <v>19</v>
      </c>
      <c r="K489" t="s">
        <v>25</v>
      </c>
    </row>
    <row r="490" spans="1:11">
      <c r="A490" s="3">
        <v>511</v>
      </c>
      <c r="B490" t="s">
        <v>83</v>
      </c>
      <c r="C490" t="s">
        <v>1817</v>
      </c>
      <c r="D490" t="s">
        <v>1818</v>
      </c>
      <c r="E490" t="s">
        <v>1819</v>
      </c>
      <c r="F490" t="s">
        <v>1820</v>
      </c>
      <c r="G490" t="s">
        <v>71</v>
      </c>
      <c r="H490" s="4">
        <v>45552</v>
      </c>
      <c r="I490" t="s">
        <v>512</v>
      </c>
      <c r="J490" t="s">
        <v>19</v>
      </c>
      <c r="K490" t="s">
        <v>133</v>
      </c>
    </row>
    <row r="491" spans="1:11">
      <c r="A491" s="3">
        <v>510</v>
      </c>
      <c r="B491" t="s">
        <v>12</v>
      </c>
      <c r="C491" t="s">
        <v>1821</v>
      </c>
      <c r="D491" t="s">
        <v>1822</v>
      </c>
      <c r="E491" t="s">
        <v>1823</v>
      </c>
      <c r="F491" t="s">
        <v>1824</v>
      </c>
      <c r="G491" t="s">
        <v>46</v>
      </c>
      <c r="H491" s="4">
        <v>45568</v>
      </c>
      <c r="I491" t="s">
        <v>512</v>
      </c>
      <c r="J491" t="s">
        <v>19</v>
      </c>
      <c r="K491" t="s">
        <v>25</v>
      </c>
    </row>
    <row r="492" spans="1:11">
      <c r="A492" s="3">
        <v>509</v>
      </c>
      <c r="B492" t="s">
        <v>12</v>
      </c>
      <c r="C492" t="s">
        <v>1825</v>
      </c>
      <c r="D492" t="s">
        <v>1826</v>
      </c>
      <c r="E492" t="s">
        <v>1791</v>
      </c>
      <c r="F492" t="s">
        <v>1827</v>
      </c>
      <c r="G492" t="s">
        <v>46</v>
      </c>
      <c r="H492" s="4">
        <v>45552</v>
      </c>
      <c r="I492" t="s">
        <v>512</v>
      </c>
      <c r="J492" t="s">
        <v>19</v>
      </c>
      <c r="K492" t="s">
        <v>20</v>
      </c>
    </row>
    <row r="493" spans="1:11">
      <c r="A493" s="3">
        <v>508</v>
      </c>
      <c r="B493" t="s">
        <v>83</v>
      </c>
      <c r="C493" t="s">
        <v>1828</v>
      </c>
      <c r="D493" t="s">
        <v>1829</v>
      </c>
      <c r="E493" t="s">
        <v>1830</v>
      </c>
      <c r="F493" t="s">
        <v>1831</v>
      </c>
      <c r="G493" t="s">
        <v>171</v>
      </c>
      <c r="H493" s="4">
        <v>45561</v>
      </c>
      <c r="I493" t="s">
        <v>512</v>
      </c>
      <c r="J493" t="s">
        <v>19</v>
      </c>
      <c r="K493" t="s">
        <v>25</v>
      </c>
    </row>
    <row r="494" spans="1:11">
      <c r="A494" s="3">
        <v>507</v>
      </c>
      <c r="B494" t="s">
        <v>12</v>
      </c>
      <c r="C494" t="s">
        <v>1832</v>
      </c>
      <c r="D494" t="s">
        <v>1833</v>
      </c>
      <c r="E494" t="s">
        <v>642</v>
      </c>
      <c r="F494" t="s">
        <v>1834</v>
      </c>
      <c r="G494" t="s">
        <v>46</v>
      </c>
      <c r="H494" s="4">
        <v>45590</v>
      </c>
      <c r="I494" t="s">
        <v>512</v>
      </c>
      <c r="J494" t="s">
        <v>19</v>
      </c>
      <c r="K494" t="s">
        <v>20</v>
      </c>
    </row>
    <row r="495" spans="1:11">
      <c r="A495" s="3">
        <v>506</v>
      </c>
      <c r="B495" t="s">
        <v>83</v>
      </c>
      <c r="C495" t="s">
        <v>1835</v>
      </c>
      <c r="D495" t="s">
        <v>1836</v>
      </c>
      <c r="E495" t="s">
        <v>1837</v>
      </c>
      <c r="F495" t="s">
        <v>1838</v>
      </c>
      <c r="G495" t="s">
        <v>71</v>
      </c>
      <c r="H495" s="4">
        <v>45560</v>
      </c>
      <c r="I495" t="s">
        <v>512</v>
      </c>
      <c r="J495" t="s">
        <v>19</v>
      </c>
      <c r="K495" t="s">
        <v>133</v>
      </c>
    </row>
    <row r="496" spans="1:11">
      <c r="A496" s="3">
        <v>505</v>
      </c>
      <c r="B496" t="s">
        <v>83</v>
      </c>
      <c r="C496" t="s">
        <v>1839</v>
      </c>
      <c r="D496" t="s">
        <v>1840</v>
      </c>
      <c r="E496" t="s">
        <v>1841</v>
      </c>
      <c r="F496" t="s">
        <v>1842</v>
      </c>
      <c r="G496" t="s">
        <v>71</v>
      </c>
      <c r="H496" s="4">
        <v>45560</v>
      </c>
      <c r="I496" t="s">
        <v>512</v>
      </c>
      <c r="J496" t="s">
        <v>19</v>
      </c>
      <c r="K496" t="s">
        <v>133</v>
      </c>
    </row>
    <row r="497" spans="1:11">
      <c r="A497" s="3">
        <v>504</v>
      </c>
      <c r="B497" t="s">
        <v>83</v>
      </c>
      <c r="C497" t="s">
        <v>1843</v>
      </c>
      <c r="D497" t="s">
        <v>1844</v>
      </c>
      <c r="E497" t="s">
        <v>1845</v>
      </c>
      <c r="F497" t="s">
        <v>1846</v>
      </c>
      <c r="G497" t="s">
        <v>71</v>
      </c>
      <c r="H497" s="4">
        <v>45560</v>
      </c>
      <c r="I497" t="s">
        <v>512</v>
      </c>
      <c r="J497" t="s">
        <v>19</v>
      </c>
      <c r="K497" t="s">
        <v>133</v>
      </c>
    </row>
    <row r="498" spans="1:11">
      <c r="A498" s="3">
        <v>503</v>
      </c>
      <c r="B498" t="s">
        <v>83</v>
      </c>
      <c r="C498" t="s">
        <v>1847</v>
      </c>
      <c r="D498" t="s">
        <v>1848</v>
      </c>
      <c r="E498" t="s">
        <v>1849</v>
      </c>
      <c r="F498" t="s">
        <v>1850</v>
      </c>
      <c r="G498" t="s">
        <v>71</v>
      </c>
      <c r="H498" s="4">
        <v>45560</v>
      </c>
      <c r="I498" t="s">
        <v>512</v>
      </c>
      <c r="J498" t="s">
        <v>19</v>
      </c>
      <c r="K498" t="s">
        <v>133</v>
      </c>
    </row>
    <row r="499" spans="1:11">
      <c r="A499" s="3">
        <v>502</v>
      </c>
      <c r="B499" t="s">
        <v>83</v>
      </c>
      <c r="C499" t="s">
        <v>1851</v>
      </c>
      <c r="D499" t="s">
        <v>1852</v>
      </c>
      <c r="E499" t="s">
        <v>233</v>
      </c>
      <c r="F499" t="s">
        <v>1853</v>
      </c>
      <c r="G499" t="s">
        <v>71</v>
      </c>
      <c r="H499" s="4">
        <v>45560</v>
      </c>
      <c r="I499" t="s">
        <v>512</v>
      </c>
      <c r="J499" t="s">
        <v>19</v>
      </c>
      <c r="K499" t="s">
        <v>133</v>
      </c>
    </row>
    <row r="500" spans="1:11">
      <c r="A500" s="3">
        <v>501</v>
      </c>
      <c r="B500" t="s">
        <v>83</v>
      </c>
      <c r="C500" t="s">
        <v>1854</v>
      </c>
      <c r="D500" t="s">
        <v>1855</v>
      </c>
      <c r="E500" t="s">
        <v>1856</v>
      </c>
      <c r="F500" t="s">
        <v>1857</v>
      </c>
      <c r="G500" t="s">
        <v>71</v>
      </c>
      <c r="H500" s="4">
        <v>45560</v>
      </c>
      <c r="I500" t="s">
        <v>512</v>
      </c>
      <c r="J500" t="s">
        <v>19</v>
      </c>
      <c r="K500" t="s">
        <v>133</v>
      </c>
    </row>
    <row r="501" spans="1:11">
      <c r="A501" s="3">
        <v>500</v>
      </c>
      <c r="B501" t="s">
        <v>83</v>
      </c>
      <c r="C501" t="s">
        <v>1858</v>
      </c>
      <c r="D501" t="s">
        <v>1859</v>
      </c>
      <c r="E501" t="s">
        <v>1760</v>
      </c>
      <c r="F501" t="s">
        <v>1860</v>
      </c>
      <c r="G501" t="s">
        <v>71</v>
      </c>
      <c r="H501" s="4">
        <v>45560</v>
      </c>
      <c r="I501" t="s">
        <v>512</v>
      </c>
      <c r="J501" t="s">
        <v>19</v>
      </c>
      <c r="K501" t="s">
        <v>133</v>
      </c>
    </row>
    <row r="502" spans="1:11">
      <c r="A502" s="3">
        <v>499</v>
      </c>
      <c r="B502" t="s">
        <v>83</v>
      </c>
      <c r="C502" t="s">
        <v>1861</v>
      </c>
      <c r="D502" t="s">
        <v>1862</v>
      </c>
      <c r="E502" t="s">
        <v>1863</v>
      </c>
      <c r="F502" t="s">
        <v>1864</v>
      </c>
      <c r="G502" t="s">
        <v>35</v>
      </c>
      <c r="H502" s="4">
        <v>45589</v>
      </c>
      <c r="I502" t="s">
        <v>512</v>
      </c>
      <c r="J502" t="s">
        <v>19</v>
      </c>
      <c r="K502" t="s">
        <v>133</v>
      </c>
    </row>
    <row r="503" spans="1:11">
      <c r="A503" s="3">
        <v>498</v>
      </c>
      <c r="B503" t="s">
        <v>83</v>
      </c>
      <c r="C503" t="s">
        <v>1865</v>
      </c>
      <c r="D503" t="s">
        <v>1866</v>
      </c>
      <c r="E503" t="s">
        <v>1748</v>
      </c>
      <c r="F503" t="s">
        <v>1867</v>
      </c>
      <c r="G503" t="s">
        <v>71</v>
      </c>
      <c r="H503" s="4">
        <v>45560</v>
      </c>
      <c r="I503" t="s">
        <v>512</v>
      </c>
      <c r="J503" t="s">
        <v>19</v>
      </c>
      <c r="K503" t="s">
        <v>772</v>
      </c>
    </row>
    <row r="504" spans="1:11">
      <c r="A504" s="3">
        <v>497</v>
      </c>
      <c r="B504" t="s">
        <v>83</v>
      </c>
      <c r="C504" t="s">
        <v>1868</v>
      </c>
      <c r="D504" t="s">
        <v>1869</v>
      </c>
      <c r="E504" t="s">
        <v>1870</v>
      </c>
      <c r="F504" t="s">
        <v>1871</v>
      </c>
      <c r="G504" t="s">
        <v>71</v>
      </c>
      <c r="H504" s="4">
        <v>45560</v>
      </c>
      <c r="I504" t="s">
        <v>512</v>
      </c>
      <c r="J504" t="s">
        <v>19</v>
      </c>
      <c r="K504" t="s">
        <v>772</v>
      </c>
    </row>
    <row r="505" spans="1:11">
      <c r="A505" s="3">
        <v>496</v>
      </c>
      <c r="B505" t="s">
        <v>83</v>
      </c>
      <c r="C505" t="s">
        <v>1872</v>
      </c>
      <c r="D505" t="s">
        <v>1873</v>
      </c>
      <c r="E505" t="s">
        <v>1874</v>
      </c>
      <c r="F505" t="s">
        <v>1875</v>
      </c>
      <c r="G505" t="s">
        <v>71</v>
      </c>
      <c r="H505" s="4">
        <v>45560</v>
      </c>
      <c r="I505" t="s">
        <v>512</v>
      </c>
      <c r="J505" t="s">
        <v>19</v>
      </c>
      <c r="K505" t="s">
        <v>772</v>
      </c>
    </row>
    <row r="506" spans="1:11">
      <c r="A506" s="3">
        <v>495</v>
      </c>
      <c r="B506" t="s">
        <v>83</v>
      </c>
      <c r="C506" t="s">
        <v>1876</v>
      </c>
      <c r="D506" t="s">
        <v>1877</v>
      </c>
      <c r="E506" t="s">
        <v>1878</v>
      </c>
      <c r="F506" t="s">
        <v>1879</v>
      </c>
      <c r="G506" t="s">
        <v>71</v>
      </c>
      <c r="H506" s="4">
        <v>45560</v>
      </c>
      <c r="I506" t="s">
        <v>512</v>
      </c>
      <c r="J506" t="s">
        <v>19</v>
      </c>
      <c r="K506" t="s">
        <v>772</v>
      </c>
    </row>
    <row r="507" spans="1:11">
      <c r="A507" s="3">
        <v>494</v>
      </c>
      <c r="B507" t="s">
        <v>83</v>
      </c>
      <c r="C507" t="s">
        <v>1880</v>
      </c>
      <c r="D507" t="s">
        <v>1881</v>
      </c>
      <c r="E507" t="s">
        <v>1882</v>
      </c>
      <c r="F507" t="s">
        <v>1883</v>
      </c>
      <c r="G507" t="s">
        <v>71</v>
      </c>
      <c r="H507" s="4">
        <v>45560</v>
      </c>
      <c r="I507" t="s">
        <v>512</v>
      </c>
      <c r="J507" t="s">
        <v>19</v>
      </c>
      <c r="K507" t="s">
        <v>772</v>
      </c>
    </row>
    <row r="508" spans="1:11">
      <c r="A508" s="3">
        <v>493</v>
      </c>
      <c r="B508" t="s">
        <v>83</v>
      </c>
      <c r="C508" t="s">
        <v>1884</v>
      </c>
      <c r="D508" t="s">
        <v>1885</v>
      </c>
      <c r="E508" t="s">
        <v>1886</v>
      </c>
      <c r="F508" t="s">
        <v>1887</v>
      </c>
      <c r="G508" t="s">
        <v>71</v>
      </c>
      <c r="H508" s="4">
        <v>45560</v>
      </c>
      <c r="I508" t="s">
        <v>512</v>
      </c>
      <c r="J508" t="s">
        <v>19</v>
      </c>
      <c r="K508" t="s">
        <v>772</v>
      </c>
    </row>
    <row r="509" spans="1:11">
      <c r="A509" s="3">
        <v>492</v>
      </c>
      <c r="B509" t="s">
        <v>83</v>
      </c>
      <c r="C509" t="s">
        <v>1888</v>
      </c>
      <c r="D509" t="s">
        <v>1889</v>
      </c>
      <c r="E509" t="s">
        <v>1890</v>
      </c>
      <c r="F509" t="s">
        <v>1891</v>
      </c>
      <c r="G509" t="s">
        <v>71</v>
      </c>
      <c r="H509" s="4">
        <v>45560</v>
      </c>
      <c r="I509" t="s">
        <v>512</v>
      </c>
      <c r="J509" t="s">
        <v>19</v>
      </c>
      <c r="K509" t="s">
        <v>772</v>
      </c>
    </row>
    <row r="510" spans="1:11">
      <c r="A510" s="3">
        <v>491</v>
      </c>
      <c r="B510" t="s">
        <v>83</v>
      </c>
      <c r="C510" t="s">
        <v>1892</v>
      </c>
      <c r="D510" t="s">
        <v>1893</v>
      </c>
      <c r="E510" t="s">
        <v>1890</v>
      </c>
      <c r="F510" t="s">
        <v>1894</v>
      </c>
      <c r="G510" t="s">
        <v>71</v>
      </c>
      <c r="H510" s="4">
        <v>45560</v>
      </c>
      <c r="I510" t="s">
        <v>512</v>
      </c>
      <c r="K510" t="s">
        <v>772</v>
      </c>
    </row>
    <row r="511" spans="1:11">
      <c r="A511" s="3">
        <v>490</v>
      </c>
      <c r="B511" t="s">
        <v>83</v>
      </c>
      <c r="C511" t="s">
        <v>1895</v>
      </c>
      <c r="D511" t="s">
        <v>1896</v>
      </c>
      <c r="E511" t="s">
        <v>1897</v>
      </c>
      <c r="F511" t="s">
        <v>1898</v>
      </c>
      <c r="G511" t="s">
        <v>71</v>
      </c>
      <c r="H511" s="4">
        <v>45560</v>
      </c>
      <c r="I511" t="s">
        <v>512</v>
      </c>
      <c r="J511" t="s">
        <v>19</v>
      </c>
      <c r="K511" t="s">
        <v>772</v>
      </c>
    </row>
    <row r="512" spans="1:11">
      <c r="A512" s="3">
        <v>489</v>
      </c>
      <c r="B512" t="s">
        <v>12</v>
      </c>
      <c r="C512" t="s">
        <v>1899</v>
      </c>
      <c r="D512" t="s">
        <v>1900</v>
      </c>
      <c r="E512" t="s">
        <v>1065</v>
      </c>
      <c r="F512" t="s">
        <v>1066</v>
      </c>
      <c r="G512" t="s">
        <v>46</v>
      </c>
      <c r="H512" s="4">
        <v>45567</v>
      </c>
      <c r="I512" t="s">
        <v>512</v>
      </c>
      <c r="J512" t="s">
        <v>19</v>
      </c>
      <c r="K512" t="s">
        <v>41</v>
      </c>
    </row>
    <row r="513" spans="1:11">
      <c r="A513" s="3">
        <v>488</v>
      </c>
      <c r="B513" t="s">
        <v>83</v>
      </c>
      <c r="C513" t="s">
        <v>1901</v>
      </c>
      <c r="D513" t="s">
        <v>1902</v>
      </c>
      <c r="E513" t="s">
        <v>1903</v>
      </c>
      <c r="F513" t="s">
        <v>1904</v>
      </c>
      <c r="G513" t="s">
        <v>77</v>
      </c>
      <c r="H513" s="4">
        <v>45589</v>
      </c>
      <c r="I513" t="s">
        <v>512</v>
      </c>
      <c r="J513" t="s">
        <v>19</v>
      </c>
      <c r="K513" t="s">
        <v>20</v>
      </c>
    </row>
    <row r="514" spans="1:11">
      <c r="A514" s="3">
        <v>487</v>
      </c>
      <c r="B514" t="s">
        <v>83</v>
      </c>
      <c r="C514" t="s">
        <v>1905</v>
      </c>
      <c r="D514" t="s">
        <v>1906</v>
      </c>
      <c r="E514" t="s">
        <v>60</v>
      </c>
      <c r="F514" t="s">
        <v>1907</v>
      </c>
      <c r="G514" t="s">
        <v>1084</v>
      </c>
      <c r="H514" s="4">
        <v>45546</v>
      </c>
      <c r="I514" t="s">
        <v>512</v>
      </c>
      <c r="J514" t="s">
        <v>19</v>
      </c>
      <c r="K514" t="s">
        <v>133</v>
      </c>
    </row>
    <row r="515" spans="1:11">
      <c r="A515" s="3">
        <v>486</v>
      </c>
      <c r="B515" t="s">
        <v>12</v>
      </c>
      <c r="C515" t="s">
        <v>1908</v>
      </c>
      <c r="D515" t="s">
        <v>1909</v>
      </c>
      <c r="E515" t="s">
        <v>1628</v>
      </c>
      <c r="F515" t="s">
        <v>1629</v>
      </c>
      <c r="G515" t="s">
        <v>17</v>
      </c>
      <c r="H515" s="4">
        <v>45567</v>
      </c>
      <c r="I515" t="s">
        <v>512</v>
      </c>
      <c r="J515" t="s">
        <v>19</v>
      </c>
      <c r="K515" t="s">
        <v>133</v>
      </c>
    </row>
    <row r="516" spans="1:11">
      <c r="A516" s="3">
        <v>485</v>
      </c>
      <c r="B516" t="s">
        <v>83</v>
      </c>
      <c r="C516" t="s">
        <v>1910</v>
      </c>
      <c r="D516" t="s">
        <v>1911</v>
      </c>
      <c r="E516" t="s">
        <v>515</v>
      </c>
      <c r="F516" t="s">
        <v>1912</v>
      </c>
      <c r="G516" t="s">
        <v>357</v>
      </c>
      <c r="H516" s="4">
        <v>45546</v>
      </c>
      <c r="I516" t="s">
        <v>512</v>
      </c>
      <c r="J516" t="s">
        <v>19</v>
      </c>
      <c r="K516" t="s">
        <v>20</v>
      </c>
    </row>
    <row r="517" spans="1:11">
      <c r="A517" s="3">
        <v>484</v>
      </c>
      <c r="B517" t="s">
        <v>26</v>
      </c>
      <c r="C517" t="s">
        <v>1913</v>
      </c>
      <c r="D517" t="s">
        <v>1914</v>
      </c>
      <c r="E517" t="s">
        <v>1609</v>
      </c>
      <c r="F517" t="s">
        <v>1915</v>
      </c>
      <c r="G517" t="s">
        <v>535</v>
      </c>
      <c r="H517" s="4">
        <v>45520</v>
      </c>
      <c r="I517" t="s">
        <v>512</v>
      </c>
      <c r="K517" t="s">
        <v>133</v>
      </c>
    </row>
    <row r="518" spans="1:11">
      <c r="A518" s="3">
        <v>483</v>
      </c>
      <c r="B518" t="s">
        <v>26</v>
      </c>
      <c r="C518" t="s">
        <v>1916</v>
      </c>
      <c r="D518" t="s">
        <v>1917</v>
      </c>
      <c r="E518" t="s">
        <v>1918</v>
      </c>
      <c r="F518" t="s">
        <v>1919</v>
      </c>
      <c r="G518" t="s">
        <v>35</v>
      </c>
      <c r="H518" s="4">
        <v>45586</v>
      </c>
      <c r="I518" t="s">
        <v>512</v>
      </c>
      <c r="K518" t="s">
        <v>133</v>
      </c>
    </row>
    <row r="519" spans="1:11">
      <c r="A519" s="3">
        <v>482</v>
      </c>
      <c r="B519" t="s">
        <v>83</v>
      </c>
      <c r="C519" t="s">
        <v>1920</v>
      </c>
      <c r="D519" t="s">
        <v>1921</v>
      </c>
      <c r="E519" t="s">
        <v>1922</v>
      </c>
      <c r="F519" t="s">
        <v>1923</v>
      </c>
      <c r="G519" t="s">
        <v>1084</v>
      </c>
      <c r="H519" s="4">
        <v>45546</v>
      </c>
      <c r="I519" t="s">
        <v>512</v>
      </c>
      <c r="J519" t="s">
        <v>19</v>
      </c>
      <c r="K519" t="s">
        <v>133</v>
      </c>
    </row>
    <row r="520" spans="1:11">
      <c r="A520" s="3">
        <v>481</v>
      </c>
      <c r="B520" t="s">
        <v>26</v>
      </c>
      <c r="C520" t="s">
        <v>1924</v>
      </c>
      <c r="D520" t="s">
        <v>1925</v>
      </c>
      <c r="E520" t="s">
        <v>263</v>
      </c>
      <c r="F520" t="s">
        <v>1926</v>
      </c>
      <c r="G520" t="s">
        <v>46</v>
      </c>
      <c r="H520" s="4">
        <v>45562</v>
      </c>
      <c r="I520" t="s">
        <v>512</v>
      </c>
      <c r="K520" t="s">
        <v>25</v>
      </c>
    </row>
    <row r="521" spans="1:11">
      <c r="A521" s="3">
        <v>480</v>
      </c>
      <c r="B521" t="s">
        <v>83</v>
      </c>
      <c r="C521" t="s">
        <v>1927</v>
      </c>
      <c r="D521" t="s">
        <v>1928</v>
      </c>
      <c r="E521" t="s">
        <v>1050</v>
      </c>
      <c r="F521" t="s">
        <v>1929</v>
      </c>
      <c r="G521" t="s">
        <v>592</v>
      </c>
      <c r="H521" s="4">
        <v>45546</v>
      </c>
      <c r="I521" t="s">
        <v>512</v>
      </c>
      <c r="J521" t="s">
        <v>19</v>
      </c>
      <c r="K521" t="s">
        <v>133</v>
      </c>
    </row>
    <row r="522" spans="1:11">
      <c r="A522" s="3">
        <v>479</v>
      </c>
      <c r="B522" t="s">
        <v>26</v>
      </c>
      <c r="C522" t="s">
        <v>1930</v>
      </c>
      <c r="D522" t="s">
        <v>1931</v>
      </c>
      <c r="E522" t="s">
        <v>1932</v>
      </c>
      <c r="F522" t="s">
        <v>1933</v>
      </c>
      <c r="G522" t="s">
        <v>17</v>
      </c>
      <c r="H522" s="4">
        <v>45554</v>
      </c>
      <c r="I522" t="s">
        <v>512</v>
      </c>
      <c r="K522" t="s">
        <v>25</v>
      </c>
    </row>
    <row r="523" spans="1:11">
      <c r="A523" s="3">
        <v>478</v>
      </c>
      <c r="B523" t="s">
        <v>83</v>
      </c>
      <c r="C523" t="s">
        <v>1934</v>
      </c>
      <c r="D523" t="s">
        <v>1935</v>
      </c>
      <c r="E523" t="s">
        <v>997</v>
      </c>
      <c r="F523" t="s">
        <v>1936</v>
      </c>
      <c r="G523" t="s">
        <v>127</v>
      </c>
      <c r="H523" s="4">
        <v>45560</v>
      </c>
      <c r="I523" t="s">
        <v>512</v>
      </c>
      <c r="J523" t="s">
        <v>19</v>
      </c>
      <c r="K523" t="s">
        <v>20</v>
      </c>
    </row>
    <row r="524" spans="1:11">
      <c r="A524" s="3">
        <v>477</v>
      </c>
      <c r="B524" t="s">
        <v>26</v>
      </c>
      <c r="C524" t="s">
        <v>1937</v>
      </c>
      <c r="D524" t="s">
        <v>1938</v>
      </c>
      <c r="E524" t="s">
        <v>1939</v>
      </c>
      <c r="F524" t="s">
        <v>1940</v>
      </c>
      <c r="G524" t="s">
        <v>17</v>
      </c>
      <c r="H524" s="4">
        <v>45574</v>
      </c>
      <c r="I524" t="s">
        <v>512</v>
      </c>
      <c r="K524" t="s">
        <v>25</v>
      </c>
    </row>
    <row r="525" spans="1:11">
      <c r="A525" s="3">
        <v>476</v>
      </c>
      <c r="B525" t="s">
        <v>26</v>
      </c>
      <c r="C525" t="s">
        <v>1941</v>
      </c>
      <c r="D525" t="s">
        <v>1942</v>
      </c>
      <c r="E525" t="s">
        <v>1943</v>
      </c>
      <c r="F525" t="s">
        <v>1944</v>
      </c>
      <c r="G525" t="s">
        <v>46</v>
      </c>
      <c r="H525" s="4">
        <v>45581</v>
      </c>
      <c r="I525" t="s">
        <v>512</v>
      </c>
      <c r="K525" t="s">
        <v>133</v>
      </c>
    </row>
    <row r="526" spans="1:11">
      <c r="A526" s="3">
        <v>475</v>
      </c>
      <c r="B526" t="s">
        <v>26</v>
      </c>
      <c r="C526" t="s">
        <v>1945</v>
      </c>
      <c r="D526" t="s">
        <v>1946</v>
      </c>
      <c r="E526" t="s">
        <v>1264</v>
      </c>
      <c r="F526" t="s">
        <v>1947</v>
      </c>
      <c r="G526" t="s">
        <v>969</v>
      </c>
      <c r="H526" s="4">
        <v>45537</v>
      </c>
      <c r="I526" t="s">
        <v>512</v>
      </c>
      <c r="K526" t="s">
        <v>25</v>
      </c>
    </row>
    <row r="527" spans="1:11">
      <c r="A527" s="3">
        <v>474</v>
      </c>
      <c r="B527" t="s">
        <v>26</v>
      </c>
      <c r="C527" t="s">
        <v>1948</v>
      </c>
      <c r="D527" t="s">
        <v>1949</v>
      </c>
      <c r="E527" t="s">
        <v>1950</v>
      </c>
      <c r="F527" t="s">
        <v>1951</v>
      </c>
      <c r="G527" t="s">
        <v>969</v>
      </c>
      <c r="H527" s="4">
        <v>45519</v>
      </c>
      <c r="I527" t="s">
        <v>512</v>
      </c>
      <c r="K527" t="s">
        <v>133</v>
      </c>
    </row>
    <row r="528" spans="1:11">
      <c r="A528" s="3">
        <v>473</v>
      </c>
      <c r="B528" t="s">
        <v>83</v>
      </c>
      <c r="C528" t="s">
        <v>1952</v>
      </c>
      <c r="D528" t="s">
        <v>1953</v>
      </c>
      <c r="E528" t="s">
        <v>1954</v>
      </c>
      <c r="F528" t="s">
        <v>1955</v>
      </c>
      <c r="G528" t="s">
        <v>71</v>
      </c>
      <c r="H528" s="4">
        <v>45560</v>
      </c>
      <c r="I528" t="s">
        <v>512</v>
      </c>
      <c r="J528" t="s">
        <v>19</v>
      </c>
      <c r="K528" t="s">
        <v>133</v>
      </c>
    </row>
    <row r="529" spans="1:11">
      <c r="A529" s="3">
        <v>472</v>
      </c>
      <c r="B529" t="s">
        <v>26</v>
      </c>
      <c r="C529" t="s">
        <v>1956</v>
      </c>
      <c r="D529" t="s">
        <v>1957</v>
      </c>
      <c r="E529" t="s">
        <v>555</v>
      </c>
      <c r="F529" t="s">
        <v>1958</v>
      </c>
      <c r="G529" t="s">
        <v>46</v>
      </c>
      <c r="H529" s="4">
        <v>45562</v>
      </c>
      <c r="I529" t="s">
        <v>512</v>
      </c>
      <c r="K529" t="s">
        <v>133</v>
      </c>
    </row>
    <row r="530" spans="1:11">
      <c r="A530" s="3">
        <v>471</v>
      </c>
      <c r="B530" t="s">
        <v>83</v>
      </c>
      <c r="C530" t="s">
        <v>1959</v>
      </c>
      <c r="D530" t="s">
        <v>1960</v>
      </c>
      <c r="E530" t="s">
        <v>1961</v>
      </c>
      <c r="F530" t="s">
        <v>1962</v>
      </c>
      <c r="G530" t="s">
        <v>71</v>
      </c>
      <c r="H530" s="4">
        <v>45560</v>
      </c>
      <c r="I530" t="s">
        <v>512</v>
      </c>
      <c r="J530" t="s">
        <v>19</v>
      </c>
      <c r="K530" t="s">
        <v>133</v>
      </c>
    </row>
    <row r="531" spans="1:11">
      <c r="A531" s="3">
        <v>470</v>
      </c>
      <c r="B531" t="s">
        <v>26</v>
      </c>
      <c r="C531" t="s">
        <v>1963</v>
      </c>
      <c r="D531" t="s">
        <v>1964</v>
      </c>
      <c r="E531" t="s">
        <v>1374</v>
      </c>
      <c r="F531" t="s">
        <v>1965</v>
      </c>
      <c r="G531" t="s">
        <v>752</v>
      </c>
      <c r="H531" s="4">
        <v>45546</v>
      </c>
      <c r="I531" t="s">
        <v>512</v>
      </c>
      <c r="K531" t="s">
        <v>1409</v>
      </c>
    </row>
    <row r="532" spans="1:11">
      <c r="A532" s="3">
        <v>469</v>
      </c>
      <c r="B532" t="s">
        <v>26</v>
      </c>
      <c r="C532" t="s">
        <v>1966</v>
      </c>
      <c r="D532" t="s">
        <v>1967</v>
      </c>
      <c r="E532" t="s">
        <v>559</v>
      </c>
      <c r="F532" t="s">
        <v>1968</v>
      </c>
      <c r="G532" t="s">
        <v>628</v>
      </c>
      <c r="H532" s="4">
        <v>45540</v>
      </c>
      <c r="I532" t="s">
        <v>512</v>
      </c>
      <c r="K532" t="s">
        <v>133</v>
      </c>
    </row>
    <row r="533" spans="1:11">
      <c r="A533" s="3">
        <v>468</v>
      </c>
      <c r="B533" t="s">
        <v>26</v>
      </c>
      <c r="C533" t="s">
        <v>1969</v>
      </c>
      <c r="D533" t="s">
        <v>1970</v>
      </c>
      <c r="E533" t="s">
        <v>1971</v>
      </c>
      <c r="F533" t="s">
        <v>1972</v>
      </c>
      <c r="G533" t="s">
        <v>708</v>
      </c>
      <c r="H533" s="4">
        <v>45540</v>
      </c>
      <c r="I533" t="s">
        <v>512</v>
      </c>
      <c r="K533" t="s">
        <v>133</v>
      </c>
    </row>
    <row r="534" spans="1:11">
      <c r="A534" s="3">
        <v>467</v>
      </c>
      <c r="B534" t="s">
        <v>83</v>
      </c>
      <c r="C534" t="s">
        <v>1973</v>
      </c>
      <c r="D534" t="s">
        <v>1974</v>
      </c>
      <c r="E534" t="s">
        <v>1975</v>
      </c>
      <c r="F534" t="s">
        <v>1976</v>
      </c>
      <c r="G534" t="s">
        <v>71</v>
      </c>
      <c r="H534" s="4">
        <v>45551</v>
      </c>
      <c r="I534" t="s">
        <v>512</v>
      </c>
      <c r="J534" t="s">
        <v>19</v>
      </c>
      <c r="K534" t="s">
        <v>133</v>
      </c>
    </row>
    <row r="535" spans="1:11">
      <c r="A535" s="3">
        <v>466</v>
      </c>
      <c r="B535" t="s">
        <v>83</v>
      </c>
      <c r="C535" t="s">
        <v>1977</v>
      </c>
      <c r="D535" t="s">
        <v>1978</v>
      </c>
      <c r="E535" t="s">
        <v>1841</v>
      </c>
      <c r="F535" t="s">
        <v>1979</v>
      </c>
      <c r="G535" t="s">
        <v>71</v>
      </c>
      <c r="H535" s="4">
        <v>45551</v>
      </c>
      <c r="I535" t="s">
        <v>512</v>
      </c>
      <c r="J535" t="s">
        <v>19</v>
      </c>
      <c r="K535" t="s">
        <v>133</v>
      </c>
    </row>
    <row r="536" spans="1:11">
      <c r="A536" s="3">
        <v>465</v>
      </c>
      <c r="B536" t="s">
        <v>83</v>
      </c>
      <c r="C536" t="s">
        <v>1980</v>
      </c>
      <c r="D536" t="s">
        <v>1981</v>
      </c>
      <c r="E536" t="s">
        <v>1982</v>
      </c>
      <c r="F536" t="s">
        <v>1983</v>
      </c>
      <c r="G536" t="s">
        <v>71</v>
      </c>
      <c r="H536" s="4">
        <v>45551</v>
      </c>
      <c r="I536" t="s">
        <v>512</v>
      </c>
      <c r="J536" t="s">
        <v>19</v>
      </c>
      <c r="K536" t="s">
        <v>133</v>
      </c>
    </row>
    <row r="537" spans="1:11">
      <c r="A537" s="3">
        <v>464</v>
      </c>
      <c r="B537" t="s">
        <v>83</v>
      </c>
      <c r="C537" t="s">
        <v>1984</v>
      </c>
      <c r="D537" t="s">
        <v>1985</v>
      </c>
      <c r="E537" t="s">
        <v>1986</v>
      </c>
      <c r="F537" t="s">
        <v>1987</v>
      </c>
      <c r="G537" t="s">
        <v>71</v>
      </c>
      <c r="H537" s="4">
        <v>45551</v>
      </c>
      <c r="I537" t="s">
        <v>512</v>
      </c>
      <c r="J537" t="s">
        <v>19</v>
      </c>
      <c r="K537" t="s">
        <v>133</v>
      </c>
    </row>
    <row r="538" spans="1:11">
      <c r="A538" s="3">
        <v>463</v>
      </c>
      <c r="B538" t="s">
        <v>12</v>
      </c>
      <c r="C538" t="s">
        <v>1988</v>
      </c>
      <c r="D538" t="s">
        <v>1989</v>
      </c>
      <c r="E538" t="s">
        <v>1990</v>
      </c>
      <c r="F538" t="s">
        <v>1991</v>
      </c>
      <c r="G538" t="s">
        <v>503</v>
      </c>
      <c r="H538" s="4">
        <v>45552</v>
      </c>
      <c r="I538" t="s">
        <v>512</v>
      </c>
      <c r="J538" t="s">
        <v>19</v>
      </c>
      <c r="K538" t="s">
        <v>772</v>
      </c>
    </row>
    <row r="539" spans="1:11">
      <c r="A539" s="3">
        <v>462</v>
      </c>
      <c r="B539" t="s">
        <v>12</v>
      </c>
      <c r="C539" t="s">
        <v>1992</v>
      </c>
      <c r="D539" t="s">
        <v>1993</v>
      </c>
      <c r="E539" t="s">
        <v>1990</v>
      </c>
      <c r="F539" t="s">
        <v>1991</v>
      </c>
      <c r="G539" t="s">
        <v>503</v>
      </c>
      <c r="H539" s="4">
        <v>45552</v>
      </c>
      <c r="I539" t="s">
        <v>512</v>
      </c>
      <c r="J539" t="s">
        <v>19</v>
      </c>
      <c r="K539" t="s">
        <v>133</v>
      </c>
    </row>
    <row r="540" spans="1:11">
      <c r="A540" s="3">
        <v>461</v>
      </c>
      <c r="B540" t="s">
        <v>12</v>
      </c>
      <c r="C540" t="s">
        <v>1994</v>
      </c>
      <c r="D540" t="s">
        <v>1995</v>
      </c>
      <c r="E540" t="s">
        <v>1990</v>
      </c>
      <c r="F540" t="s">
        <v>1991</v>
      </c>
      <c r="G540" t="s">
        <v>503</v>
      </c>
      <c r="H540" s="4">
        <v>45552</v>
      </c>
      <c r="I540" t="s">
        <v>512</v>
      </c>
      <c r="J540" t="s">
        <v>19</v>
      </c>
      <c r="K540" t="s">
        <v>133</v>
      </c>
    </row>
    <row r="541" spans="1:11">
      <c r="A541" s="3">
        <v>460</v>
      </c>
      <c r="B541" t="s">
        <v>12</v>
      </c>
      <c r="C541" t="s">
        <v>1996</v>
      </c>
      <c r="D541" t="s">
        <v>1997</v>
      </c>
      <c r="E541" t="s">
        <v>1990</v>
      </c>
      <c r="F541" t="s">
        <v>1991</v>
      </c>
      <c r="G541" t="s">
        <v>503</v>
      </c>
      <c r="H541" s="4">
        <v>45552</v>
      </c>
      <c r="I541" t="s">
        <v>512</v>
      </c>
      <c r="J541" t="s">
        <v>19</v>
      </c>
      <c r="K541" t="s">
        <v>133</v>
      </c>
    </row>
    <row r="542" spans="1:11">
      <c r="A542" s="3">
        <v>459</v>
      </c>
      <c r="B542" t="s">
        <v>12</v>
      </c>
      <c r="C542" t="s">
        <v>1998</v>
      </c>
      <c r="D542" t="s">
        <v>1999</v>
      </c>
      <c r="E542" t="s">
        <v>1990</v>
      </c>
      <c r="F542" t="s">
        <v>1991</v>
      </c>
      <c r="G542" t="s">
        <v>503</v>
      </c>
      <c r="H542" s="4">
        <v>45552</v>
      </c>
      <c r="I542" t="s">
        <v>512</v>
      </c>
      <c r="J542" t="s">
        <v>19</v>
      </c>
      <c r="K542" t="s">
        <v>133</v>
      </c>
    </row>
    <row r="543" spans="1:11">
      <c r="A543" s="3">
        <v>458</v>
      </c>
      <c r="B543" t="s">
        <v>12</v>
      </c>
      <c r="C543" t="s">
        <v>2000</v>
      </c>
      <c r="D543" t="s">
        <v>2001</v>
      </c>
      <c r="E543" t="s">
        <v>1990</v>
      </c>
      <c r="F543" t="s">
        <v>1991</v>
      </c>
      <c r="G543" t="s">
        <v>503</v>
      </c>
      <c r="H543" s="4">
        <v>45552</v>
      </c>
      <c r="I543" t="s">
        <v>512</v>
      </c>
      <c r="J543" t="s">
        <v>19</v>
      </c>
      <c r="K543" t="s">
        <v>20</v>
      </c>
    </row>
    <row r="544" spans="1:11">
      <c r="A544" s="3">
        <v>457</v>
      </c>
      <c r="B544" t="s">
        <v>26</v>
      </c>
      <c r="C544" t="s">
        <v>2002</v>
      </c>
      <c r="D544" t="s">
        <v>2003</v>
      </c>
      <c r="E544" t="s">
        <v>140</v>
      </c>
      <c r="F544" t="s">
        <v>2004</v>
      </c>
      <c r="G544" t="s">
        <v>1692</v>
      </c>
      <c r="H544" s="4">
        <v>45552</v>
      </c>
      <c r="I544" t="s">
        <v>512</v>
      </c>
      <c r="J544" t="s">
        <v>19</v>
      </c>
      <c r="K544" t="s">
        <v>2005</v>
      </c>
    </row>
    <row r="545" spans="1:11">
      <c r="A545" s="3">
        <v>456</v>
      </c>
      <c r="B545" t="s">
        <v>26</v>
      </c>
      <c r="C545" t="s">
        <v>2006</v>
      </c>
      <c r="D545" t="s">
        <v>2007</v>
      </c>
      <c r="E545" t="s">
        <v>2008</v>
      </c>
      <c r="F545" t="s">
        <v>2009</v>
      </c>
      <c r="G545" t="s">
        <v>2010</v>
      </c>
      <c r="H545" s="4">
        <v>45544</v>
      </c>
      <c r="I545" t="s">
        <v>512</v>
      </c>
      <c r="K545" t="s">
        <v>25</v>
      </c>
    </row>
    <row r="546" spans="1:11">
      <c r="A546" s="3">
        <v>455</v>
      </c>
      <c r="B546" t="s">
        <v>26</v>
      </c>
      <c r="C546" t="s">
        <v>2011</v>
      </c>
      <c r="D546" t="s">
        <v>2012</v>
      </c>
      <c r="E546" t="s">
        <v>2013</v>
      </c>
      <c r="F546" t="s">
        <v>2014</v>
      </c>
      <c r="G546" t="s">
        <v>210</v>
      </c>
      <c r="H546" s="4">
        <v>45534</v>
      </c>
      <c r="I546" t="s">
        <v>512</v>
      </c>
      <c r="K546" t="s">
        <v>25</v>
      </c>
    </row>
    <row r="547" spans="1:11">
      <c r="A547" s="3">
        <v>454</v>
      </c>
      <c r="B547" t="s">
        <v>26</v>
      </c>
      <c r="C547" t="s">
        <v>2015</v>
      </c>
      <c r="D547" t="s">
        <v>2016</v>
      </c>
      <c r="E547" t="s">
        <v>2017</v>
      </c>
      <c r="F547" t="s">
        <v>2018</v>
      </c>
      <c r="G547" t="s">
        <v>82</v>
      </c>
      <c r="H547" s="4">
        <v>45545</v>
      </c>
      <c r="I547" t="s">
        <v>512</v>
      </c>
      <c r="K547" t="s">
        <v>133</v>
      </c>
    </row>
    <row r="548" spans="1:11">
      <c r="A548" s="3">
        <v>453</v>
      </c>
      <c r="B548" t="s">
        <v>83</v>
      </c>
      <c r="C548" t="s">
        <v>2019</v>
      </c>
      <c r="D548" t="s">
        <v>2020</v>
      </c>
      <c r="E548" t="s">
        <v>1135</v>
      </c>
      <c r="F548" t="s">
        <v>1195</v>
      </c>
      <c r="G548" t="s">
        <v>35</v>
      </c>
      <c r="H548" s="4">
        <v>45552</v>
      </c>
      <c r="I548" t="s">
        <v>512</v>
      </c>
      <c r="J548" t="s">
        <v>19</v>
      </c>
      <c r="K548" t="s">
        <v>133</v>
      </c>
    </row>
    <row r="549" spans="1:11">
      <c r="A549" s="3">
        <v>452</v>
      </c>
      <c r="B549" t="s">
        <v>26</v>
      </c>
      <c r="C549" t="s">
        <v>2021</v>
      </c>
      <c r="D549" t="s">
        <v>2022</v>
      </c>
      <c r="E549" t="s">
        <v>2023</v>
      </c>
      <c r="F549" t="s">
        <v>2024</v>
      </c>
      <c r="G549" t="s">
        <v>46</v>
      </c>
      <c r="H549" s="4">
        <v>45554</v>
      </c>
      <c r="I549" t="s">
        <v>512</v>
      </c>
      <c r="K549" t="s">
        <v>133</v>
      </c>
    </row>
    <row r="550" spans="1:11">
      <c r="A550" s="3">
        <v>451</v>
      </c>
      <c r="B550" t="s">
        <v>26</v>
      </c>
      <c r="C550" t="s">
        <v>2025</v>
      </c>
      <c r="D550" t="s">
        <v>2026</v>
      </c>
      <c r="E550" t="s">
        <v>2027</v>
      </c>
      <c r="F550" t="s">
        <v>2028</v>
      </c>
      <c r="G550" t="s">
        <v>969</v>
      </c>
      <c r="H550" s="4">
        <v>45468</v>
      </c>
      <c r="I550" t="s">
        <v>512</v>
      </c>
      <c r="K550" t="s">
        <v>25</v>
      </c>
    </row>
    <row r="551" spans="1:11">
      <c r="A551" s="3">
        <v>450</v>
      </c>
      <c r="B551" t="s">
        <v>26</v>
      </c>
      <c r="C551" t="s">
        <v>2029</v>
      </c>
      <c r="D551" t="s">
        <v>2030</v>
      </c>
      <c r="E551" t="s">
        <v>1154</v>
      </c>
      <c r="F551" t="s">
        <v>2031</v>
      </c>
      <c r="G551" t="s">
        <v>210</v>
      </c>
      <c r="H551" s="4">
        <v>45464</v>
      </c>
      <c r="I551" t="s">
        <v>512</v>
      </c>
      <c r="K551" t="s">
        <v>25</v>
      </c>
    </row>
    <row r="552" spans="1:11">
      <c r="A552" s="3">
        <v>449</v>
      </c>
      <c r="B552" t="s">
        <v>26</v>
      </c>
      <c r="C552" t="s">
        <v>2032</v>
      </c>
      <c r="D552" t="s">
        <v>2033</v>
      </c>
      <c r="E552" t="s">
        <v>2034</v>
      </c>
      <c r="F552" t="s">
        <v>2035</v>
      </c>
      <c r="G552" t="s">
        <v>969</v>
      </c>
      <c r="H552" s="4">
        <v>45461</v>
      </c>
      <c r="I552" t="s">
        <v>512</v>
      </c>
      <c r="K552" t="s">
        <v>25</v>
      </c>
    </row>
    <row r="553" spans="1:11">
      <c r="A553" s="3">
        <v>448</v>
      </c>
      <c r="B553" t="s">
        <v>26</v>
      </c>
      <c r="C553" t="s">
        <v>2036</v>
      </c>
      <c r="D553" t="s">
        <v>2037</v>
      </c>
      <c r="E553" t="s">
        <v>2038</v>
      </c>
      <c r="F553" t="s">
        <v>2039</v>
      </c>
      <c r="G553" t="s">
        <v>969</v>
      </c>
      <c r="H553" s="4">
        <v>45461</v>
      </c>
      <c r="I553" t="s">
        <v>512</v>
      </c>
      <c r="K553" t="s">
        <v>133</v>
      </c>
    </row>
    <row r="554" spans="1:11">
      <c r="A554" s="3">
        <v>447</v>
      </c>
      <c r="B554" t="s">
        <v>26</v>
      </c>
      <c r="C554" t="s">
        <v>2040</v>
      </c>
      <c r="D554" t="s">
        <v>2041</v>
      </c>
      <c r="E554" t="s">
        <v>2042</v>
      </c>
      <c r="F554" t="s">
        <v>2043</v>
      </c>
      <c r="G554" t="s">
        <v>210</v>
      </c>
      <c r="H554" s="4">
        <v>45427</v>
      </c>
      <c r="I554" t="s">
        <v>512</v>
      </c>
      <c r="K554" t="s">
        <v>25</v>
      </c>
    </row>
    <row r="555" spans="1:11">
      <c r="A555" s="3">
        <v>446</v>
      </c>
      <c r="B555" t="s">
        <v>26</v>
      </c>
      <c r="C555" t="s">
        <v>2044</v>
      </c>
      <c r="D555" t="s">
        <v>2045</v>
      </c>
      <c r="E555" t="s">
        <v>2046</v>
      </c>
      <c r="F555" t="s">
        <v>2047</v>
      </c>
      <c r="G555" t="s">
        <v>210</v>
      </c>
      <c r="H555" s="4">
        <v>45404</v>
      </c>
      <c r="I555" t="s">
        <v>512</v>
      </c>
      <c r="K555" t="s">
        <v>133</v>
      </c>
    </row>
    <row r="556" spans="1:11">
      <c r="A556" s="3">
        <v>445</v>
      </c>
      <c r="B556" t="s">
        <v>26</v>
      </c>
      <c r="C556" t="s">
        <v>2048</v>
      </c>
      <c r="D556" t="s">
        <v>2049</v>
      </c>
      <c r="E556" t="s">
        <v>2050</v>
      </c>
      <c r="F556" t="s">
        <v>2051</v>
      </c>
      <c r="G556" t="s">
        <v>35</v>
      </c>
      <c r="H556" s="4">
        <v>45491</v>
      </c>
      <c r="I556" t="s">
        <v>512</v>
      </c>
      <c r="K556" t="s">
        <v>25</v>
      </c>
    </row>
    <row r="557" spans="1:11">
      <c r="A557" s="3">
        <v>444</v>
      </c>
      <c r="B557" t="s">
        <v>83</v>
      </c>
      <c r="C557" t="s">
        <v>2052</v>
      </c>
      <c r="D557" t="s">
        <v>2053</v>
      </c>
      <c r="E557" t="s">
        <v>1636</v>
      </c>
      <c r="F557" t="s">
        <v>2054</v>
      </c>
      <c r="G557" t="s">
        <v>517</v>
      </c>
      <c r="H557" s="4">
        <v>45545</v>
      </c>
      <c r="I557" t="s">
        <v>512</v>
      </c>
      <c r="J557" t="s">
        <v>19</v>
      </c>
      <c r="K557" t="s">
        <v>20</v>
      </c>
    </row>
    <row r="558" spans="1:11">
      <c r="A558" s="3">
        <v>443</v>
      </c>
      <c r="B558" t="s">
        <v>26</v>
      </c>
      <c r="C558" t="s">
        <v>2055</v>
      </c>
      <c r="D558" t="s">
        <v>2056</v>
      </c>
      <c r="E558" t="s">
        <v>2057</v>
      </c>
      <c r="F558" t="s">
        <v>2058</v>
      </c>
      <c r="G558" t="s">
        <v>205</v>
      </c>
      <c r="H558" s="4">
        <v>45588</v>
      </c>
      <c r="I558" t="s">
        <v>512</v>
      </c>
      <c r="K558" t="s">
        <v>41</v>
      </c>
    </row>
    <row r="559" spans="1:11">
      <c r="A559" s="3">
        <v>442</v>
      </c>
      <c r="B559" t="s">
        <v>83</v>
      </c>
      <c r="C559" t="s">
        <v>2059</v>
      </c>
      <c r="D559" t="s">
        <v>2060</v>
      </c>
      <c r="E559" t="s">
        <v>1169</v>
      </c>
      <c r="F559" t="s">
        <v>1170</v>
      </c>
      <c r="G559" t="s">
        <v>183</v>
      </c>
      <c r="H559" s="4">
        <v>45545</v>
      </c>
      <c r="I559" t="s">
        <v>512</v>
      </c>
      <c r="J559" t="s">
        <v>19</v>
      </c>
      <c r="K559" t="s">
        <v>41</v>
      </c>
    </row>
    <row r="560" spans="1:11">
      <c r="A560" s="3">
        <v>441</v>
      </c>
      <c r="B560" t="s">
        <v>12</v>
      </c>
      <c r="C560" t="s">
        <v>2061</v>
      </c>
      <c r="D560" t="s">
        <v>2062</v>
      </c>
      <c r="E560" t="s">
        <v>2063</v>
      </c>
      <c r="F560" t="s">
        <v>2064</v>
      </c>
      <c r="G560" t="s">
        <v>46</v>
      </c>
      <c r="H560" s="4">
        <v>45566</v>
      </c>
      <c r="I560" t="s">
        <v>512</v>
      </c>
      <c r="J560" t="s">
        <v>19</v>
      </c>
      <c r="K560" t="s">
        <v>133</v>
      </c>
    </row>
    <row r="561" spans="1:11">
      <c r="A561" s="3">
        <v>440</v>
      </c>
      <c r="B561" t="s">
        <v>83</v>
      </c>
      <c r="C561" t="s">
        <v>2065</v>
      </c>
      <c r="D561" t="s">
        <v>2066</v>
      </c>
      <c r="E561" t="s">
        <v>1812</v>
      </c>
      <c r="F561" t="s">
        <v>2067</v>
      </c>
      <c r="G561" t="s">
        <v>517</v>
      </c>
      <c r="H561" s="4">
        <v>45545</v>
      </c>
      <c r="I561" t="s">
        <v>512</v>
      </c>
      <c r="J561" t="s">
        <v>19</v>
      </c>
      <c r="K561" t="s">
        <v>20</v>
      </c>
    </row>
    <row r="562" spans="1:11">
      <c r="A562" s="3">
        <v>439</v>
      </c>
      <c r="B562" t="s">
        <v>83</v>
      </c>
      <c r="C562" t="s">
        <v>2068</v>
      </c>
      <c r="D562" t="s">
        <v>2069</v>
      </c>
      <c r="E562" t="s">
        <v>2070</v>
      </c>
      <c r="F562" t="s">
        <v>2071</v>
      </c>
      <c r="G562" t="s">
        <v>71</v>
      </c>
      <c r="H562" s="4">
        <v>45548</v>
      </c>
      <c r="I562" t="s">
        <v>512</v>
      </c>
      <c r="J562" t="s">
        <v>19</v>
      </c>
      <c r="K562" t="s">
        <v>133</v>
      </c>
    </row>
    <row r="563" spans="1:11">
      <c r="A563" s="3">
        <v>438</v>
      </c>
      <c r="B563" t="s">
        <v>83</v>
      </c>
      <c r="C563" t="s">
        <v>2072</v>
      </c>
      <c r="D563" t="s">
        <v>2073</v>
      </c>
      <c r="E563" t="s">
        <v>2074</v>
      </c>
      <c r="F563" t="s">
        <v>2075</v>
      </c>
      <c r="G563" t="s">
        <v>71</v>
      </c>
      <c r="H563" s="4">
        <v>45548</v>
      </c>
      <c r="I563" t="s">
        <v>512</v>
      </c>
      <c r="J563" t="s">
        <v>19</v>
      </c>
      <c r="K563" t="s">
        <v>133</v>
      </c>
    </row>
    <row r="564" spans="1:11">
      <c r="A564" s="3">
        <v>437</v>
      </c>
      <c r="B564" t="s">
        <v>83</v>
      </c>
      <c r="C564" t="s">
        <v>2076</v>
      </c>
      <c r="D564" t="s">
        <v>2077</v>
      </c>
      <c r="E564" t="s">
        <v>1106</v>
      </c>
      <c r="F564" t="s">
        <v>2078</v>
      </c>
      <c r="G564" t="s">
        <v>517</v>
      </c>
      <c r="H564" s="4">
        <v>45545</v>
      </c>
      <c r="I564" t="s">
        <v>512</v>
      </c>
      <c r="J564" t="s">
        <v>19</v>
      </c>
      <c r="K564" t="s">
        <v>20</v>
      </c>
    </row>
    <row r="565" spans="1:11">
      <c r="A565" s="3">
        <v>436</v>
      </c>
      <c r="B565" t="s">
        <v>83</v>
      </c>
      <c r="C565" t="s">
        <v>2079</v>
      </c>
      <c r="D565" t="s">
        <v>2080</v>
      </c>
      <c r="E565" t="s">
        <v>1726</v>
      </c>
      <c r="F565" t="s">
        <v>2081</v>
      </c>
      <c r="G565" t="s">
        <v>657</v>
      </c>
      <c r="H565" s="4">
        <v>45545</v>
      </c>
      <c r="I565" t="s">
        <v>512</v>
      </c>
      <c r="J565" t="s">
        <v>19</v>
      </c>
      <c r="K565" t="s">
        <v>133</v>
      </c>
    </row>
    <row r="566" spans="1:11">
      <c r="A566" s="3">
        <v>435</v>
      </c>
      <c r="B566" t="s">
        <v>83</v>
      </c>
      <c r="C566" t="s">
        <v>2082</v>
      </c>
      <c r="D566" t="s">
        <v>2083</v>
      </c>
      <c r="E566" t="s">
        <v>2084</v>
      </c>
      <c r="F566" t="s">
        <v>2085</v>
      </c>
      <c r="G566" t="s">
        <v>804</v>
      </c>
      <c r="H566" s="4">
        <v>45559</v>
      </c>
      <c r="I566" t="s">
        <v>512</v>
      </c>
      <c r="J566" t="s">
        <v>19</v>
      </c>
      <c r="K566" t="s">
        <v>133</v>
      </c>
    </row>
    <row r="567" spans="1:11">
      <c r="A567" s="3">
        <v>434</v>
      </c>
      <c r="B567" t="s">
        <v>26</v>
      </c>
      <c r="C567" t="s">
        <v>2086</v>
      </c>
      <c r="D567" t="s">
        <v>2087</v>
      </c>
      <c r="E567" t="s">
        <v>2057</v>
      </c>
      <c r="F567" t="s">
        <v>2088</v>
      </c>
      <c r="G567" t="s">
        <v>210</v>
      </c>
      <c r="H567" s="4">
        <v>45343</v>
      </c>
      <c r="I567" t="s">
        <v>512</v>
      </c>
      <c r="K567" t="s">
        <v>133</v>
      </c>
    </row>
    <row r="568" spans="1:11">
      <c r="A568" s="3">
        <v>433</v>
      </c>
      <c r="B568" t="s">
        <v>12</v>
      </c>
      <c r="C568" t="s">
        <v>2089</v>
      </c>
      <c r="D568" t="s">
        <v>2090</v>
      </c>
      <c r="E568" t="s">
        <v>66</v>
      </c>
      <c r="F568" t="s">
        <v>2091</v>
      </c>
      <c r="G568" t="s">
        <v>17</v>
      </c>
      <c r="H568" s="4">
        <v>45566</v>
      </c>
      <c r="I568" t="s">
        <v>512</v>
      </c>
      <c r="J568" t="s">
        <v>19</v>
      </c>
      <c r="K568" t="s">
        <v>20</v>
      </c>
    </row>
    <row r="569" spans="1:11">
      <c r="A569" s="3">
        <v>432</v>
      </c>
      <c r="B569" t="s">
        <v>12</v>
      </c>
      <c r="C569" t="s">
        <v>2092</v>
      </c>
      <c r="D569" t="s">
        <v>2093</v>
      </c>
      <c r="E569" t="s">
        <v>738</v>
      </c>
      <c r="F569" t="s">
        <v>2094</v>
      </c>
      <c r="G569" t="s">
        <v>17</v>
      </c>
      <c r="H569" s="4">
        <v>45566</v>
      </c>
      <c r="I569" t="s">
        <v>512</v>
      </c>
      <c r="J569" t="s">
        <v>19</v>
      </c>
      <c r="K569" t="s">
        <v>20</v>
      </c>
    </row>
    <row r="570" spans="1:11">
      <c r="A570" s="3">
        <v>431</v>
      </c>
      <c r="B570" t="s">
        <v>26</v>
      </c>
      <c r="C570" t="s">
        <v>2095</v>
      </c>
      <c r="D570" t="s">
        <v>2096</v>
      </c>
      <c r="E570" t="s">
        <v>845</v>
      </c>
      <c r="F570" t="s">
        <v>2097</v>
      </c>
      <c r="G570" t="s">
        <v>183</v>
      </c>
      <c r="H570" s="4">
        <v>45538</v>
      </c>
      <c r="I570" t="s">
        <v>512</v>
      </c>
      <c r="K570" t="s">
        <v>133</v>
      </c>
    </row>
    <row r="571" spans="1:11">
      <c r="A571" s="3">
        <v>430</v>
      </c>
      <c r="B571" t="s">
        <v>83</v>
      </c>
      <c r="C571" t="s">
        <v>2098</v>
      </c>
      <c r="D571" t="s">
        <v>2099</v>
      </c>
      <c r="E571" t="s">
        <v>2100</v>
      </c>
      <c r="F571" t="s">
        <v>2101</v>
      </c>
      <c r="G571" t="s">
        <v>708</v>
      </c>
      <c r="H571" s="4">
        <v>45545</v>
      </c>
      <c r="I571" t="s">
        <v>512</v>
      </c>
      <c r="J571" t="s">
        <v>19</v>
      </c>
      <c r="K571" t="s">
        <v>25</v>
      </c>
    </row>
    <row r="572" spans="1:11">
      <c r="A572" s="3">
        <v>429</v>
      </c>
      <c r="B572" t="s">
        <v>12</v>
      </c>
      <c r="C572" t="s">
        <v>2102</v>
      </c>
      <c r="D572" t="s">
        <v>2103</v>
      </c>
      <c r="E572" t="s">
        <v>738</v>
      </c>
      <c r="F572" t="s">
        <v>2104</v>
      </c>
      <c r="G572" t="s">
        <v>132</v>
      </c>
      <c r="H572" s="4">
        <v>45566</v>
      </c>
      <c r="I572" t="s">
        <v>512</v>
      </c>
      <c r="J572" t="s">
        <v>19</v>
      </c>
      <c r="K572" t="s">
        <v>20</v>
      </c>
    </row>
    <row r="573" spans="1:11">
      <c r="A573" s="3">
        <v>428</v>
      </c>
      <c r="B573" t="s">
        <v>26</v>
      </c>
      <c r="C573" t="s">
        <v>2105</v>
      </c>
      <c r="D573" t="s">
        <v>2106</v>
      </c>
      <c r="E573" t="s">
        <v>2107</v>
      </c>
      <c r="F573" t="s">
        <v>2108</v>
      </c>
      <c r="G573" t="s">
        <v>210</v>
      </c>
      <c r="H573" s="4">
        <v>45520</v>
      </c>
      <c r="I573" t="s">
        <v>512</v>
      </c>
      <c r="K573" t="s">
        <v>25</v>
      </c>
    </row>
    <row r="574" spans="1:11">
      <c r="A574" s="3">
        <v>427</v>
      </c>
      <c r="B574" t="s">
        <v>83</v>
      </c>
      <c r="C574" t="s">
        <v>2109</v>
      </c>
      <c r="D574" t="s">
        <v>2110</v>
      </c>
      <c r="E574" t="s">
        <v>2111</v>
      </c>
      <c r="F574" t="s">
        <v>2112</v>
      </c>
      <c r="G574" t="s">
        <v>108</v>
      </c>
      <c r="H574" s="4">
        <v>45559</v>
      </c>
      <c r="I574" t="s">
        <v>512</v>
      </c>
      <c r="J574" t="s">
        <v>19</v>
      </c>
      <c r="K574" t="s">
        <v>772</v>
      </c>
    </row>
    <row r="575" spans="1:11">
      <c r="A575" s="3">
        <v>426</v>
      </c>
      <c r="B575" t="s">
        <v>12</v>
      </c>
      <c r="C575" t="s">
        <v>2113</v>
      </c>
      <c r="D575" t="s">
        <v>2114</v>
      </c>
      <c r="E575" t="s">
        <v>2115</v>
      </c>
      <c r="F575" t="s">
        <v>2116</v>
      </c>
      <c r="G575" t="s">
        <v>17</v>
      </c>
      <c r="H575" s="4">
        <v>45566</v>
      </c>
      <c r="I575" t="s">
        <v>512</v>
      </c>
      <c r="J575" t="s">
        <v>19</v>
      </c>
      <c r="K575" t="s">
        <v>25</v>
      </c>
    </row>
    <row r="576" spans="1:11">
      <c r="A576" s="3">
        <v>425</v>
      </c>
      <c r="B576" t="s">
        <v>83</v>
      </c>
      <c r="C576" t="s">
        <v>2117</v>
      </c>
      <c r="D576" t="s">
        <v>2118</v>
      </c>
      <c r="E576" t="s">
        <v>2119</v>
      </c>
      <c r="F576" t="s">
        <v>2120</v>
      </c>
      <c r="G576" t="s">
        <v>127</v>
      </c>
      <c r="H576" s="4">
        <v>45552</v>
      </c>
      <c r="I576" t="s">
        <v>512</v>
      </c>
      <c r="J576" t="s">
        <v>19</v>
      </c>
      <c r="K576" t="s">
        <v>133</v>
      </c>
    </row>
    <row r="577" spans="1:11">
      <c r="A577" s="3">
        <v>424</v>
      </c>
      <c r="B577" t="s">
        <v>83</v>
      </c>
      <c r="C577" t="s">
        <v>2121</v>
      </c>
      <c r="D577" t="s">
        <v>2122</v>
      </c>
      <c r="E577" t="s">
        <v>1257</v>
      </c>
      <c r="F577" t="s">
        <v>2123</v>
      </c>
      <c r="G577" t="s">
        <v>819</v>
      </c>
      <c r="H577" s="4">
        <v>45545</v>
      </c>
      <c r="I577" t="s">
        <v>512</v>
      </c>
      <c r="J577" t="s">
        <v>19</v>
      </c>
      <c r="K577" t="s">
        <v>20</v>
      </c>
    </row>
    <row r="578" spans="1:11">
      <c r="A578" s="3">
        <v>423</v>
      </c>
      <c r="B578" t="s">
        <v>12</v>
      </c>
      <c r="C578" t="s">
        <v>2124</v>
      </c>
      <c r="D578" t="s">
        <v>2125</v>
      </c>
      <c r="E578" t="s">
        <v>2126</v>
      </c>
      <c r="F578" t="s">
        <v>2127</v>
      </c>
      <c r="G578" t="s">
        <v>46</v>
      </c>
      <c r="H578" s="4">
        <v>45566</v>
      </c>
      <c r="I578" t="s">
        <v>512</v>
      </c>
      <c r="J578" t="s">
        <v>19</v>
      </c>
      <c r="K578" t="s">
        <v>20</v>
      </c>
    </row>
    <row r="579" spans="1:11">
      <c r="A579" s="3">
        <v>422</v>
      </c>
      <c r="B579" t="s">
        <v>26</v>
      </c>
      <c r="C579" t="s">
        <v>2128</v>
      </c>
      <c r="D579" t="s">
        <v>2129</v>
      </c>
      <c r="E579" t="s">
        <v>2130</v>
      </c>
      <c r="F579" t="s">
        <v>2131</v>
      </c>
      <c r="G579" t="s">
        <v>969</v>
      </c>
      <c r="H579" s="4">
        <v>45485</v>
      </c>
      <c r="I579" t="s">
        <v>512</v>
      </c>
      <c r="K579" t="s">
        <v>25</v>
      </c>
    </row>
    <row r="580" spans="1:11">
      <c r="A580" s="3">
        <v>421</v>
      </c>
      <c r="B580" t="s">
        <v>83</v>
      </c>
      <c r="C580" t="s">
        <v>2132</v>
      </c>
      <c r="D580" t="s">
        <v>2133</v>
      </c>
      <c r="E580" t="s">
        <v>1546</v>
      </c>
      <c r="F580" t="s">
        <v>2134</v>
      </c>
      <c r="G580" t="s">
        <v>35</v>
      </c>
      <c r="H580" s="4">
        <v>45548</v>
      </c>
      <c r="I580" t="s">
        <v>512</v>
      </c>
      <c r="J580" t="s">
        <v>19</v>
      </c>
      <c r="K580" t="s">
        <v>2135</v>
      </c>
    </row>
    <row r="581" spans="1:11">
      <c r="A581" s="3">
        <v>420</v>
      </c>
      <c r="B581" t="s">
        <v>83</v>
      </c>
      <c r="C581" t="s">
        <v>2136</v>
      </c>
      <c r="D581" t="s">
        <v>2137</v>
      </c>
      <c r="E581" t="s">
        <v>2138</v>
      </c>
      <c r="F581" t="s">
        <v>2139</v>
      </c>
      <c r="G581" t="s">
        <v>71</v>
      </c>
      <c r="H581" s="4">
        <v>45559</v>
      </c>
      <c r="I581" t="s">
        <v>512</v>
      </c>
      <c r="J581" t="s">
        <v>19</v>
      </c>
      <c r="K581" t="s">
        <v>133</v>
      </c>
    </row>
    <row r="582" spans="1:11">
      <c r="A582" s="3">
        <v>419</v>
      </c>
      <c r="B582" t="s">
        <v>26</v>
      </c>
      <c r="C582" t="s">
        <v>2140</v>
      </c>
      <c r="D582" t="s">
        <v>2141</v>
      </c>
      <c r="E582" t="s">
        <v>1333</v>
      </c>
      <c r="F582" t="s">
        <v>2142</v>
      </c>
      <c r="G582" t="s">
        <v>210</v>
      </c>
      <c r="H582" s="4">
        <v>45371</v>
      </c>
      <c r="I582" t="s">
        <v>512</v>
      </c>
      <c r="K582" t="s">
        <v>133</v>
      </c>
    </row>
    <row r="583" spans="1:11">
      <c r="A583" s="3">
        <v>418</v>
      </c>
      <c r="B583" t="s">
        <v>83</v>
      </c>
      <c r="C583" t="s">
        <v>2143</v>
      </c>
      <c r="D583" t="s">
        <v>2144</v>
      </c>
      <c r="E583" t="s">
        <v>2145</v>
      </c>
      <c r="F583" t="s">
        <v>2146</v>
      </c>
      <c r="G583" t="s">
        <v>71</v>
      </c>
      <c r="H583" s="4">
        <v>45548</v>
      </c>
      <c r="I583" t="s">
        <v>512</v>
      </c>
      <c r="J583" t="s">
        <v>19</v>
      </c>
      <c r="K583" t="s">
        <v>133</v>
      </c>
    </row>
    <row r="584" spans="1:11">
      <c r="A584" s="3">
        <v>417</v>
      </c>
      <c r="B584" t="s">
        <v>26</v>
      </c>
      <c r="C584" t="s">
        <v>2147</v>
      </c>
      <c r="D584" t="s">
        <v>2148</v>
      </c>
      <c r="E584" t="s">
        <v>2149</v>
      </c>
      <c r="F584" t="s">
        <v>2150</v>
      </c>
      <c r="G584" t="s">
        <v>77</v>
      </c>
      <c r="H584" s="4">
        <v>45588</v>
      </c>
      <c r="I584" t="s">
        <v>512</v>
      </c>
      <c r="K584" t="s">
        <v>41</v>
      </c>
    </row>
    <row r="585" spans="1:11">
      <c r="A585" s="3">
        <v>416</v>
      </c>
      <c r="B585" t="s">
        <v>83</v>
      </c>
      <c r="C585" t="s">
        <v>2151</v>
      </c>
      <c r="D585" t="s">
        <v>2152</v>
      </c>
      <c r="E585" t="s">
        <v>2153</v>
      </c>
      <c r="F585" t="s">
        <v>2154</v>
      </c>
      <c r="G585" t="s">
        <v>657</v>
      </c>
      <c r="H585" s="4">
        <v>45545</v>
      </c>
      <c r="I585" t="s">
        <v>512</v>
      </c>
      <c r="J585" t="s">
        <v>19</v>
      </c>
      <c r="K585" t="s">
        <v>133</v>
      </c>
    </row>
    <row r="586" spans="1:11">
      <c r="A586" s="3">
        <v>415</v>
      </c>
      <c r="B586" t="s">
        <v>83</v>
      </c>
      <c r="C586" t="s">
        <v>2155</v>
      </c>
      <c r="D586" t="s">
        <v>2156</v>
      </c>
      <c r="E586" t="s">
        <v>1856</v>
      </c>
      <c r="F586" t="s">
        <v>2157</v>
      </c>
      <c r="G586" t="s">
        <v>657</v>
      </c>
      <c r="H586" s="4">
        <v>45545</v>
      </c>
      <c r="I586" t="s">
        <v>512</v>
      </c>
      <c r="J586" t="s">
        <v>19</v>
      </c>
      <c r="K586" t="s">
        <v>133</v>
      </c>
    </row>
    <row r="587" spans="1:11">
      <c r="A587" s="3">
        <v>414</v>
      </c>
      <c r="B587" t="s">
        <v>83</v>
      </c>
      <c r="C587" t="s">
        <v>2158</v>
      </c>
      <c r="D587" t="s">
        <v>2159</v>
      </c>
      <c r="E587" t="s">
        <v>2160</v>
      </c>
      <c r="F587" t="s">
        <v>2161</v>
      </c>
      <c r="G587" t="s">
        <v>657</v>
      </c>
      <c r="H587" s="4">
        <v>45545</v>
      </c>
      <c r="I587" t="s">
        <v>512</v>
      </c>
      <c r="J587" t="s">
        <v>19</v>
      </c>
      <c r="K587" t="s">
        <v>133</v>
      </c>
    </row>
    <row r="588" spans="1:11">
      <c r="A588" s="3">
        <v>413</v>
      </c>
      <c r="B588" t="s">
        <v>26</v>
      </c>
      <c r="C588" t="s">
        <v>2162</v>
      </c>
      <c r="D588" t="s">
        <v>2163</v>
      </c>
      <c r="E588" t="s">
        <v>2164</v>
      </c>
      <c r="F588" t="s">
        <v>2165</v>
      </c>
      <c r="G588" t="s">
        <v>2166</v>
      </c>
      <c r="H588" s="4">
        <v>45393</v>
      </c>
      <c r="I588" t="s">
        <v>512</v>
      </c>
      <c r="K588" t="s">
        <v>133</v>
      </c>
    </row>
    <row r="589" spans="1:11">
      <c r="A589" s="3">
        <v>412</v>
      </c>
      <c r="B589" t="s">
        <v>83</v>
      </c>
      <c r="C589" t="s">
        <v>2167</v>
      </c>
      <c r="D589" t="s">
        <v>2168</v>
      </c>
      <c r="E589" t="s">
        <v>2169</v>
      </c>
      <c r="F589" t="s">
        <v>2170</v>
      </c>
      <c r="G589" t="s">
        <v>71</v>
      </c>
      <c r="H589" s="4">
        <v>45548</v>
      </c>
      <c r="I589" t="s">
        <v>512</v>
      </c>
      <c r="J589" t="s">
        <v>19</v>
      </c>
      <c r="K589" t="s">
        <v>133</v>
      </c>
    </row>
    <row r="590" spans="1:11">
      <c r="A590" s="3">
        <v>411</v>
      </c>
      <c r="B590" t="s">
        <v>26</v>
      </c>
      <c r="C590" t="s">
        <v>2171</v>
      </c>
      <c r="D590" t="s">
        <v>2172</v>
      </c>
      <c r="E590" t="s">
        <v>2173</v>
      </c>
      <c r="F590" t="s">
        <v>2174</v>
      </c>
      <c r="G590" t="s">
        <v>210</v>
      </c>
      <c r="H590" s="4">
        <v>45387</v>
      </c>
      <c r="I590" t="s">
        <v>512</v>
      </c>
      <c r="K590" t="s">
        <v>133</v>
      </c>
    </row>
    <row r="591" spans="1:11">
      <c r="A591" s="3">
        <v>410</v>
      </c>
      <c r="B591" t="s">
        <v>26</v>
      </c>
      <c r="C591" t="s">
        <v>2175</v>
      </c>
      <c r="D591" t="s">
        <v>2176</v>
      </c>
      <c r="E591" t="s">
        <v>2177</v>
      </c>
      <c r="F591" t="s">
        <v>2178</v>
      </c>
      <c r="G591" t="s">
        <v>210</v>
      </c>
      <c r="H591" s="4">
        <v>45387</v>
      </c>
      <c r="I591" t="s">
        <v>512</v>
      </c>
      <c r="K591" t="s">
        <v>133</v>
      </c>
    </row>
    <row r="592" spans="1:11">
      <c r="A592" s="3">
        <v>409</v>
      </c>
      <c r="B592" t="s">
        <v>26</v>
      </c>
      <c r="C592" t="s">
        <v>2179</v>
      </c>
      <c r="D592" t="s">
        <v>2180</v>
      </c>
      <c r="E592" t="s">
        <v>140</v>
      </c>
      <c r="F592" t="s">
        <v>2181</v>
      </c>
      <c r="G592" t="s">
        <v>127</v>
      </c>
      <c r="H592" s="4">
        <v>45544</v>
      </c>
      <c r="I592" t="s">
        <v>512</v>
      </c>
      <c r="K592" t="s">
        <v>133</v>
      </c>
    </row>
    <row r="593" spans="1:11">
      <c r="A593" s="3">
        <v>408</v>
      </c>
      <c r="B593" t="s">
        <v>26</v>
      </c>
      <c r="C593" t="s">
        <v>2182</v>
      </c>
      <c r="D593" t="s">
        <v>2183</v>
      </c>
      <c r="E593" t="s">
        <v>2184</v>
      </c>
      <c r="F593" t="s">
        <v>2185</v>
      </c>
      <c r="G593" t="s">
        <v>17</v>
      </c>
      <c r="H593" s="4">
        <v>45561</v>
      </c>
      <c r="I593" t="s">
        <v>512</v>
      </c>
      <c r="K593" t="s">
        <v>133</v>
      </c>
    </row>
    <row r="594" spans="1:11">
      <c r="A594" s="3">
        <v>407</v>
      </c>
      <c r="B594" t="s">
        <v>26</v>
      </c>
      <c r="C594" t="s">
        <v>2186</v>
      </c>
      <c r="D594" t="s">
        <v>2187</v>
      </c>
      <c r="E594" t="s">
        <v>2188</v>
      </c>
      <c r="F594" t="s">
        <v>2189</v>
      </c>
      <c r="G594" t="s">
        <v>127</v>
      </c>
      <c r="H594" s="4">
        <v>45527</v>
      </c>
      <c r="I594" t="s">
        <v>512</v>
      </c>
      <c r="K594" t="s">
        <v>133</v>
      </c>
    </row>
    <row r="595" spans="1:11">
      <c r="A595" s="3">
        <v>406</v>
      </c>
      <c r="B595" t="s">
        <v>26</v>
      </c>
      <c r="C595" t="s">
        <v>2190</v>
      </c>
      <c r="D595" t="s">
        <v>2191</v>
      </c>
      <c r="E595" t="s">
        <v>2192</v>
      </c>
      <c r="F595" t="s">
        <v>2193</v>
      </c>
      <c r="G595" t="s">
        <v>2166</v>
      </c>
      <c r="H595" s="4">
        <v>45463</v>
      </c>
      <c r="I595" t="s">
        <v>512</v>
      </c>
      <c r="K595" t="s">
        <v>133</v>
      </c>
    </row>
    <row r="596" spans="1:11">
      <c r="A596" s="3">
        <v>405</v>
      </c>
      <c r="B596" t="s">
        <v>83</v>
      </c>
      <c r="C596" t="s">
        <v>2194</v>
      </c>
      <c r="D596" t="s">
        <v>2195</v>
      </c>
      <c r="E596" t="s">
        <v>1486</v>
      </c>
      <c r="F596" t="s">
        <v>2196</v>
      </c>
      <c r="G596" t="s">
        <v>71</v>
      </c>
      <c r="H596" s="4">
        <v>45548</v>
      </c>
      <c r="I596" t="s">
        <v>512</v>
      </c>
      <c r="J596" t="s">
        <v>19</v>
      </c>
      <c r="K596" t="s">
        <v>133</v>
      </c>
    </row>
    <row r="597" spans="1:11">
      <c r="A597" s="3">
        <v>404</v>
      </c>
      <c r="B597" t="s">
        <v>83</v>
      </c>
      <c r="C597" t="s">
        <v>2197</v>
      </c>
      <c r="D597" t="s">
        <v>2198</v>
      </c>
      <c r="E597" t="s">
        <v>1726</v>
      </c>
      <c r="F597" t="s">
        <v>2199</v>
      </c>
      <c r="G597" t="s">
        <v>71</v>
      </c>
      <c r="H597" s="4">
        <v>45548</v>
      </c>
      <c r="I597" t="s">
        <v>512</v>
      </c>
      <c r="J597" t="s">
        <v>19</v>
      </c>
      <c r="K597" t="s">
        <v>133</v>
      </c>
    </row>
    <row r="598" spans="1:11">
      <c r="A598" s="3">
        <v>403</v>
      </c>
      <c r="B598" t="s">
        <v>83</v>
      </c>
      <c r="C598" t="s">
        <v>2200</v>
      </c>
      <c r="D598" t="s">
        <v>2201</v>
      </c>
      <c r="E598" t="s">
        <v>2202</v>
      </c>
      <c r="F598" t="s">
        <v>2203</v>
      </c>
      <c r="G598" t="s">
        <v>35</v>
      </c>
      <c r="H598" s="4">
        <v>45548</v>
      </c>
      <c r="I598" t="s">
        <v>512</v>
      </c>
      <c r="J598" t="s">
        <v>19</v>
      </c>
      <c r="K598" t="s">
        <v>518</v>
      </c>
    </row>
    <row r="599" spans="1:11">
      <c r="A599" s="3">
        <v>402</v>
      </c>
      <c r="B599" t="s">
        <v>83</v>
      </c>
      <c r="C599" t="s">
        <v>2204</v>
      </c>
      <c r="D599" t="s">
        <v>2205</v>
      </c>
      <c r="E599" t="s">
        <v>2206</v>
      </c>
      <c r="F599" t="s">
        <v>2207</v>
      </c>
      <c r="G599" t="s">
        <v>71</v>
      </c>
      <c r="H599" s="4">
        <v>45548</v>
      </c>
      <c r="I599" t="s">
        <v>512</v>
      </c>
      <c r="J599" t="s">
        <v>19</v>
      </c>
      <c r="K599" t="s">
        <v>772</v>
      </c>
    </row>
    <row r="600" spans="1:11">
      <c r="A600" s="3">
        <v>401</v>
      </c>
      <c r="B600" t="s">
        <v>83</v>
      </c>
      <c r="C600" t="s">
        <v>2208</v>
      </c>
      <c r="D600" t="s">
        <v>2209</v>
      </c>
      <c r="E600" t="s">
        <v>2210</v>
      </c>
      <c r="F600" t="s">
        <v>2211</v>
      </c>
      <c r="G600" t="s">
        <v>71</v>
      </c>
      <c r="H600" s="4">
        <v>45548</v>
      </c>
      <c r="I600" t="s">
        <v>512</v>
      </c>
      <c r="K600" t="s">
        <v>772</v>
      </c>
    </row>
    <row r="601" spans="1:11">
      <c r="A601" s="3">
        <v>400</v>
      </c>
      <c r="B601" t="s">
        <v>83</v>
      </c>
      <c r="C601" t="s">
        <v>2212</v>
      </c>
      <c r="D601" t="s">
        <v>2213</v>
      </c>
      <c r="E601" t="s">
        <v>2210</v>
      </c>
      <c r="F601" t="s">
        <v>2214</v>
      </c>
      <c r="G601" t="s">
        <v>71</v>
      </c>
      <c r="H601" s="4">
        <v>45548</v>
      </c>
      <c r="I601" t="s">
        <v>512</v>
      </c>
      <c r="J601" t="s">
        <v>19</v>
      </c>
      <c r="K601" t="s">
        <v>772</v>
      </c>
    </row>
    <row r="602" spans="1:11">
      <c r="A602" s="3">
        <v>399</v>
      </c>
      <c r="B602" t="s">
        <v>83</v>
      </c>
      <c r="C602" t="s">
        <v>2215</v>
      </c>
      <c r="D602" t="s">
        <v>2216</v>
      </c>
      <c r="E602" t="s">
        <v>2210</v>
      </c>
      <c r="F602" t="s">
        <v>2217</v>
      </c>
      <c r="G602" t="s">
        <v>71</v>
      </c>
      <c r="H602" s="4">
        <v>45548</v>
      </c>
      <c r="I602" t="s">
        <v>512</v>
      </c>
      <c r="J602" t="s">
        <v>19</v>
      </c>
      <c r="K602" t="s">
        <v>772</v>
      </c>
    </row>
    <row r="603" spans="1:11">
      <c r="A603" s="3">
        <v>398</v>
      </c>
      <c r="B603" t="s">
        <v>26</v>
      </c>
      <c r="C603" t="s">
        <v>2218</v>
      </c>
      <c r="D603" t="s">
        <v>2219</v>
      </c>
      <c r="E603" t="s">
        <v>2220</v>
      </c>
      <c r="F603" t="s">
        <v>2221</v>
      </c>
      <c r="G603" t="s">
        <v>35</v>
      </c>
      <c r="H603" s="4">
        <v>45498</v>
      </c>
      <c r="I603" t="s">
        <v>512</v>
      </c>
      <c r="K603" t="s">
        <v>25</v>
      </c>
    </row>
    <row r="604" spans="1:11">
      <c r="A604" s="3">
        <v>397</v>
      </c>
      <c r="B604" t="s">
        <v>83</v>
      </c>
      <c r="C604" t="s">
        <v>2222</v>
      </c>
      <c r="D604" t="s">
        <v>2223</v>
      </c>
      <c r="E604" t="s">
        <v>1348</v>
      </c>
      <c r="F604" t="s">
        <v>2224</v>
      </c>
      <c r="G604" t="s">
        <v>71</v>
      </c>
      <c r="H604" s="4">
        <v>45548</v>
      </c>
      <c r="I604" t="s">
        <v>512</v>
      </c>
      <c r="J604" t="s">
        <v>19</v>
      </c>
      <c r="K604" t="s">
        <v>772</v>
      </c>
    </row>
    <row r="605" spans="1:11">
      <c r="A605" s="3">
        <v>396</v>
      </c>
      <c r="B605" t="s">
        <v>26</v>
      </c>
      <c r="C605" t="s">
        <v>2225</v>
      </c>
      <c r="D605" t="s">
        <v>2226</v>
      </c>
      <c r="E605" t="s">
        <v>555</v>
      </c>
      <c r="F605" t="s">
        <v>2227</v>
      </c>
      <c r="G605" t="s">
        <v>708</v>
      </c>
      <c r="H605" s="4">
        <v>45538</v>
      </c>
      <c r="I605" t="s">
        <v>512</v>
      </c>
      <c r="K605" t="s">
        <v>133</v>
      </c>
    </row>
    <row r="606" spans="1:11">
      <c r="A606" s="3">
        <v>395</v>
      </c>
      <c r="B606" t="s">
        <v>26</v>
      </c>
      <c r="C606" t="s">
        <v>2228</v>
      </c>
      <c r="D606" t="s">
        <v>2229</v>
      </c>
      <c r="E606" t="s">
        <v>2230</v>
      </c>
      <c r="F606" t="s">
        <v>2231</v>
      </c>
      <c r="G606" t="s">
        <v>535</v>
      </c>
      <c r="H606" s="4">
        <v>45538</v>
      </c>
      <c r="I606" t="s">
        <v>512</v>
      </c>
      <c r="K606" t="s">
        <v>133</v>
      </c>
    </row>
    <row r="607" spans="1:11">
      <c r="A607" s="3">
        <v>394</v>
      </c>
      <c r="B607" t="s">
        <v>12</v>
      </c>
      <c r="C607" t="s">
        <v>2232</v>
      </c>
      <c r="D607" t="s">
        <v>2233</v>
      </c>
      <c r="E607" t="s">
        <v>1456</v>
      </c>
      <c r="F607" t="s">
        <v>1457</v>
      </c>
      <c r="G607" t="s">
        <v>132</v>
      </c>
      <c r="H607" s="4">
        <v>45573</v>
      </c>
      <c r="I607" t="s">
        <v>512</v>
      </c>
      <c r="J607" t="s">
        <v>19</v>
      </c>
      <c r="K607" t="s">
        <v>133</v>
      </c>
    </row>
    <row r="608" spans="1:11">
      <c r="A608" s="3">
        <v>393</v>
      </c>
      <c r="B608" t="s">
        <v>26</v>
      </c>
      <c r="C608" t="s">
        <v>2234</v>
      </c>
      <c r="D608" t="s">
        <v>2235</v>
      </c>
      <c r="E608" t="s">
        <v>2236</v>
      </c>
      <c r="F608" t="s">
        <v>2237</v>
      </c>
      <c r="G608" t="s">
        <v>127</v>
      </c>
      <c r="H608" s="4">
        <v>45551</v>
      </c>
      <c r="I608" t="s">
        <v>512</v>
      </c>
      <c r="K608" t="s">
        <v>133</v>
      </c>
    </row>
    <row r="609" spans="1:11">
      <c r="A609" s="3">
        <v>392</v>
      </c>
      <c r="B609" t="s">
        <v>12</v>
      </c>
      <c r="C609" t="s">
        <v>2238</v>
      </c>
      <c r="D609" t="s">
        <v>2239</v>
      </c>
      <c r="E609" t="s">
        <v>2240</v>
      </c>
      <c r="F609" t="s">
        <v>2241</v>
      </c>
      <c r="G609" t="s">
        <v>46</v>
      </c>
      <c r="H609" s="4">
        <v>45587</v>
      </c>
      <c r="I609" t="s">
        <v>512</v>
      </c>
      <c r="J609" t="s">
        <v>19</v>
      </c>
      <c r="K609" t="s">
        <v>20</v>
      </c>
    </row>
    <row r="610" spans="1:11">
      <c r="A610" s="3">
        <v>391</v>
      </c>
      <c r="B610" t="s">
        <v>83</v>
      </c>
      <c r="C610" t="s">
        <v>2242</v>
      </c>
      <c r="D610" t="s">
        <v>2243</v>
      </c>
      <c r="E610" t="s">
        <v>2244</v>
      </c>
      <c r="F610" t="s">
        <v>2245</v>
      </c>
      <c r="G610" t="s">
        <v>127</v>
      </c>
      <c r="H610" s="4">
        <v>45558</v>
      </c>
      <c r="I610" t="s">
        <v>512</v>
      </c>
      <c r="J610" t="s">
        <v>19</v>
      </c>
      <c r="K610" t="s">
        <v>20</v>
      </c>
    </row>
    <row r="611" spans="1:11">
      <c r="A611" s="3">
        <v>390</v>
      </c>
      <c r="B611" t="s">
        <v>12</v>
      </c>
      <c r="C611" t="s">
        <v>2246</v>
      </c>
      <c r="D611" t="s">
        <v>2247</v>
      </c>
      <c r="E611" t="s">
        <v>2248</v>
      </c>
      <c r="F611" t="s">
        <v>2249</v>
      </c>
      <c r="G611" t="s">
        <v>46</v>
      </c>
      <c r="H611" s="4">
        <v>45587</v>
      </c>
      <c r="I611" t="s">
        <v>512</v>
      </c>
      <c r="J611" t="s">
        <v>19</v>
      </c>
      <c r="K611" t="s">
        <v>20</v>
      </c>
    </row>
    <row r="612" spans="1:11">
      <c r="A612" s="3">
        <v>389</v>
      </c>
      <c r="B612" t="s">
        <v>83</v>
      </c>
      <c r="C612" t="s">
        <v>2250</v>
      </c>
      <c r="D612" t="s">
        <v>2251</v>
      </c>
      <c r="E612" t="s">
        <v>2252</v>
      </c>
      <c r="F612" t="s">
        <v>2253</v>
      </c>
      <c r="G612" t="s">
        <v>535</v>
      </c>
      <c r="H612" s="4">
        <v>45544</v>
      </c>
      <c r="I612" t="s">
        <v>512</v>
      </c>
      <c r="J612" t="s">
        <v>19</v>
      </c>
      <c r="K612" t="s">
        <v>20</v>
      </c>
    </row>
    <row r="613" spans="1:11">
      <c r="A613" s="3">
        <v>388</v>
      </c>
      <c r="B613" t="s">
        <v>83</v>
      </c>
      <c r="C613" t="s">
        <v>2254</v>
      </c>
      <c r="D613" t="s">
        <v>2255</v>
      </c>
      <c r="E613" t="s">
        <v>1513</v>
      </c>
      <c r="F613" t="s">
        <v>1514</v>
      </c>
      <c r="G613" t="s">
        <v>35</v>
      </c>
      <c r="H613" s="4">
        <v>45587</v>
      </c>
      <c r="I613" t="s">
        <v>512</v>
      </c>
      <c r="J613" t="s">
        <v>19</v>
      </c>
      <c r="K613" t="s">
        <v>133</v>
      </c>
    </row>
    <row r="614" spans="1:11">
      <c r="A614" s="3">
        <v>387</v>
      </c>
      <c r="B614" t="s">
        <v>83</v>
      </c>
      <c r="C614" t="s">
        <v>2256</v>
      </c>
      <c r="D614" t="s">
        <v>2257</v>
      </c>
      <c r="E614" t="s">
        <v>2258</v>
      </c>
      <c r="F614" t="s">
        <v>2259</v>
      </c>
      <c r="G614" t="s">
        <v>2260</v>
      </c>
      <c r="H614" s="4">
        <v>45544</v>
      </c>
      <c r="I614" t="s">
        <v>512</v>
      </c>
      <c r="J614" t="s">
        <v>19</v>
      </c>
      <c r="K614" t="s">
        <v>25</v>
      </c>
    </row>
    <row r="615" spans="1:11">
      <c r="A615" s="3">
        <v>386</v>
      </c>
      <c r="B615" t="s">
        <v>83</v>
      </c>
      <c r="C615" t="s">
        <v>2261</v>
      </c>
      <c r="D615" t="s">
        <v>2262</v>
      </c>
      <c r="E615" t="s">
        <v>2263</v>
      </c>
      <c r="F615" t="s">
        <v>2264</v>
      </c>
      <c r="G615" t="s">
        <v>592</v>
      </c>
      <c r="H615" s="4">
        <v>45544</v>
      </c>
      <c r="I615" t="s">
        <v>512</v>
      </c>
      <c r="J615" t="s">
        <v>19</v>
      </c>
      <c r="K615" t="s">
        <v>25</v>
      </c>
    </row>
    <row r="616" spans="1:11">
      <c r="A616" s="3">
        <v>385</v>
      </c>
      <c r="B616" t="s">
        <v>83</v>
      </c>
      <c r="C616" t="s">
        <v>2265</v>
      </c>
      <c r="D616" t="s">
        <v>2266</v>
      </c>
      <c r="E616" t="s">
        <v>1158</v>
      </c>
      <c r="F616" t="s">
        <v>2267</v>
      </c>
      <c r="G616" t="s">
        <v>535</v>
      </c>
      <c r="H616" s="4">
        <v>45544</v>
      </c>
      <c r="I616" t="s">
        <v>512</v>
      </c>
      <c r="J616" t="s">
        <v>19</v>
      </c>
      <c r="K616" t="s">
        <v>20</v>
      </c>
    </row>
    <row r="617" spans="1:11">
      <c r="A617" s="3">
        <v>384</v>
      </c>
      <c r="B617" t="s">
        <v>83</v>
      </c>
      <c r="C617" t="s">
        <v>2268</v>
      </c>
      <c r="D617" t="s">
        <v>2269</v>
      </c>
      <c r="E617" t="s">
        <v>1158</v>
      </c>
      <c r="F617" t="s">
        <v>1159</v>
      </c>
      <c r="G617" t="s">
        <v>183</v>
      </c>
      <c r="H617" s="4">
        <v>45555</v>
      </c>
      <c r="I617" t="s">
        <v>512</v>
      </c>
      <c r="J617" t="s">
        <v>19</v>
      </c>
      <c r="K617" t="s">
        <v>147</v>
      </c>
    </row>
    <row r="618" spans="1:11">
      <c r="A618" s="3">
        <v>383</v>
      </c>
      <c r="B618" t="s">
        <v>83</v>
      </c>
      <c r="C618" t="s">
        <v>2270</v>
      </c>
      <c r="D618" t="s">
        <v>2271</v>
      </c>
      <c r="E618" t="s">
        <v>2272</v>
      </c>
      <c r="F618" t="s">
        <v>2273</v>
      </c>
      <c r="G618" t="s">
        <v>127</v>
      </c>
      <c r="H618" s="4">
        <v>45558</v>
      </c>
      <c r="I618" t="s">
        <v>512</v>
      </c>
      <c r="J618" t="s">
        <v>19</v>
      </c>
      <c r="K618" t="s">
        <v>25</v>
      </c>
    </row>
    <row r="619" spans="1:11">
      <c r="A619" s="3">
        <v>382</v>
      </c>
      <c r="B619" t="s">
        <v>83</v>
      </c>
      <c r="C619" t="s">
        <v>2274</v>
      </c>
      <c r="D619" t="s">
        <v>2275</v>
      </c>
      <c r="E619" t="s">
        <v>2276</v>
      </c>
      <c r="F619" t="s">
        <v>2277</v>
      </c>
      <c r="G619" t="s">
        <v>35</v>
      </c>
      <c r="H619" s="4">
        <v>45587</v>
      </c>
      <c r="I619" t="s">
        <v>512</v>
      </c>
      <c r="J619" t="s">
        <v>19</v>
      </c>
      <c r="K619" t="s">
        <v>25</v>
      </c>
    </row>
    <row r="620" spans="1:11">
      <c r="A620" s="3">
        <v>381</v>
      </c>
      <c r="B620" t="s">
        <v>83</v>
      </c>
      <c r="C620" t="s">
        <v>2278</v>
      </c>
      <c r="D620" t="s">
        <v>2279</v>
      </c>
      <c r="E620" t="s">
        <v>2280</v>
      </c>
      <c r="F620" t="s">
        <v>2281</v>
      </c>
      <c r="G620" t="s">
        <v>127</v>
      </c>
      <c r="H620" s="4">
        <v>45558</v>
      </c>
      <c r="I620" t="s">
        <v>512</v>
      </c>
      <c r="J620" t="s">
        <v>19</v>
      </c>
      <c r="K620" t="s">
        <v>20</v>
      </c>
    </row>
    <row r="621" spans="1:11">
      <c r="A621" s="3">
        <v>380</v>
      </c>
      <c r="B621" t="s">
        <v>83</v>
      </c>
      <c r="C621" t="s">
        <v>2282</v>
      </c>
      <c r="D621" t="s">
        <v>2283</v>
      </c>
      <c r="E621" t="s">
        <v>1229</v>
      </c>
      <c r="F621" t="s">
        <v>1230</v>
      </c>
      <c r="G621" t="s">
        <v>535</v>
      </c>
      <c r="H621" s="4">
        <v>45552</v>
      </c>
      <c r="I621" t="s">
        <v>512</v>
      </c>
      <c r="J621" t="s">
        <v>19</v>
      </c>
      <c r="K621" t="s">
        <v>133</v>
      </c>
    </row>
    <row r="622" spans="1:11">
      <c r="A622" s="3">
        <v>379</v>
      </c>
      <c r="B622" t="s">
        <v>12</v>
      </c>
      <c r="C622" t="s">
        <v>2284</v>
      </c>
      <c r="D622" t="s">
        <v>2285</v>
      </c>
      <c r="E622" t="s">
        <v>140</v>
      </c>
      <c r="F622" t="s">
        <v>2286</v>
      </c>
      <c r="G622" t="s">
        <v>17</v>
      </c>
      <c r="H622" s="4">
        <v>45587</v>
      </c>
      <c r="I622" t="s">
        <v>512</v>
      </c>
      <c r="J622" t="s">
        <v>19</v>
      </c>
      <c r="K622" t="s">
        <v>20</v>
      </c>
    </row>
    <row r="623" spans="1:11">
      <c r="A623" s="3">
        <v>378</v>
      </c>
      <c r="B623" t="s">
        <v>83</v>
      </c>
      <c r="C623" t="s">
        <v>2287</v>
      </c>
      <c r="D623" t="s">
        <v>2288</v>
      </c>
      <c r="E623" t="s">
        <v>1269</v>
      </c>
      <c r="F623" t="s">
        <v>1270</v>
      </c>
      <c r="G623" t="s">
        <v>35</v>
      </c>
      <c r="H623" s="4">
        <v>45587</v>
      </c>
      <c r="I623" t="s">
        <v>512</v>
      </c>
      <c r="J623" t="s">
        <v>19</v>
      </c>
      <c r="K623" t="s">
        <v>133</v>
      </c>
    </row>
    <row r="624" spans="1:11">
      <c r="A624" s="3">
        <v>377</v>
      </c>
      <c r="B624" t="s">
        <v>83</v>
      </c>
      <c r="C624" t="s">
        <v>2289</v>
      </c>
      <c r="D624" t="s">
        <v>2290</v>
      </c>
      <c r="E624" t="s">
        <v>1337</v>
      </c>
      <c r="F624" t="s">
        <v>1338</v>
      </c>
      <c r="G624" t="s">
        <v>535</v>
      </c>
      <c r="H624" s="4">
        <v>45551</v>
      </c>
      <c r="I624" t="s">
        <v>512</v>
      </c>
      <c r="J624" t="s">
        <v>19</v>
      </c>
      <c r="K624" t="s">
        <v>133</v>
      </c>
    </row>
    <row r="625" spans="1:11">
      <c r="A625" s="3">
        <v>376</v>
      </c>
      <c r="B625" t="s">
        <v>12</v>
      </c>
      <c r="C625" t="s">
        <v>2291</v>
      </c>
      <c r="D625" t="s">
        <v>2292</v>
      </c>
      <c r="E625" t="s">
        <v>2293</v>
      </c>
      <c r="F625" t="s">
        <v>2294</v>
      </c>
      <c r="G625" t="s">
        <v>17</v>
      </c>
      <c r="H625" s="4">
        <v>45587</v>
      </c>
      <c r="I625" t="s">
        <v>512</v>
      </c>
      <c r="J625" t="s">
        <v>19</v>
      </c>
      <c r="K625" t="s">
        <v>20</v>
      </c>
    </row>
    <row r="626" spans="1:11">
      <c r="A626" s="3">
        <v>375</v>
      </c>
      <c r="B626" t="s">
        <v>83</v>
      </c>
      <c r="C626" t="s">
        <v>2295</v>
      </c>
      <c r="D626" t="s">
        <v>2296</v>
      </c>
      <c r="E626" t="s">
        <v>1337</v>
      </c>
      <c r="F626" t="s">
        <v>1345</v>
      </c>
      <c r="G626" t="s">
        <v>535</v>
      </c>
      <c r="H626" s="4">
        <v>45551</v>
      </c>
      <c r="I626" t="s">
        <v>512</v>
      </c>
      <c r="J626" t="s">
        <v>19</v>
      </c>
      <c r="K626" t="s">
        <v>133</v>
      </c>
    </row>
    <row r="627" spans="1:11">
      <c r="A627" s="3">
        <v>374</v>
      </c>
      <c r="B627" t="s">
        <v>83</v>
      </c>
      <c r="C627" t="s">
        <v>2297</v>
      </c>
      <c r="D627" t="s">
        <v>2298</v>
      </c>
      <c r="E627" t="s">
        <v>2299</v>
      </c>
      <c r="F627" t="s">
        <v>2300</v>
      </c>
      <c r="G627" t="s">
        <v>986</v>
      </c>
      <c r="H627" s="4">
        <v>45558</v>
      </c>
      <c r="I627" t="s">
        <v>512</v>
      </c>
      <c r="J627" t="s">
        <v>19</v>
      </c>
      <c r="K627" t="s">
        <v>25</v>
      </c>
    </row>
    <row r="628" spans="1:11">
      <c r="A628" s="3">
        <v>373</v>
      </c>
      <c r="B628" t="s">
        <v>83</v>
      </c>
      <c r="C628" t="s">
        <v>2301</v>
      </c>
      <c r="D628" t="s">
        <v>2302</v>
      </c>
      <c r="E628" t="s">
        <v>1046</v>
      </c>
      <c r="F628" t="s">
        <v>2303</v>
      </c>
      <c r="G628" t="s">
        <v>2304</v>
      </c>
      <c r="H628" s="4">
        <v>45544</v>
      </c>
      <c r="I628" t="s">
        <v>512</v>
      </c>
      <c r="J628" t="s">
        <v>19</v>
      </c>
      <c r="K628" t="s">
        <v>20</v>
      </c>
    </row>
    <row r="629" spans="1:11">
      <c r="A629" s="3">
        <v>372</v>
      </c>
      <c r="B629" t="s">
        <v>83</v>
      </c>
      <c r="C629" t="s">
        <v>2305</v>
      </c>
      <c r="D629" t="s">
        <v>2306</v>
      </c>
      <c r="E629" t="s">
        <v>2307</v>
      </c>
      <c r="F629" t="s">
        <v>2308</v>
      </c>
      <c r="G629" t="s">
        <v>108</v>
      </c>
      <c r="H629" s="4">
        <v>45558</v>
      </c>
      <c r="I629" t="s">
        <v>512</v>
      </c>
      <c r="J629" t="s">
        <v>19</v>
      </c>
      <c r="K629" t="s">
        <v>25</v>
      </c>
    </row>
    <row r="630" spans="1:11">
      <c r="A630" s="3">
        <v>371</v>
      </c>
      <c r="B630" t="s">
        <v>83</v>
      </c>
      <c r="C630" t="s">
        <v>2309</v>
      </c>
      <c r="D630" t="s">
        <v>2310</v>
      </c>
      <c r="E630" t="s">
        <v>2311</v>
      </c>
      <c r="F630" t="s">
        <v>2312</v>
      </c>
      <c r="G630" t="s">
        <v>35</v>
      </c>
      <c r="H630" s="4">
        <v>45587</v>
      </c>
      <c r="I630" t="s">
        <v>512</v>
      </c>
      <c r="J630" t="s">
        <v>19</v>
      </c>
      <c r="K630" t="s">
        <v>25</v>
      </c>
    </row>
    <row r="631" spans="1:11">
      <c r="A631" s="3">
        <v>370</v>
      </c>
      <c r="B631" t="s">
        <v>83</v>
      </c>
      <c r="C631" t="s">
        <v>2313</v>
      </c>
      <c r="D631" t="s">
        <v>2314</v>
      </c>
      <c r="E631" t="s">
        <v>646</v>
      </c>
      <c r="F631" t="s">
        <v>2315</v>
      </c>
      <c r="G631" t="s">
        <v>108</v>
      </c>
      <c r="H631" s="4">
        <v>45558</v>
      </c>
      <c r="I631" t="s">
        <v>512</v>
      </c>
      <c r="J631" t="s">
        <v>19</v>
      </c>
      <c r="K631" t="s">
        <v>20</v>
      </c>
    </row>
    <row r="632" spans="1:11">
      <c r="A632" s="3">
        <v>369</v>
      </c>
      <c r="B632" t="s">
        <v>83</v>
      </c>
      <c r="C632" t="s">
        <v>2316</v>
      </c>
      <c r="D632" t="s">
        <v>2317</v>
      </c>
      <c r="E632" t="s">
        <v>646</v>
      </c>
      <c r="F632" t="s">
        <v>2318</v>
      </c>
      <c r="G632" t="s">
        <v>2319</v>
      </c>
      <c r="H632" s="4">
        <v>45587</v>
      </c>
      <c r="I632" t="s">
        <v>512</v>
      </c>
      <c r="J632" t="s">
        <v>19</v>
      </c>
      <c r="K632" t="s">
        <v>25</v>
      </c>
    </row>
    <row r="633" spans="1:11">
      <c r="A633" s="3">
        <v>368</v>
      </c>
      <c r="B633" t="s">
        <v>83</v>
      </c>
      <c r="C633" t="s">
        <v>2320</v>
      </c>
      <c r="D633" t="s">
        <v>2321</v>
      </c>
      <c r="E633" t="s">
        <v>2322</v>
      </c>
      <c r="F633" t="s">
        <v>2323</v>
      </c>
      <c r="G633" t="s">
        <v>2324</v>
      </c>
      <c r="H633" s="4">
        <v>45587</v>
      </c>
      <c r="I633" t="s">
        <v>512</v>
      </c>
      <c r="J633" t="s">
        <v>19</v>
      </c>
      <c r="K633" t="s">
        <v>25</v>
      </c>
    </row>
    <row r="634" spans="1:11">
      <c r="A634" s="3">
        <v>367</v>
      </c>
      <c r="B634" t="s">
        <v>26</v>
      </c>
      <c r="C634" t="s">
        <v>2325</v>
      </c>
      <c r="D634" t="s">
        <v>2326</v>
      </c>
      <c r="E634" t="s">
        <v>1374</v>
      </c>
      <c r="F634" t="s">
        <v>2327</v>
      </c>
      <c r="G634" t="s">
        <v>1084</v>
      </c>
      <c r="H634" s="4">
        <v>45544</v>
      </c>
      <c r="I634" t="s">
        <v>512</v>
      </c>
      <c r="K634" t="s">
        <v>1409</v>
      </c>
    </row>
    <row r="635" spans="1:11">
      <c r="A635" s="3">
        <v>366</v>
      </c>
      <c r="B635" t="s">
        <v>83</v>
      </c>
      <c r="C635" t="s">
        <v>2328</v>
      </c>
      <c r="D635" t="s">
        <v>2329</v>
      </c>
      <c r="E635" t="s">
        <v>2330</v>
      </c>
      <c r="F635" t="s">
        <v>2331</v>
      </c>
      <c r="G635" t="s">
        <v>71</v>
      </c>
      <c r="H635" s="4">
        <v>45547</v>
      </c>
      <c r="I635" t="s">
        <v>512</v>
      </c>
      <c r="J635" t="s">
        <v>19</v>
      </c>
      <c r="K635" t="s">
        <v>772</v>
      </c>
    </row>
    <row r="636" spans="1:11">
      <c r="A636" s="3">
        <v>365</v>
      </c>
      <c r="B636" t="s">
        <v>12</v>
      </c>
      <c r="C636" t="s">
        <v>2332</v>
      </c>
      <c r="D636" t="s">
        <v>2333</v>
      </c>
      <c r="E636" t="s">
        <v>2334</v>
      </c>
      <c r="F636" t="s">
        <v>1148</v>
      </c>
      <c r="G636" t="s">
        <v>17</v>
      </c>
      <c r="H636" s="4">
        <v>45565</v>
      </c>
      <c r="I636" t="s">
        <v>512</v>
      </c>
      <c r="J636" t="s">
        <v>19</v>
      </c>
      <c r="K636" t="s">
        <v>25</v>
      </c>
    </row>
    <row r="637" spans="1:11">
      <c r="A637" s="3">
        <v>364</v>
      </c>
      <c r="B637" t="s">
        <v>26</v>
      </c>
      <c r="C637" t="s">
        <v>2335</v>
      </c>
      <c r="D637" t="s">
        <v>2336</v>
      </c>
      <c r="E637" t="s">
        <v>1117</v>
      </c>
      <c r="F637" t="s">
        <v>2337</v>
      </c>
      <c r="G637" t="s">
        <v>127</v>
      </c>
      <c r="H637" s="4">
        <v>45558</v>
      </c>
      <c r="I637" t="s">
        <v>512</v>
      </c>
      <c r="K637" t="s">
        <v>41</v>
      </c>
    </row>
    <row r="638" spans="1:11">
      <c r="A638" s="3">
        <v>363</v>
      </c>
      <c r="B638" t="s">
        <v>26</v>
      </c>
      <c r="C638" t="s">
        <v>2338</v>
      </c>
      <c r="D638" t="s">
        <v>2339</v>
      </c>
      <c r="E638" t="s">
        <v>2340</v>
      </c>
      <c r="F638" t="s">
        <v>2341</v>
      </c>
      <c r="G638" t="s">
        <v>752</v>
      </c>
      <c r="H638" s="4">
        <v>45544</v>
      </c>
      <c r="I638" t="s">
        <v>512</v>
      </c>
      <c r="K638" t="s">
        <v>1409</v>
      </c>
    </row>
    <row r="639" spans="1:11">
      <c r="A639" s="3">
        <v>362</v>
      </c>
      <c r="B639" t="s">
        <v>12</v>
      </c>
      <c r="C639" t="s">
        <v>2342</v>
      </c>
      <c r="D639" t="s">
        <v>2343</v>
      </c>
      <c r="E639" t="s">
        <v>2344</v>
      </c>
      <c r="F639" t="s">
        <v>2345</v>
      </c>
      <c r="G639" t="s">
        <v>17</v>
      </c>
      <c r="H639" s="4">
        <v>45565</v>
      </c>
      <c r="I639" t="s">
        <v>512</v>
      </c>
      <c r="J639" t="s">
        <v>19</v>
      </c>
      <c r="K639" t="s">
        <v>20</v>
      </c>
    </row>
    <row r="640" spans="1:11">
      <c r="A640" s="3">
        <v>361</v>
      </c>
      <c r="B640" t="s">
        <v>26</v>
      </c>
      <c r="C640" t="s">
        <v>2346</v>
      </c>
      <c r="D640" t="s">
        <v>2347</v>
      </c>
      <c r="E640" t="s">
        <v>2348</v>
      </c>
      <c r="F640" t="s">
        <v>2349</v>
      </c>
      <c r="G640" t="s">
        <v>210</v>
      </c>
      <c r="H640" s="4">
        <v>45448</v>
      </c>
      <c r="I640" t="s">
        <v>512</v>
      </c>
      <c r="K640" t="s">
        <v>133</v>
      </c>
    </row>
    <row r="641" spans="1:11">
      <c r="A641" s="3">
        <v>360</v>
      </c>
      <c r="B641" t="s">
        <v>26</v>
      </c>
      <c r="C641" t="s">
        <v>2350</v>
      </c>
      <c r="D641" t="s">
        <v>2351</v>
      </c>
      <c r="E641" t="s">
        <v>2348</v>
      </c>
      <c r="F641" t="s">
        <v>2349</v>
      </c>
      <c r="G641" t="s">
        <v>969</v>
      </c>
      <c r="H641" s="4">
        <v>45448</v>
      </c>
      <c r="I641" t="s">
        <v>512</v>
      </c>
      <c r="K641" t="s">
        <v>133</v>
      </c>
    </row>
    <row r="642" spans="1:11">
      <c r="A642" s="3">
        <v>359</v>
      </c>
      <c r="B642" t="s">
        <v>83</v>
      </c>
      <c r="C642" t="s">
        <v>2352</v>
      </c>
      <c r="D642" t="s">
        <v>2353</v>
      </c>
      <c r="E642" t="s">
        <v>2008</v>
      </c>
      <c r="F642" t="s">
        <v>2009</v>
      </c>
      <c r="G642" t="s">
        <v>2010</v>
      </c>
      <c r="H642" s="4">
        <v>45544</v>
      </c>
      <c r="I642" t="s">
        <v>512</v>
      </c>
      <c r="J642" t="s">
        <v>19</v>
      </c>
      <c r="K642" t="s">
        <v>41</v>
      </c>
    </row>
    <row r="643" spans="1:11">
      <c r="A643" s="3">
        <v>358</v>
      </c>
      <c r="B643" t="s">
        <v>83</v>
      </c>
      <c r="C643" t="s">
        <v>2354</v>
      </c>
      <c r="D643" t="s">
        <v>2355</v>
      </c>
      <c r="E643" t="s">
        <v>2356</v>
      </c>
      <c r="F643" t="s">
        <v>2357</v>
      </c>
      <c r="G643" t="s">
        <v>2358</v>
      </c>
      <c r="H643" s="4">
        <v>45558</v>
      </c>
      <c r="I643" t="s">
        <v>512</v>
      </c>
      <c r="J643" t="s">
        <v>19</v>
      </c>
      <c r="K643" t="s">
        <v>25</v>
      </c>
    </row>
    <row r="644" spans="1:11">
      <c r="A644" s="3">
        <v>357</v>
      </c>
      <c r="B644" t="s">
        <v>26</v>
      </c>
      <c r="C644" t="s">
        <v>2359</v>
      </c>
      <c r="D644" t="s">
        <v>2360</v>
      </c>
      <c r="E644" t="s">
        <v>2361</v>
      </c>
      <c r="F644" t="s">
        <v>2362</v>
      </c>
      <c r="G644" t="s">
        <v>35</v>
      </c>
      <c r="H644" s="4">
        <v>45498</v>
      </c>
      <c r="I644" t="s">
        <v>512</v>
      </c>
      <c r="K644" t="s">
        <v>133</v>
      </c>
    </row>
    <row r="645" spans="1:11">
      <c r="A645" s="3">
        <v>356</v>
      </c>
      <c r="B645" t="s">
        <v>83</v>
      </c>
      <c r="C645" t="s">
        <v>2363</v>
      </c>
      <c r="D645" t="s">
        <v>2364</v>
      </c>
      <c r="E645" t="s">
        <v>2365</v>
      </c>
      <c r="F645" t="s">
        <v>2366</v>
      </c>
      <c r="G645" t="s">
        <v>35</v>
      </c>
      <c r="H645" s="4">
        <v>45587</v>
      </c>
      <c r="I645" t="s">
        <v>512</v>
      </c>
      <c r="J645" t="s">
        <v>19</v>
      </c>
      <c r="K645" t="s">
        <v>20</v>
      </c>
    </row>
    <row r="646" spans="1:11">
      <c r="A646" s="3">
        <v>355</v>
      </c>
      <c r="B646" t="s">
        <v>26</v>
      </c>
      <c r="C646" t="s">
        <v>2367</v>
      </c>
      <c r="D646" t="s">
        <v>2368</v>
      </c>
      <c r="E646" t="s">
        <v>2369</v>
      </c>
      <c r="F646" t="s">
        <v>2370</v>
      </c>
      <c r="G646" t="s">
        <v>752</v>
      </c>
      <c r="H646" s="4">
        <v>45544</v>
      </c>
      <c r="I646" t="s">
        <v>512</v>
      </c>
      <c r="K646" t="s">
        <v>1409</v>
      </c>
    </row>
    <row r="647" spans="1:11">
      <c r="A647" s="3">
        <v>354</v>
      </c>
      <c r="B647" t="s">
        <v>12</v>
      </c>
      <c r="C647" t="s">
        <v>2371</v>
      </c>
      <c r="D647" t="s">
        <v>2372</v>
      </c>
      <c r="E647" t="s">
        <v>2373</v>
      </c>
      <c r="F647" t="s">
        <v>2374</v>
      </c>
      <c r="G647" t="s">
        <v>17</v>
      </c>
      <c r="H647" s="4">
        <v>45587</v>
      </c>
      <c r="I647" t="s">
        <v>512</v>
      </c>
      <c r="J647" t="s">
        <v>19</v>
      </c>
      <c r="K647" t="s">
        <v>20</v>
      </c>
    </row>
    <row r="648" spans="1:11">
      <c r="A648" s="3">
        <v>353</v>
      </c>
      <c r="B648" t="s">
        <v>12</v>
      </c>
      <c r="C648" t="s">
        <v>2375</v>
      </c>
      <c r="D648" t="s">
        <v>2376</v>
      </c>
      <c r="E648" t="s">
        <v>2373</v>
      </c>
      <c r="F648" t="s">
        <v>2377</v>
      </c>
      <c r="G648" t="s">
        <v>17</v>
      </c>
      <c r="H648" s="4">
        <v>45587</v>
      </c>
      <c r="I648" t="s">
        <v>512</v>
      </c>
      <c r="J648" t="s">
        <v>19</v>
      </c>
      <c r="K648" t="s">
        <v>20</v>
      </c>
    </row>
    <row r="649" spans="1:11">
      <c r="A649" s="3">
        <v>352</v>
      </c>
      <c r="B649" t="s">
        <v>83</v>
      </c>
      <c r="C649" t="s">
        <v>2378</v>
      </c>
      <c r="D649" t="s">
        <v>2379</v>
      </c>
      <c r="E649" t="s">
        <v>1517</v>
      </c>
      <c r="F649" t="s">
        <v>2380</v>
      </c>
      <c r="G649" t="s">
        <v>127</v>
      </c>
      <c r="H649" s="4">
        <v>45558</v>
      </c>
      <c r="I649" t="s">
        <v>512</v>
      </c>
      <c r="J649" t="s">
        <v>19</v>
      </c>
      <c r="K649" t="s">
        <v>20</v>
      </c>
    </row>
    <row r="650" spans="1:11">
      <c r="A650" s="3">
        <v>351</v>
      </c>
      <c r="B650" t="s">
        <v>83</v>
      </c>
      <c r="C650" t="s">
        <v>2381</v>
      </c>
      <c r="D650" t="s">
        <v>2382</v>
      </c>
      <c r="E650" t="s">
        <v>555</v>
      </c>
      <c r="F650" t="s">
        <v>1020</v>
      </c>
      <c r="G650" t="s">
        <v>535</v>
      </c>
      <c r="H650" s="4">
        <v>45553</v>
      </c>
      <c r="I650" t="s">
        <v>512</v>
      </c>
      <c r="J650" t="s">
        <v>19</v>
      </c>
      <c r="K650" t="s">
        <v>133</v>
      </c>
    </row>
    <row r="651" spans="1:11">
      <c r="A651" s="3">
        <v>350</v>
      </c>
      <c r="B651" t="s">
        <v>12</v>
      </c>
      <c r="C651" t="s">
        <v>2383</v>
      </c>
      <c r="D651" t="s">
        <v>2384</v>
      </c>
      <c r="E651" t="s">
        <v>1090</v>
      </c>
      <c r="F651" t="s">
        <v>1091</v>
      </c>
      <c r="G651" t="s">
        <v>46</v>
      </c>
      <c r="H651" s="4">
        <v>45587</v>
      </c>
      <c r="I651" t="s">
        <v>512</v>
      </c>
      <c r="J651" t="s">
        <v>19</v>
      </c>
      <c r="K651" t="s">
        <v>41</v>
      </c>
    </row>
    <row r="652" spans="1:11">
      <c r="A652" s="3">
        <v>349</v>
      </c>
      <c r="B652" t="s">
        <v>83</v>
      </c>
      <c r="C652" t="s">
        <v>2385</v>
      </c>
      <c r="D652" t="s">
        <v>2386</v>
      </c>
      <c r="E652" t="s">
        <v>2387</v>
      </c>
      <c r="F652" t="s">
        <v>2388</v>
      </c>
      <c r="G652" t="s">
        <v>127</v>
      </c>
      <c r="H652" s="4">
        <v>45558</v>
      </c>
      <c r="I652" t="s">
        <v>512</v>
      </c>
      <c r="J652" t="s">
        <v>19</v>
      </c>
      <c r="K652" t="s">
        <v>20</v>
      </c>
    </row>
    <row r="653" spans="1:11">
      <c r="A653" s="3">
        <v>348</v>
      </c>
      <c r="B653" t="s">
        <v>12</v>
      </c>
      <c r="C653" t="s">
        <v>2389</v>
      </c>
      <c r="D653" t="s">
        <v>2390</v>
      </c>
      <c r="E653" t="s">
        <v>2391</v>
      </c>
      <c r="F653" t="s">
        <v>2392</v>
      </c>
      <c r="G653" t="s">
        <v>46</v>
      </c>
      <c r="H653" s="4">
        <v>45587</v>
      </c>
      <c r="I653" t="s">
        <v>512</v>
      </c>
      <c r="J653" t="s">
        <v>19</v>
      </c>
      <c r="K653" t="s">
        <v>20</v>
      </c>
    </row>
    <row r="654" spans="1:11">
      <c r="A654" s="3">
        <v>347</v>
      </c>
      <c r="B654" t="s">
        <v>26</v>
      </c>
      <c r="C654" t="s">
        <v>2393</v>
      </c>
      <c r="D654" t="s">
        <v>2394</v>
      </c>
      <c r="E654" t="s">
        <v>2395</v>
      </c>
      <c r="F654" t="s">
        <v>2396</v>
      </c>
      <c r="G654" t="s">
        <v>46</v>
      </c>
      <c r="H654" s="4">
        <v>45547</v>
      </c>
      <c r="I654" t="s">
        <v>512</v>
      </c>
      <c r="K654" t="s">
        <v>25</v>
      </c>
    </row>
    <row r="655" spans="1:11">
      <c r="A655" s="3">
        <v>346</v>
      </c>
      <c r="B655" t="s">
        <v>72</v>
      </c>
      <c r="C655" t="s">
        <v>2397</v>
      </c>
      <c r="D655" t="s">
        <v>2398</v>
      </c>
      <c r="E655" t="s">
        <v>1123</v>
      </c>
      <c r="F655" t="s">
        <v>2399</v>
      </c>
      <c r="G655" t="s">
        <v>2400</v>
      </c>
      <c r="H655" s="4">
        <v>45544</v>
      </c>
      <c r="I655" t="s">
        <v>512</v>
      </c>
      <c r="K655" t="s">
        <v>133</v>
      </c>
    </row>
    <row r="656" spans="1:11">
      <c r="A656" s="3">
        <v>345</v>
      </c>
      <c r="B656" t="s">
        <v>83</v>
      </c>
      <c r="C656" t="s">
        <v>2401</v>
      </c>
      <c r="D656" t="s">
        <v>2402</v>
      </c>
      <c r="E656" t="s">
        <v>69</v>
      </c>
      <c r="F656" t="s">
        <v>2403</v>
      </c>
      <c r="G656" t="s">
        <v>71</v>
      </c>
      <c r="H656" s="4">
        <v>45558</v>
      </c>
      <c r="I656" t="s">
        <v>512</v>
      </c>
      <c r="J656" t="s">
        <v>19</v>
      </c>
      <c r="K656" t="s">
        <v>772</v>
      </c>
    </row>
    <row r="657" spans="1:11">
      <c r="A657" s="3">
        <v>344</v>
      </c>
      <c r="B657" t="s">
        <v>83</v>
      </c>
      <c r="C657" t="s">
        <v>2404</v>
      </c>
      <c r="D657" t="s">
        <v>2405</v>
      </c>
      <c r="E657" t="s">
        <v>2406</v>
      </c>
      <c r="F657" t="s">
        <v>2407</v>
      </c>
      <c r="G657" t="s">
        <v>71</v>
      </c>
      <c r="H657" s="4">
        <v>45558</v>
      </c>
      <c r="I657" t="s">
        <v>512</v>
      </c>
      <c r="J657" t="s">
        <v>19</v>
      </c>
      <c r="K657" t="s">
        <v>518</v>
      </c>
    </row>
    <row r="658" spans="1:11">
      <c r="A658" s="3">
        <v>343</v>
      </c>
      <c r="B658" t="s">
        <v>83</v>
      </c>
      <c r="C658" t="s">
        <v>2408</v>
      </c>
      <c r="D658" t="s">
        <v>2409</v>
      </c>
      <c r="E658" t="s">
        <v>69</v>
      </c>
      <c r="F658" t="s">
        <v>2410</v>
      </c>
      <c r="G658" t="s">
        <v>71</v>
      </c>
      <c r="H658" s="4">
        <v>45558</v>
      </c>
      <c r="I658" t="s">
        <v>512</v>
      </c>
      <c r="J658" t="s">
        <v>19</v>
      </c>
      <c r="K658" t="s">
        <v>772</v>
      </c>
    </row>
    <row r="659" spans="1:11">
      <c r="A659" s="3">
        <v>342</v>
      </c>
      <c r="B659" t="s">
        <v>72</v>
      </c>
      <c r="C659" t="s">
        <v>2411</v>
      </c>
      <c r="D659" t="s">
        <v>2412</v>
      </c>
      <c r="E659" t="s">
        <v>1730</v>
      </c>
      <c r="F659" t="s">
        <v>2399</v>
      </c>
      <c r="G659" t="s">
        <v>2400</v>
      </c>
      <c r="H659" s="4">
        <v>45544</v>
      </c>
      <c r="I659" t="s">
        <v>512</v>
      </c>
      <c r="K659" t="s">
        <v>133</v>
      </c>
    </row>
    <row r="660" spans="1:11">
      <c r="A660" s="3">
        <v>341</v>
      </c>
      <c r="B660" t="s">
        <v>83</v>
      </c>
      <c r="C660" t="s">
        <v>2413</v>
      </c>
      <c r="D660" t="s">
        <v>2414</v>
      </c>
      <c r="E660" t="s">
        <v>69</v>
      </c>
      <c r="F660" t="s">
        <v>2415</v>
      </c>
      <c r="G660" t="s">
        <v>71</v>
      </c>
      <c r="H660" s="4">
        <v>45558</v>
      </c>
      <c r="I660" t="s">
        <v>512</v>
      </c>
      <c r="J660" t="s">
        <v>19</v>
      </c>
      <c r="K660" t="s">
        <v>772</v>
      </c>
    </row>
    <row r="661" spans="1:11">
      <c r="A661" s="3">
        <v>340</v>
      </c>
      <c r="B661" t="s">
        <v>83</v>
      </c>
      <c r="C661" t="s">
        <v>2416</v>
      </c>
      <c r="D661" t="s">
        <v>2417</v>
      </c>
      <c r="E661" t="s">
        <v>339</v>
      </c>
      <c r="F661" t="s">
        <v>2418</v>
      </c>
      <c r="G661" t="s">
        <v>35</v>
      </c>
      <c r="H661" s="4">
        <v>45587</v>
      </c>
      <c r="I661" t="s">
        <v>512</v>
      </c>
      <c r="J661" t="s">
        <v>19</v>
      </c>
      <c r="K661" t="s">
        <v>25</v>
      </c>
    </row>
    <row r="662" spans="1:11">
      <c r="A662" s="3">
        <v>339</v>
      </c>
      <c r="B662" t="s">
        <v>83</v>
      </c>
      <c r="C662" t="s">
        <v>2419</v>
      </c>
      <c r="D662" t="s">
        <v>2420</v>
      </c>
      <c r="E662" t="s">
        <v>2421</v>
      </c>
      <c r="F662" t="s">
        <v>2422</v>
      </c>
      <c r="G662" t="s">
        <v>2319</v>
      </c>
      <c r="H662" s="4">
        <v>45587</v>
      </c>
      <c r="I662" t="s">
        <v>512</v>
      </c>
      <c r="J662" t="s">
        <v>19</v>
      </c>
      <c r="K662" t="s">
        <v>25</v>
      </c>
    </row>
    <row r="663" spans="1:11">
      <c r="A663" s="3">
        <v>338</v>
      </c>
      <c r="B663" t="s">
        <v>83</v>
      </c>
      <c r="C663" t="s">
        <v>2423</v>
      </c>
      <c r="D663" t="s">
        <v>2424</v>
      </c>
      <c r="E663" t="s">
        <v>2425</v>
      </c>
      <c r="F663" t="s">
        <v>2426</v>
      </c>
      <c r="G663" t="s">
        <v>127</v>
      </c>
      <c r="H663" s="4">
        <v>45558</v>
      </c>
      <c r="I663" t="s">
        <v>512</v>
      </c>
      <c r="J663" t="s">
        <v>19</v>
      </c>
      <c r="K663" t="s">
        <v>25</v>
      </c>
    </row>
    <row r="664" spans="1:11">
      <c r="A664" s="3">
        <v>337</v>
      </c>
      <c r="B664" t="s">
        <v>26</v>
      </c>
      <c r="C664" t="s">
        <v>2427</v>
      </c>
      <c r="D664" t="s">
        <v>2428</v>
      </c>
      <c r="E664" t="s">
        <v>2429</v>
      </c>
      <c r="F664" t="s">
        <v>2430</v>
      </c>
      <c r="G664" t="s">
        <v>17</v>
      </c>
      <c r="H664" s="4">
        <v>45561</v>
      </c>
      <c r="I664" t="s">
        <v>512</v>
      </c>
      <c r="K664" t="s">
        <v>133</v>
      </c>
    </row>
    <row r="665" spans="1:11">
      <c r="A665" s="3">
        <v>336</v>
      </c>
      <c r="B665" t="s">
        <v>26</v>
      </c>
      <c r="C665" t="s">
        <v>2431</v>
      </c>
      <c r="D665" t="s">
        <v>2432</v>
      </c>
      <c r="E665" t="s">
        <v>2433</v>
      </c>
      <c r="F665" t="s">
        <v>2434</v>
      </c>
      <c r="G665" t="s">
        <v>210</v>
      </c>
      <c r="H665" s="4">
        <v>45532</v>
      </c>
      <c r="I665" t="s">
        <v>512</v>
      </c>
      <c r="K665" t="s">
        <v>133</v>
      </c>
    </row>
    <row r="666" spans="1:11">
      <c r="A666" s="3">
        <v>335</v>
      </c>
      <c r="B666" t="s">
        <v>83</v>
      </c>
      <c r="C666" t="s">
        <v>2435</v>
      </c>
      <c r="D666" t="s">
        <v>2436</v>
      </c>
      <c r="E666" t="s">
        <v>2437</v>
      </c>
      <c r="F666" t="s">
        <v>2438</v>
      </c>
      <c r="G666" t="s">
        <v>71</v>
      </c>
      <c r="H666" s="4">
        <v>45558</v>
      </c>
      <c r="I666" t="s">
        <v>512</v>
      </c>
      <c r="J666" t="s">
        <v>19</v>
      </c>
      <c r="K666" t="s">
        <v>518</v>
      </c>
    </row>
    <row r="667" spans="1:11">
      <c r="A667" s="3">
        <v>334</v>
      </c>
      <c r="B667" t="s">
        <v>26</v>
      </c>
      <c r="C667" t="s">
        <v>2439</v>
      </c>
      <c r="D667" t="s">
        <v>2440</v>
      </c>
      <c r="E667" t="s">
        <v>2441</v>
      </c>
      <c r="F667" t="s">
        <v>2442</v>
      </c>
      <c r="G667" t="s">
        <v>210</v>
      </c>
      <c r="H667" s="4">
        <v>45449</v>
      </c>
      <c r="I667" t="s">
        <v>512</v>
      </c>
      <c r="K667" t="s">
        <v>133</v>
      </c>
    </row>
    <row r="668" spans="1:11">
      <c r="A668" s="3">
        <v>333</v>
      </c>
      <c r="B668" t="s">
        <v>26</v>
      </c>
      <c r="C668" t="s">
        <v>2443</v>
      </c>
      <c r="D668" t="s">
        <v>2444</v>
      </c>
      <c r="E668" t="s">
        <v>2445</v>
      </c>
      <c r="F668" t="s">
        <v>2446</v>
      </c>
      <c r="G668" t="s">
        <v>127</v>
      </c>
      <c r="H668" s="4">
        <v>45422</v>
      </c>
      <c r="I668" t="s">
        <v>512</v>
      </c>
      <c r="K668" t="s">
        <v>133</v>
      </c>
    </row>
    <row r="669" spans="1:11">
      <c r="A669" s="3">
        <v>332</v>
      </c>
      <c r="B669" t="s">
        <v>26</v>
      </c>
      <c r="C669" t="s">
        <v>2447</v>
      </c>
      <c r="D669" t="s">
        <v>2448</v>
      </c>
      <c r="E669" t="s">
        <v>2449</v>
      </c>
      <c r="F669" t="s">
        <v>2450</v>
      </c>
      <c r="G669" t="s">
        <v>210</v>
      </c>
      <c r="H669" s="4">
        <v>45464</v>
      </c>
      <c r="I669" t="s">
        <v>512</v>
      </c>
      <c r="K669" t="s">
        <v>133</v>
      </c>
    </row>
    <row r="670" spans="1:11">
      <c r="A670" s="3">
        <v>331</v>
      </c>
      <c r="B670" t="s">
        <v>26</v>
      </c>
      <c r="C670" t="s">
        <v>2451</v>
      </c>
      <c r="D670" t="s">
        <v>2452</v>
      </c>
      <c r="E670" t="s">
        <v>2453</v>
      </c>
      <c r="F670" t="s">
        <v>2454</v>
      </c>
      <c r="G670" t="s">
        <v>127</v>
      </c>
      <c r="H670" s="4">
        <v>45454</v>
      </c>
      <c r="I670" t="s">
        <v>512</v>
      </c>
      <c r="K670" t="s">
        <v>133</v>
      </c>
    </row>
    <row r="671" spans="1:11">
      <c r="A671" s="3">
        <v>330</v>
      </c>
      <c r="B671" t="s">
        <v>26</v>
      </c>
      <c r="C671" t="s">
        <v>2455</v>
      </c>
      <c r="D671" t="s">
        <v>2456</v>
      </c>
      <c r="E671" t="s">
        <v>698</v>
      </c>
      <c r="F671" t="s">
        <v>2457</v>
      </c>
      <c r="G671" t="s">
        <v>2458</v>
      </c>
      <c r="H671" s="4">
        <v>45449</v>
      </c>
      <c r="I671" t="s">
        <v>512</v>
      </c>
      <c r="K671" t="s">
        <v>133</v>
      </c>
    </row>
    <row r="672" spans="1:11">
      <c r="A672" s="3">
        <v>329</v>
      </c>
      <c r="B672" t="s">
        <v>26</v>
      </c>
      <c r="C672" t="s">
        <v>2459</v>
      </c>
      <c r="D672" t="s">
        <v>2460</v>
      </c>
      <c r="E672" t="s">
        <v>2461</v>
      </c>
      <c r="F672" t="s">
        <v>2462</v>
      </c>
      <c r="G672" t="s">
        <v>35</v>
      </c>
      <c r="H672" s="4">
        <v>45495</v>
      </c>
      <c r="I672" t="s">
        <v>512</v>
      </c>
      <c r="K672" t="s">
        <v>133</v>
      </c>
    </row>
    <row r="673" spans="1:11">
      <c r="A673" s="3">
        <v>328</v>
      </c>
      <c r="B673" t="s">
        <v>26</v>
      </c>
      <c r="C673" t="s">
        <v>2463</v>
      </c>
      <c r="D673" t="s">
        <v>2464</v>
      </c>
      <c r="E673" t="s">
        <v>2465</v>
      </c>
      <c r="F673" t="s">
        <v>2466</v>
      </c>
      <c r="G673" t="s">
        <v>205</v>
      </c>
      <c r="H673" s="4">
        <v>45587</v>
      </c>
      <c r="I673" t="s">
        <v>512</v>
      </c>
      <c r="K673" t="s">
        <v>133</v>
      </c>
    </row>
    <row r="674" spans="1:11">
      <c r="A674" s="3">
        <v>327</v>
      </c>
      <c r="B674" t="s">
        <v>26</v>
      </c>
      <c r="C674" t="s">
        <v>2467</v>
      </c>
      <c r="D674" t="s">
        <v>2468</v>
      </c>
      <c r="E674" t="s">
        <v>2465</v>
      </c>
      <c r="F674" t="s">
        <v>2469</v>
      </c>
      <c r="G674" t="s">
        <v>2458</v>
      </c>
      <c r="H674" s="4">
        <v>45450</v>
      </c>
      <c r="I674" t="s">
        <v>512</v>
      </c>
      <c r="K674" t="s">
        <v>133</v>
      </c>
    </row>
    <row r="675" spans="1:11">
      <c r="A675" s="3">
        <v>326</v>
      </c>
      <c r="B675" t="s">
        <v>26</v>
      </c>
      <c r="C675" t="s">
        <v>2470</v>
      </c>
      <c r="D675" t="s">
        <v>2471</v>
      </c>
      <c r="E675" t="s">
        <v>2472</v>
      </c>
      <c r="F675" t="s">
        <v>2473</v>
      </c>
      <c r="G675" t="s">
        <v>35</v>
      </c>
      <c r="H675" s="4">
        <v>45496</v>
      </c>
      <c r="I675" t="s">
        <v>512</v>
      </c>
      <c r="K675" t="s">
        <v>133</v>
      </c>
    </row>
    <row r="676" spans="1:11">
      <c r="A676" s="3">
        <v>325</v>
      </c>
      <c r="B676" t="s">
        <v>26</v>
      </c>
      <c r="C676" t="s">
        <v>2474</v>
      </c>
      <c r="D676" t="s">
        <v>2475</v>
      </c>
      <c r="E676" t="s">
        <v>2476</v>
      </c>
      <c r="F676" t="s">
        <v>2477</v>
      </c>
      <c r="G676" t="s">
        <v>205</v>
      </c>
      <c r="H676" s="4">
        <v>45587</v>
      </c>
      <c r="I676" t="s">
        <v>512</v>
      </c>
      <c r="K676" t="s">
        <v>133</v>
      </c>
    </row>
    <row r="677" spans="1:11">
      <c r="A677" s="3">
        <v>324</v>
      </c>
      <c r="B677" t="s">
        <v>26</v>
      </c>
      <c r="C677" t="s">
        <v>2478</v>
      </c>
      <c r="D677" t="s">
        <v>2479</v>
      </c>
      <c r="E677" t="s">
        <v>2476</v>
      </c>
      <c r="F677" t="s">
        <v>2480</v>
      </c>
      <c r="G677" t="s">
        <v>35</v>
      </c>
      <c r="H677" s="4">
        <v>45503</v>
      </c>
      <c r="I677" t="s">
        <v>512</v>
      </c>
      <c r="K677" t="s">
        <v>133</v>
      </c>
    </row>
    <row r="678" spans="1:11">
      <c r="A678" s="3">
        <v>323</v>
      </c>
      <c r="B678" t="s">
        <v>26</v>
      </c>
      <c r="C678" t="s">
        <v>2481</v>
      </c>
      <c r="D678" t="s">
        <v>2482</v>
      </c>
      <c r="E678" t="s">
        <v>2483</v>
      </c>
      <c r="F678" t="s">
        <v>205</v>
      </c>
      <c r="G678" t="s">
        <v>205</v>
      </c>
      <c r="H678" s="4">
        <v>45587</v>
      </c>
      <c r="I678" t="s">
        <v>512</v>
      </c>
      <c r="K678" t="s">
        <v>133</v>
      </c>
    </row>
    <row r="679" spans="1:11">
      <c r="A679" s="3">
        <v>322</v>
      </c>
      <c r="B679" t="s">
        <v>26</v>
      </c>
      <c r="C679" t="s">
        <v>2484</v>
      </c>
      <c r="D679" t="s">
        <v>2485</v>
      </c>
      <c r="E679" t="s">
        <v>2483</v>
      </c>
      <c r="F679" t="s">
        <v>2486</v>
      </c>
      <c r="G679" t="s">
        <v>127</v>
      </c>
      <c r="H679" s="4">
        <v>45448</v>
      </c>
      <c r="I679" t="s">
        <v>512</v>
      </c>
      <c r="K679" t="s">
        <v>133</v>
      </c>
    </row>
    <row r="680" spans="1:11">
      <c r="A680" s="3">
        <v>321</v>
      </c>
      <c r="B680" t="s">
        <v>26</v>
      </c>
      <c r="C680" t="s">
        <v>2487</v>
      </c>
      <c r="D680" t="s">
        <v>2488</v>
      </c>
      <c r="E680" t="s">
        <v>1046</v>
      </c>
      <c r="F680" t="s">
        <v>205</v>
      </c>
      <c r="G680" t="s">
        <v>205</v>
      </c>
      <c r="H680" s="4">
        <v>45587</v>
      </c>
      <c r="I680" t="s">
        <v>512</v>
      </c>
      <c r="K680" t="s">
        <v>133</v>
      </c>
    </row>
    <row r="681" spans="1:11">
      <c r="A681" s="3">
        <v>320</v>
      </c>
      <c r="B681" t="s">
        <v>26</v>
      </c>
      <c r="C681" t="s">
        <v>2489</v>
      </c>
      <c r="D681" t="s">
        <v>2490</v>
      </c>
      <c r="E681" t="s">
        <v>2491</v>
      </c>
      <c r="F681" t="s">
        <v>2492</v>
      </c>
      <c r="G681" t="s">
        <v>210</v>
      </c>
      <c r="H681" s="4">
        <v>45471</v>
      </c>
      <c r="I681" t="s">
        <v>512</v>
      </c>
      <c r="K681" t="s">
        <v>133</v>
      </c>
    </row>
    <row r="682" spans="1:11">
      <c r="A682" s="3">
        <v>319</v>
      </c>
      <c r="B682" t="s">
        <v>26</v>
      </c>
      <c r="C682" t="s">
        <v>2493</v>
      </c>
      <c r="D682" t="s">
        <v>2494</v>
      </c>
      <c r="E682" t="s">
        <v>2495</v>
      </c>
      <c r="F682" t="s">
        <v>205</v>
      </c>
      <c r="G682" t="s">
        <v>205</v>
      </c>
      <c r="H682" s="4">
        <v>45587</v>
      </c>
      <c r="I682" t="s">
        <v>512</v>
      </c>
      <c r="K682" t="s">
        <v>133</v>
      </c>
    </row>
    <row r="683" spans="1:11">
      <c r="A683" s="3">
        <v>318</v>
      </c>
      <c r="B683" t="s">
        <v>26</v>
      </c>
      <c r="C683" t="s">
        <v>2496</v>
      </c>
      <c r="D683" t="s">
        <v>2497</v>
      </c>
      <c r="E683" t="s">
        <v>2495</v>
      </c>
      <c r="F683" t="s">
        <v>2498</v>
      </c>
      <c r="G683" t="s">
        <v>969</v>
      </c>
      <c r="H683" s="4">
        <v>45489</v>
      </c>
      <c r="I683" t="s">
        <v>512</v>
      </c>
      <c r="K683" t="s">
        <v>133</v>
      </c>
    </row>
    <row r="684" spans="1:11">
      <c r="A684" s="3">
        <v>317</v>
      </c>
      <c r="B684" t="s">
        <v>26</v>
      </c>
      <c r="C684" t="s">
        <v>2499</v>
      </c>
      <c r="D684" t="s">
        <v>2500</v>
      </c>
      <c r="E684" t="s">
        <v>2501</v>
      </c>
      <c r="F684" t="s">
        <v>2502</v>
      </c>
      <c r="G684" t="s">
        <v>969</v>
      </c>
      <c r="H684" s="4">
        <v>45496</v>
      </c>
      <c r="I684" t="s">
        <v>512</v>
      </c>
      <c r="K684" t="s">
        <v>133</v>
      </c>
    </row>
    <row r="685" spans="1:11">
      <c r="A685" s="3">
        <v>316</v>
      </c>
      <c r="B685" t="s">
        <v>26</v>
      </c>
      <c r="C685" t="s">
        <v>2503</v>
      </c>
      <c r="D685" t="s">
        <v>2504</v>
      </c>
      <c r="E685" t="s">
        <v>2505</v>
      </c>
      <c r="F685" t="s">
        <v>205</v>
      </c>
      <c r="G685" t="s">
        <v>205</v>
      </c>
      <c r="H685" s="4">
        <v>45587</v>
      </c>
      <c r="I685" t="s">
        <v>512</v>
      </c>
      <c r="K685" t="s">
        <v>133</v>
      </c>
    </row>
    <row r="686" spans="1:11">
      <c r="A686" s="3">
        <v>315</v>
      </c>
      <c r="B686" t="s">
        <v>26</v>
      </c>
      <c r="C686" t="s">
        <v>2506</v>
      </c>
      <c r="D686" t="s">
        <v>2507</v>
      </c>
      <c r="E686" t="s">
        <v>2505</v>
      </c>
      <c r="F686" t="s">
        <v>2508</v>
      </c>
      <c r="G686" t="s">
        <v>210</v>
      </c>
      <c r="H686" s="4">
        <v>45386</v>
      </c>
      <c r="I686" t="s">
        <v>512</v>
      </c>
      <c r="K686" t="s">
        <v>133</v>
      </c>
    </row>
    <row r="687" spans="1:11">
      <c r="A687" s="3">
        <v>314</v>
      </c>
      <c r="B687" t="s">
        <v>26</v>
      </c>
      <c r="C687" t="s">
        <v>2509</v>
      </c>
      <c r="D687" t="s">
        <v>2510</v>
      </c>
      <c r="E687" t="s">
        <v>2511</v>
      </c>
      <c r="F687" t="s">
        <v>2512</v>
      </c>
      <c r="G687" t="s">
        <v>205</v>
      </c>
      <c r="H687" s="4">
        <v>45587</v>
      </c>
      <c r="I687" t="s">
        <v>512</v>
      </c>
      <c r="K687" t="s">
        <v>133</v>
      </c>
    </row>
    <row r="688" spans="1:11">
      <c r="A688" s="3">
        <v>313</v>
      </c>
      <c r="B688" t="s">
        <v>26</v>
      </c>
      <c r="C688" t="s">
        <v>2513</v>
      </c>
      <c r="D688" t="s">
        <v>2514</v>
      </c>
      <c r="E688" t="s">
        <v>885</v>
      </c>
      <c r="F688" t="s">
        <v>2515</v>
      </c>
      <c r="G688" t="s">
        <v>969</v>
      </c>
      <c r="H688" s="4">
        <v>45497</v>
      </c>
      <c r="I688" t="s">
        <v>512</v>
      </c>
      <c r="K688" t="s">
        <v>133</v>
      </c>
    </row>
    <row r="689" spans="1:11">
      <c r="A689" s="3">
        <v>312</v>
      </c>
      <c r="B689" t="s">
        <v>26</v>
      </c>
      <c r="C689" t="s">
        <v>2516</v>
      </c>
      <c r="D689" t="s">
        <v>2517</v>
      </c>
      <c r="E689" t="s">
        <v>2518</v>
      </c>
      <c r="F689" t="s">
        <v>2512</v>
      </c>
      <c r="G689" t="s">
        <v>205</v>
      </c>
      <c r="H689" s="4">
        <v>45587</v>
      </c>
      <c r="I689" t="s">
        <v>512</v>
      </c>
      <c r="K689" t="s">
        <v>133</v>
      </c>
    </row>
    <row r="690" spans="1:11">
      <c r="A690" s="3">
        <v>311</v>
      </c>
      <c r="B690" t="s">
        <v>26</v>
      </c>
      <c r="C690" t="s">
        <v>2519</v>
      </c>
      <c r="D690" t="s">
        <v>2520</v>
      </c>
      <c r="E690" t="s">
        <v>2521</v>
      </c>
      <c r="F690" t="s">
        <v>2522</v>
      </c>
      <c r="G690" t="s">
        <v>2324</v>
      </c>
      <c r="H690" s="4">
        <v>45309</v>
      </c>
      <c r="I690" t="s">
        <v>512</v>
      </c>
      <c r="K690" t="s">
        <v>25</v>
      </c>
    </row>
    <row r="691" spans="1:11">
      <c r="A691" s="3">
        <v>310</v>
      </c>
      <c r="B691" t="s">
        <v>12</v>
      </c>
      <c r="C691" t="s">
        <v>2523</v>
      </c>
      <c r="D691" t="s">
        <v>2524</v>
      </c>
      <c r="E691" t="s">
        <v>2525</v>
      </c>
      <c r="F691" t="s">
        <v>2526</v>
      </c>
      <c r="G691" t="s">
        <v>17</v>
      </c>
      <c r="H691" s="4">
        <v>45562</v>
      </c>
      <c r="I691" t="s">
        <v>512</v>
      </c>
      <c r="J691" t="s">
        <v>19</v>
      </c>
      <c r="K691" t="s">
        <v>518</v>
      </c>
    </row>
    <row r="692" spans="1:11">
      <c r="A692" s="3">
        <v>309</v>
      </c>
      <c r="B692" t="s">
        <v>12</v>
      </c>
      <c r="C692" t="s">
        <v>2527</v>
      </c>
      <c r="D692" t="s">
        <v>2528</v>
      </c>
      <c r="E692" t="s">
        <v>2529</v>
      </c>
      <c r="F692" t="s">
        <v>2530</v>
      </c>
      <c r="G692" t="s">
        <v>17</v>
      </c>
      <c r="H692" s="4">
        <v>45562</v>
      </c>
      <c r="I692" t="s">
        <v>512</v>
      </c>
      <c r="J692" t="s">
        <v>19</v>
      </c>
      <c r="K692" t="s">
        <v>518</v>
      </c>
    </row>
    <row r="693" spans="1:11">
      <c r="A693" s="3">
        <v>308</v>
      </c>
      <c r="B693" t="s">
        <v>83</v>
      </c>
      <c r="C693" t="s">
        <v>2531</v>
      </c>
      <c r="D693" t="s">
        <v>2532</v>
      </c>
      <c r="E693" t="s">
        <v>1706</v>
      </c>
      <c r="F693" t="s">
        <v>2533</v>
      </c>
      <c r="G693" t="s">
        <v>517</v>
      </c>
      <c r="H693" s="4">
        <v>45541</v>
      </c>
      <c r="I693" t="s">
        <v>512</v>
      </c>
      <c r="J693" t="s">
        <v>19</v>
      </c>
      <c r="K693" t="s">
        <v>20</v>
      </c>
    </row>
    <row r="694" spans="1:11">
      <c r="A694" s="3">
        <v>307</v>
      </c>
      <c r="B694" t="s">
        <v>12</v>
      </c>
      <c r="C694" t="s">
        <v>2534</v>
      </c>
      <c r="D694" t="s">
        <v>2535</v>
      </c>
      <c r="E694" t="s">
        <v>2536</v>
      </c>
      <c r="F694" t="s">
        <v>2537</v>
      </c>
      <c r="G694" t="s">
        <v>17</v>
      </c>
      <c r="H694" s="4">
        <v>45562</v>
      </c>
      <c r="I694" t="s">
        <v>512</v>
      </c>
      <c r="J694" t="s">
        <v>19</v>
      </c>
      <c r="K694" t="s">
        <v>25</v>
      </c>
    </row>
    <row r="695" spans="1:11">
      <c r="A695" s="3">
        <v>306</v>
      </c>
      <c r="B695" t="s">
        <v>12</v>
      </c>
      <c r="C695" t="s">
        <v>2538</v>
      </c>
      <c r="D695" t="s">
        <v>2539</v>
      </c>
      <c r="E695" t="s">
        <v>2540</v>
      </c>
      <c r="F695" t="s">
        <v>2541</v>
      </c>
      <c r="G695" t="s">
        <v>132</v>
      </c>
      <c r="H695" s="4">
        <v>45569</v>
      </c>
      <c r="I695" t="s">
        <v>512</v>
      </c>
      <c r="J695" t="s">
        <v>19</v>
      </c>
      <c r="K695" t="s">
        <v>2542</v>
      </c>
    </row>
    <row r="696" spans="1:11">
      <c r="A696" s="3">
        <v>305</v>
      </c>
      <c r="B696" t="s">
        <v>12</v>
      </c>
      <c r="C696" t="s">
        <v>2543</v>
      </c>
      <c r="D696" t="s">
        <v>2544</v>
      </c>
      <c r="E696" t="s">
        <v>2545</v>
      </c>
      <c r="F696" t="s">
        <v>2546</v>
      </c>
      <c r="G696" t="s">
        <v>46</v>
      </c>
      <c r="H696" s="4">
        <v>45544</v>
      </c>
      <c r="I696" t="s">
        <v>512</v>
      </c>
      <c r="J696" t="s">
        <v>19</v>
      </c>
      <c r="K696" t="s">
        <v>20</v>
      </c>
    </row>
    <row r="697" spans="1:11">
      <c r="A697" s="3">
        <v>304</v>
      </c>
      <c r="B697" t="s">
        <v>26</v>
      </c>
      <c r="C697" t="s">
        <v>2547</v>
      </c>
      <c r="D697" t="s">
        <v>2548</v>
      </c>
      <c r="E697" t="s">
        <v>2549</v>
      </c>
      <c r="F697" t="s">
        <v>2550</v>
      </c>
      <c r="G697" t="s">
        <v>46</v>
      </c>
      <c r="H697" s="4">
        <v>45561</v>
      </c>
      <c r="I697" t="s">
        <v>512</v>
      </c>
      <c r="K697" t="s">
        <v>133</v>
      </c>
    </row>
    <row r="698" spans="1:11">
      <c r="A698" s="3">
        <v>303</v>
      </c>
      <c r="B698" t="s">
        <v>26</v>
      </c>
      <c r="C698" t="s">
        <v>2551</v>
      </c>
      <c r="D698" t="s">
        <v>2552</v>
      </c>
      <c r="E698" t="s">
        <v>257</v>
      </c>
      <c r="F698" t="s">
        <v>2553</v>
      </c>
      <c r="G698" t="s">
        <v>127</v>
      </c>
      <c r="H698" s="4">
        <v>45555</v>
      </c>
      <c r="I698" t="s">
        <v>512</v>
      </c>
      <c r="J698" t="s">
        <v>19</v>
      </c>
      <c r="K698" t="s">
        <v>133</v>
      </c>
    </row>
    <row r="699" spans="1:11">
      <c r="A699" s="3">
        <v>302</v>
      </c>
      <c r="B699" t="s">
        <v>26</v>
      </c>
      <c r="C699" t="s">
        <v>2554</v>
      </c>
      <c r="D699" t="s">
        <v>2555</v>
      </c>
      <c r="E699" t="s">
        <v>257</v>
      </c>
      <c r="F699" t="s">
        <v>2553</v>
      </c>
      <c r="G699" t="s">
        <v>127</v>
      </c>
      <c r="H699" s="4">
        <v>45555</v>
      </c>
      <c r="I699" t="s">
        <v>512</v>
      </c>
      <c r="K699" t="s">
        <v>133</v>
      </c>
    </row>
    <row r="700" spans="1:11">
      <c r="A700" s="3">
        <v>301</v>
      </c>
      <c r="B700" t="s">
        <v>83</v>
      </c>
      <c r="C700" t="s">
        <v>2556</v>
      </c>
      <c r="D700" t="s">
        <v>2557</v>
      </c>
      <c r="E700" t="s">
        <v>2558</v>
      </c>
      <c r="F700" t="s">
        <v>2559</v>
      </c>
      <c r="G700" t="s">
        <v>71</v>
      </c>
      <c r="H700" s="4">
        <v>45546</v>
      </c>
      <c r="I700" t="s">
        <v>512</v>
      </c>
      <c r="J700" t="s">
        <v>19</v>
      </c>
      <c r="K700" t="s">
        <v>133</v>
      </c>
    </row>
    <row r="701" spans="1:11">
      <c r="A701" s="3">
        <v>300</v>
      </c>
      <c r="B701" t="s">
        <v>83</v>
      </c>
      <c r="C701" t="s">
        <v>2560</v>
      </c>
      <c r="D701" t="s">
        <v>2561</v>
      </c>
      <c r="E701" t="s">
        <v>2562</v>
      </c>
      <c r="F701" t="s">
        <v>2563</v>
      </c>
      <c r="G701" t="s">
        <v>71</v>
      </c>
      <c r="H701" s="4">
        <v>45546</v>
      </c>
      <c r="I701" t="s">
        <v>512</v>
      </c>
      <c r="J701" t="s">
        <v>19</v>
      </c>
      <c r="K701" t="s">
        <v>772</v>
      </c>
    </row>
    <row r="702" spans="1:11">
      <c r="A702" s="3">
        <v>299</v>
      </c>
      <c r="B702" t="s">
        <v>83</v>
      </c>
      <c r="C702" t="s">
        <v>2564</v>
      </c>
      <c r="D702" t="s">
        <v>2565</v>
      </c>
      <c r="E702" t="s">
        <v>2566</v>
      </c>
      <c r="F702" t="s">
        <v>2567</v>
      </c>
      <c r="G702" t="s">
        <v>71</v>
      </c>
      <c r="H702" s="4">
        <v>45546</v>
      </c>
      <c r="I702" t="s">
        <v>512</v>
      </c>
      <c r="J702" t="s">
        <v>19</v>
      </c>
      <c r="K702" t="s">
        <v>772</v>
      </c>
    </row>
    <row r="703" spans="1:11">
      <c r="A703" s="3">
        <v>298</v>
      </c>
      <c r="B703" t="s">
        <v>83</v>
      </c>
      <c r="C703" t="s">
        <v>2568</v>
      </c>
      <c r="D703" t="s">
        <v>2569</v>
      </c>
      <c r="E703" t="s">
        <v>2570</v>
      </c>
      <c r="F703" t="s">
        <v>2571</v>
      </c>
      <c r="G703" t="s">
        <v>35</v>
      </c>
      <c r="H703" s="4">
        <v>45546</v>
      </c>
      <c r="I703" t="s">
        <v>512</v>
      </c>
      <c r="J703" t="s">
        <v>19</v>
      </c>
      <c r="K703" t="s">
        <v>133</v>
      </c>
    </row>
    <row r="704" spans="1:11">
      <c r="A704" s="3">
        <v>297</v>
      </c>
      <c r="B704" t="s">
        <v>26</v>
      </c>
      <c r="C704" t="s">
        <v>2572</v>
      </c>
      <c r="D704" t="s">
        <v>2573</v>
      </c>
      <c r="E704" t="s">
        <v>1609</v>
      </c>
      <c r="F704" t="s">
        <v>2574</v>
      </c>
      <c r="G704" t="s">
        <v>183</v>
      </c>
      <c r="H704" s="4">
        <v>45519</v>
      </c>
      <c r="I704" t="s">
        <v>512</v>
      </c>
      <c r="K704" t="s">
        <v>133</v>
      </c>
    </row>
    <row r="705" spans="1:11">
      <c r="A705" s="3">
        <v>296</v>
      </c>
      <c r="B705" t="s">
        <v>26</v>
      </c>
      <c r="C705" t="s">
        <v>2575</v>
      </c>
      <c r="D705" t="s">
        <v>2576</v>
      </c>
      <c r="E705" t="s">
        <v>2577</v>
      </c>
      <c r="F705" t="s">
        <v>1148</v>
      </c>
      <c r="G705" t="s">
        <v>127</v>
      </c>
      <c r="H705" s="4">
        <v>45533</v>
      </c>
      <c r="I705" t="s">
        <v>512</v>
      </c>
      <c r="K705" t="s">
        <v>25</v>
      </c>
    </row>
    <row r="706" spans="1:11">
      <c r="A706" s="3">
        <v>295</v>
      </c>
      <c r="B706" t="s">
        <v>12</v>
      </c>
      <c r="C706" t="s">
        <v>2578</v>
      </c>
      <c r="D706" t="s">
        <v>2579</v>
      </c>
      <c r="E706" t="s">
        <v>2580</v>
      </c>
      <c r="F706" t="s">
        <v>2581</v>
      </c>
      <c r="G706" t="s">
        <v>17</v>
      </c>
      <c r="H706" s="4">
        <v>45546</v>
      </c>
      <c r="I706" t="s">
        <v>512</v>
      </c>
      <c r="J706" t="s">
        <v>19</v>
      </c>
      <c r="K706" t="s">
        <v>20</v>
      </c>
    </row>
    <row r="707" spans="1:11">
      <c r="A707" s="3">
        <v>294</v>
      </c>
      <c r="B707" t="s">
        <v>26</v>
      </c>
      <c r="C707" t="s">
        <v>2582</v>
      </c>
      <c r="D707" t="s">
        <v>2583</v>
      </c>
      <c r="E707" t="s">
        <v>2584</v>
      </c>
      <c r="F707" t="s">
        <v>2585</v>
      </c>
      <c r="G707" t="s">
        <v>46</v>
      </c>
      <c r="H707" s="4">
        <v>45547</v>
      </c>
      <c r="I707" t="s">
        <v>512</v>
      </c>
      <c r="K707" t="s">
        <v>25</v>
      </c>
    </row>
    <row r="708" spans="1:11">
      <c r="A708" s="3">
        <v>293</v>
      </c>
      <c r="B708" t="s">
        <v>12</v>
      </c>
      <c r="C708" t="s">
        <v>2586</v>
      </c>
      <c r="D708" t="s">
        <v>2587</v>
      </c>
      <c r="E708" t="s">
        <v>2580</v>
      </c>
      <c r="F708" t="s">
        <v>2588</v>
      </c>
      <c r="G708" t="s">
        <v>17</v>
      </c>
      <c r="H708" s="4">
        <v>45546</v>
      </c>
      <c r="I708" t="s">
        <v>512</v>
      </c>
      <c r="J708" t="s">
        <v>19</v>
      </c>
      <c r="K708" t="s">
        <v>20</v>
      </c>
    </row>
    <row r="709" spans="1:11">
      <c r="A709" s="3">
        <v>292</v>
      </c>
      <c r="B709" t="s">
        <v>26</v>
      </c>
      <c r="C709" t="s">
        <v>2589</v>
      </c>
      <c r="D709" t="s">
        <v>2590</v>
      </c>
      <c r="E709" t="s">
        <v>2591</v>
      </c>
      <c r="F709" t="s">
        <v>2592</v>
      </c>
      <c r="G709" t="s">
        <v>46</v>
      </c>
      <c r="H709" s="4">
        <v>45546</v>
      </c>
      <c r="I709" t="s">
        <v>512</v>
      </c>
      <c r="K709" t="s">
        <v>133</v>
      </c>
    </row>
    <row r="710" spans="1:11">
      <c r="A710" s="3">
        <v>291</v>
      </c>
      <c r="B710" t="s">
        <v>26</v>
      </c>
      <c r="C710" t="s">
        <v>2593</v>
      </c>
      <c r="D710" t="s">
        <v>2594</v>
      </c>
      <c r="E710" t="s">
        <v>2595</v>
      </c>
      <c r="F710" t="s">
        <v>2596</v>
      </c>
      <c r="G710" t="s">
        <v>127</v>
      </c>
      <c r="H710" s="4">
        <v>45427</v>
      </c>
      <c r="I710" t="s">
        <v>512</v>
      </c>
      <c r="K710" t="s">
        <v>133</v>
      </c>
    </row>
    <row r="711" spans="1:11">
      <c r="A711" s="3">
        <v>290</v>
      </c>
      <c r="B711" t="s">
        <v>12</v>
      </c>
      <c r="C711" t="s">
        <v>2597</v>
      </c>
      <c r="D711" t="s">
        <v>2598</v>
      </c>
      <c r="E711" t="s">
        <v>778</v>
      </c>
      <c r="F711" t="s">
        <v>2599</v>
      </c>
      <c r="G711" t="s">
        <v>17</v>
      </c>
      <c r="H711" s="4">
        <v>45562</v>
      </c>
      <c r="I711" t="s">
        <v>512</v>
      </c>
      <c r="J711" t="s">
        <v>19</v>
      </c>
      <c r="K711" t="s">
        <v>25</v>
      </c>
    </row>
    <row r="712" spans="1:11">
      <c r="A712" s="3">
        <v>289</v>
      </c>
      <c r="B712" t="s">
        <v>26</v>
      </c>
      <c r="C712" t="s">
        <v>2600</v>
      </c>
      <c r="D712" t="s">
        <v>2601</v>
      </c>
      <c r="E712" t="s">
        <v>1333</v>
      </c>
      <c r="F712" t="s">
        <v>2602</v>
      </c>
      <c r="G712" t="s">
        <v>35</v>
      </c>
      <c r="H712" s="4">
        <v>45530</v>
      </c>
      <c r="I712" t="s">
        <v>512</v>
      </c>
      <c r="K712" t="s">
        <v>133</v>
      </c>
    </row>
    <row r="713" spans="1:11">
      <c r="A713" s="3">
        <v>288</v>
      </c>
      <c r="B713" t="s">
        <v>83</v>
      </c>
      <c r="C713" t="s">
        <v>2603</v>
      </c>
      <c r="D713" t="s">
        <v>2604</v>
      </c>
      <c r="E713" t="s">
        <v>1636</v>
      </c>
      <c r="F713" t="s">
        <v>2605</v>
      </c>
      <c r="G713" t="s">
        <v>183</v>
      </c>
      <c r="H713" s="4">
        <v>45541</v>
      </c>
      <c r="I713" t="s">
        <v>512</v>
      </c>
      <c r="J713" t="s">
        <v>19</v>
      </c>
      <c r="K713" t="s">
        <v>133</v>
      </c>
    </row>
    <row r="714" spans="1:11">
      <c r="A714" s="3">
        <v>287</v>
      </c>
      <c r="B714" t="s">
        <v>26</v>
      </c>
      <c r="C714" t="s">
        <v>2606</v>
      </c>
      <c r="D714" t="s">
        <v>2607</v>
      </c>
      <c r="E714" t="s">
        <v>1065</v>
      </c>
      <c r="F714" t="s">
        <v>2608</v>
      </c>
      <c r="G714" t="s">
        <v>46</v>
      </c>
      <c r="H714" s="4">
        <v>45575</v>
      </c>
      <c r="I714" t="s">
        <v>512</v>
      </c>
      <c r="K714" t="s">
        <v>133</v>
      </c>
    </row>
    <row r="715" spans="1:11">
      <c r="A715" s="3">
        <v>286</v>
      </c>
      <c r="B715" t="s">
        <v>83</v>
      </c>
      <c r="C715" t="s">
        <v>2609</v>
      </c>
      <c r="D715" t="s">
        <v>2610</v>
      </c>
      <c r="E715" t="s">
        <v>1636</v>
      </c>
      <c r="F715" t="s">
        <v>2611</v>
      </c>
      <c r="G715" t="s">
        <v>183</v>
      </c>
      <c r="H715" s="4">
        <v>45541</v>
      </c>
      <c r="I715" t="s">
        <v>512</v>
      </c>
      <c r="J715" t="s">
        <v>19</v>
      </c>
      <c r="K715" t="s">
        <v>133</v>
      </c>
    </row>
    <row r="716" spans="1:11">
      <c r="A716" s="3">
        <v>285</v>
      </c>
      <c r="B716" t="s">
        <v>26</v>
      </c>
      <c r="C716" t="s">
        <v>2612</v>
      </c>
      <c r="D716" t="s">
        <v>2613</v>
      </c>
      <c r="E716" t="s">
        <v>2595</v>
      </c>
      <c r="F716" t="s">
        <v>2614</v>
      </c>
      <c r="G716" t="s">
        <v>127</v>
      </c>
      <c r="H716" s="4">
        <v>45427</v>
      </c>
      <c r="I716" t="s">
        <v>512</v>
      </c>
      <c r="K716" t="s">
        <v>133</v>
      </c>
    </row>
    <row r="717" spans="1:11">
      <c r="A717" s="3">
        <v>284</v>
      </c>
      <c r="B717" t="s">
        <v>26</v>
      </c>
      <c r="C717" t="s">
        <v>2615</v>
      </c>
      <c r="D717" t="s">
        <v>2616</v>
      </c>
      <c r="E717" t="s">
        <v>997</v>
      </c>
      <c r="F717" t="s">
        <v>2617</v>
      </c>
      <c r="G717" t="s">
        <v>969</v>
      </c>
      <c r="H717" s="4">
        <v>45530</v>
      </c>
      <c r="I717" t="s">
        <v>512</v>
      </c>
      <c r="K717" t="s">
        <v>133</v>
      </c>
    </row>
    <row r="718" spans="1:11">
      <c r="A718" s="3">
        <v>283</v>
      </c>
      <c r="B718" t="s">
        <v>83</v>
      </c>
      <c r="C718" t="s">
        <v>2618</v>
      </c>
      <c r="D718" t="s">
        <v>2619</v>
      </c>
      <c r="E718" t="s">
        <v>1918</v>
      </c>
      <c r="F718" t="s">
        <v>1919</v>
      </c>
      <c r="G718" t="s">
        <v>35</v>
      </c>
      <c r="H718" s="4">
        <v>45586</v>
      </c>
      <c r="I718" t="s">
        <v>512</v>
      </c>
      <c r="J718" t="s">
        <v>19</v>
      </c>
      <c r="K718" t="s">
        <v>133</v>
      </c>
    </row>
    <row r="719" spans="1:11">
      <c r="A719" s="3">
        <v>282</v>
      </c>
      <c r="B719" t="s">
        <v>83</v>
      </c>
      <c r="C719" t="s">
        <v>2620</v>
      </c>
      <c r="D719" t="s">
        <v>2621</v>
      </c>
      <c r="E719" t="s">
        <v>727</v>
      </c>
      <c r="F719" t="s">
        <v>728</v>
      </c>
      <c r="G719" t="s">
        <v>108</v>
      </c>
      <c r="H719" s="4">
        <v>45555</v>
      </c>
      <c r="I719" t="s">
        <v>512</v>
      </c>
      <c r="J719" t="s">
        <v>19</v>
      </c>
      <c r="K719" t="s">
        <v>41</v>
      </c>
    </row>
    <row r="720" spans="1:11">
      <c r="A720" s="3">
        <v>281</v>
      </c>
      <c r="B720" t="s">
        <v>12</v>
      </c>
      <c r="C720" t="s">
        <v>2622</v>
      </c>
      <c r="D720" t="s">
        <v>2623</v>
      </c>
      <c r="E720" t="s">
        <v>2280</v>
      </c>
      <c r="F720" t="s">
        <v>2624</v>
      </c>
      <c r="G720" t="s">
        <v>17</v>
      </c>
      <c r="H720" s="4">
        <v>45562</v>
      </c>
      <c r="I720" t="s">
        <v>512</v>
      </c>
      <c r="J720" t="s">
        <v>19</v>
      </c>
      <c r="K720" t="s">
        <v>20</v>
      </c>
    </row>
    <row r="721" spans="1:11">
      <c r="A721" s="3">
        <v>280</v>
      </c>
      <c r="B721" t="s">
        <v>12</v>
      </c>
      <c r="C721" t="s">
        <v>2625</v>
      </c>
      <c r="D721" t="s">
        <v>2626</v>
      </c>
      <c r="E721" t="s">
        <v>1050</v>
      </c>
      <c r="F721" t="s">
        <v>609</v>
      </c>
      <c r="G721" t="s">
        <v>17</v>
      </c>
      <c r="H721" s="4">
        <v>45562</v>
      </c>
      <c r="I721" t="s">
        <v>512</v>
      </c>
      <c r="J721" t="s">
        <v>19</v>
      </c>
      <c r="K721" t="s">
        <v>41</v>
      </c>
    </row>
    <row r="722" spans="1:11">
      <c r="A722" s="3">
        <v>279</v>
      </c>
      <c r="B722" t="s">
        <v>12</v>
      </c>
      <c r="C722" t="s">
        <v>2627</v>
      </c>
      <c r="D722" t="s">
        <v>2628</v>
      </c>
      <c r="E722" t="s">
        <v>263</v>
      </c>
      <c r="F722" t="s">
        <v>1926</v>
      </c>
      <c r="G722" t="s">
        <v>46</v>
      </c>
      <c r="H722" s="4">
        <v>45562</v>
      </c>
      <c r="I722" t="s">
        <v>512</v>
      </c>
      <c r="J722" t="s">
        <v>19</v>
      </c>
      <c r="K722" t="s">
        <v>2135</v>
      </c>
    </row>
    <row r="723" spans="1:11">
      <c r="A723" s="3">
        <v>278</v>
      </c>
      <c r="B723" t="s">
        <v>26</v>
      </c>
      <c r="C723" t="s">
        <v>2629</v>
      </c>
      <c r="D723" t="s">
        <v>2630</v>
      </c>
      <c r="E723" t="s">
        <v>2631</v>
      </c>
      <c r="F723" t="s">
        <v>2632</v>
      </c>
      <c r="G723" t="s">
        <v>82</v>
      </c>
      <c r="H723" s="4">
        <v>45541</v>
      </c>
      <c r="I723" t="s">
        <v>512</v>
      </c>
      <c r="J723" t="s">
        <v>19</v>
      </c>
      <c r="K723" t="s">
        <v>133</v>
      </c>
    </row>
    <row r="724" spans="1:11">
      <c r="A724" s="3">
        <v>277</v>
      </c>
      <c r="B724" t="s">
        <v>26</v>
      </c>
      <c r="C724" t="s">
        <v>2633</v>
      </c>
      <c r="D724" t="s">
        <v>2634</v>
      </c>
      <c r="E724" t="s">
        <v>2635</v>
      </c>
      <c r="F724" t="s">
        <v>2636</v>
      </c>
      <c r="G724" t="s">
        <v>535</v>
      </c>
      <c r="H724" s="4">
        <v>45503</v>
      </c>
      <c r="I724" t="s">
        <v>512</v>
      </c>
      <c r="K724" t="s">
        <v>133</v>
      </c>
    </row>
    <row r="725" spans="1:11">
      <c r="A725" s="3">
        <v>276</v>
      </c>
      <c r="B725" t="s">
        <v>26</v>
      </c>
      <c r="C725" t="s">
        <v>2637</v>
      </c>
      <c r="D725" t="s">
        <v>2638</v>
      </c>
      <c r="E725" t="s">
        <v>2639</v>
      </c>
      <c r="F725" t="s">
        <v>2640</v>
      </c>
      <c r="G725" t="s">
        <v>46</v>
      </c>
      <c r="H725" s="4">
        <v>45572</v>
      </c>
      <c r="I725" t="s">
        <v>512</v>
      </c>
      <c r="K725" t="s">
        <v>133</v>
      </c>
    </row>
    <row r="726" spans="1:11">
      <c r="A726" s="3">
        <v>275</v>
      </c>
      <c r="B726" t="s">
        <v>26</v>
      </c>
      <c r="C726" t="s">
        <v>2641</v>
      </c>
      <c r="D726" t="s">
        <v>2642</v>
      </c>
      <c r="E726" t="s">
        <v>2643</v>
      </c>
      <c r="F726" t="s">
        <v>2644</v>
      </c>
      <c r="G726" t="s">
        <v>127</v>
      </c>
      <c r="H726" s="4">
        <v>45539</v>
      </c>
      <c r="I726" t="s">
        <v>512</v>
      </c>
      <c r="K726" t="s">
        <v>133</v>
      </c>
    </row>
    <row r="727" spans="1:11">
      <c r="A727" s="3">
        <v>274</v>
      </c>
      <c r="B727" t="s">
        <v>26</v>
      </c>
      <c r="C727" t="s">
        <v>2645</v>
      </c>
      <c r="D727" t="s">
        <v>2646</v>
      </c>
      <c r="E727" t="s">
        <v>2647</v>
      </c>
      <c r="F727" t="s">
        <v>2648</v>
      </c>
      <c r="G727" t="s">
        <v>127</v>
      </c>
      <c r="H727" s="4">
        <v>45538</v>
      </c>
      <c r="I727" t="s">
        <v>512</v>
      </c>
      <c r="K727" t="s">
        <v>133</v>
      </c>
    </row>
    <row r="728" spans="1:11">
      <c r="A728" s="3">
        <v>273</v>
      </c>
      <c r="B728" t="s">
        <v>26</v>
      </c>
      <c r="C728" t="s">
        <v>2649</v>
      </c>
      <c r="D728" t="s">
        <v>2650</v>
      </c>
      <c r="E728" t="s">
        <v>2651</v>
      </c>
      <c r="F728" t="s">
        <v>2652</v>
      </c>
      <c r="G728" t="s">
        <v>592</v>
      </c>
      <c r="H728" s="4">
        <v>45490</v>
      </c>
      <c r="I728" t="s">
        <v>512</v>
      </c>
      <c r="K728" t="s">
        <v>25</v>
      </c>
    </row>
    <row r="729" spans="1:11">
      <c r="A729" s="3">
        <v>272</v>
      </c>
      <c r="B729" t="s">
        <v>26</v>
      </c>
      <c r="C729" t="s">
        <v>2653</v>
      </c>
      <c r="D729" t="s">
        <v>2654</v>
      </c>
      <c r="E729" t="s">
        <v>2655</v>
      </c>
      <c r="F729" t="s">
        <v>2656</v>
      </c>
      <c r="G729" t="s">
        <v>2458</v>
      </c>
      <c r="H729" s="4">
        <v>45482</v>
      </c>
      <c r="I729" t="s">
        <v>512</v>
      </c>
      <c r="K729" t="s">
        <v>133</v>
      </c>
    </row>
    <row r="730" spans="1:11">
      <c r="A730" s="3">
        <v>271</v>
      </c>
      <c r="B730" t="s">
        <v>26</v>
      </c>
      <c r="C730" t="s">
        <v>2657</v>
      </c>
      <c r="D730" t="s">
        <v>2658</v>
      </c>
      <c r="E730" t="s">
        <v>2659</v>
      </c>
      <c r="F730" t="s">
        <v>2660</v>
      </c>
      <c r="G730" t="s">
        <v>210</v>
      </c>
      <c r="H730" s="4">
        <v>45407</v>
      </c>
      <c r="I730" t="s">
        <v>512</v>
      </c>
      <c r="K730" t="s">
        <v>133</v>
      </c>
    </row>
    <row r="731" spans="1:11">
      <c r="A731" s="3">
        <v>270</v>
      </c>
      <c r="B731" t="s">
        <v>26</v>
      </c>
      <c r="C731" t="s">
        <v>2661</v>
      </c>
      <c r="D731" t="s">
        <v>2662</v>
      </c>
      <c r="E731" t="s">
        <v>911</v>
      </c>
      <c r="F731" t="s">
        <v>2663</v>
      </c>
      <c r="G731" t="s">
        <v>969</v>
      </c>
      <c r="H731" s="4">
        <v>45534</v>
      </c>
      <c r="I731" t="s">
        <v>512</v>
      </c>
      <c r="K731" t="s">
        <v>133</v>
      </c>
    </row>
    <row r="732" spans="1:11">
      <c r="A732" s="3">
        <v>269</v>
      </c>
      <c r="B732" t="s">
        <v>83</v>
      </c>
      <c r="C732" t="s">
        <v>2664</v>
      </c>
      <c r="D732" t="s">
        <v>2665</v>
      </c>
      <c r="E732" t="s">
        <v>2666</v>
      </c>
      <c r="F732" t="s">
        <v>2667</v>
      </c>
      <c r="G732" t="s">
        <v>171</v>
      </c>
      <c r="H732" s="4">
        <v>45555</v>
      </c>
      <c r="I732" t="s">
        <v>512</v>
      </c>
      <c r="J732" t="s">
        <v>19</v>
      </c>
      <c r="K732" t="s">
        <v>25</v>
      </c>
    </row>
    <row r="733" spans="1:11">
      <c r="A733" s="3">
        <v>268</v>
      </c>
      <c r="B733" t="s">
        <v>83</v>
      </c>
      <c r="C733" t="s">
        <v>2668</v>
      </c>
      <c r="D733" t="s">
        <v>2669</v>
      </c>
      <c r="E733" t="s">
        <v>2670</v>
      </c>
      <c r="F733" t="s">
        <v>2671</v>
      </c>
      <c r="G733" t="s">
        <v>628</v>
      </c>
      <c r="H733" s="4">
        <v>45541</v>
      </c>
      <c r="I733" t="s">
        <v>512</v>
      </c>
      <c r="J733" t="s">
        <v>19</v>
      </c>
      <c r="K733" t="s">
        <v>20</v>
      </c>
    </row>
    <row r="734" spans="1:11">
      <c r="A734" s="3">
        <v>267</v>
      </c>
      <c r="B734" t="s">
        <v>83</v>
      </c>
      <c r="C734" t="s">
        <v>2672</v>
      </c>
      <c r="D734" t="s">
        <v>2673</v>
      </c>
      <c r="E734" t="s">
        <v>940</v>
      </c>
      <c r="F734" t="s">
        <v>941</v>
      </c>
      <c r="G734" t="s">
        <v>171</v>
      </c>
      <c r="H734" s="4">
        <v>45555</v>
      </c>
      <c r="I734" t="s">
        <v>512</v>
      </c>
      <c r="J734" t="s">
        <v>19</v>
      </c>
      <c r="K734" t="s">
        <v>41</v>
      </c>
    </row>
    <row r="735" spans="1:11">
      <c r="A735" s="3">
        <v>266</v>
      </c>
      <c r="B735" t="s">
        <v>26</v>
      </c>
      <c r="C735" t="s">
        <v>2674</v>
      </c>
      <c r="D735" t="s">
        <v>2675</v>
      </c>
      <c r="E735" t="s">
        <v>2676</v>
      </c>
      <c r="F735" t="s">
        <v>2677</v>
      </c>
      <c r="G735" t="s">
        <v>127</v>
      </c>
      <c r="H735" s="4">
        <v>45461</v>
      </c>
      <c r="I735" t="s">
        <v>512</v>
      </c>
      <c r="K735" t="s">
        <v>133</v>
      </c>
    </row>
    <row r="736" spans="1:11">
      <c r="A736" s="3">
        <v>265</v>
      </c>
      <c r="B736" t="s">
        <v>12</v>
      </c>
      <c r="C736" t="s">
        <v>2678</v>
      </c>
      <c r="D736" t="s">
        <v>2679</v>
      </c>
      <c r="E736" t="s">
        <v>2680</v>
      </c>
      <c r="F736" t="s">
        <v>2681</v>
      </c>
      <c r="G736" t="s">
        <v>17</v>
      </c>
      <c r="H736" s="4">
        <v>45562</v>
      </c>
      <c r="I736" t="s">
        <v>512</v>
      </c>
      <c r="J736" t="s">
        <v>19</v>
      </c>
      <c r="K736" t="s">
        <v>20</v>
      </c>
    </row>
    <row r="737" spans="1:11">
      <c r="A737" s="3">
        <v>264</v>
      </c>
      <c r="B737" t="s">
        <v>26</v>
      </c>
      <c r="C737" t="s">
        <v>2682</v>
      </c>
      <c r="D737" t="s">
        <v>2683</v>
      </c>
      <c r="E737" t="s">
        <v>2684</v>
      </c>
      <c r="F737" t="s">
        <v>2685</v>
      </c>
      <c r="G737" t="s">
        <v>210</v>
      </c>
      <c r="H737" s="4">
        <v>45387</v>
      </c>
      <c r="I737" t="s">
        <v>512</v>
      </c>
      <c r="K737" t="s">
        <v>133</v>
      </c>
    </row>
    <row r="738" spans="1:11">
      <c r="A738" s="3">
        <v>263</v>
      </c>
      <c r="B738" t="s">
        <v>83</v>
      </c>
      <c r="C738" t="s">
        <v>2686</v>
      </c>
      <c r="D738" t="s">
        <v>2687</v>
      </c>
      <c r="E738" t="s">
        <v>1352</v>
      </c>
      <c r="F738" t="s">
        <v>1353</v>
      </c>
      <c r="G738" t="s">
        <v>535</v>
      </c>
      <c r="H738" s="4">
        <v>45551</v>
      </c>
      <c r="I738" t="s">
        <v>512</v>
      </c>
      <c r="J738" t="s">
        <v>19</v>
      </c>
      <c r="K738" t="s">
        <v>133</v>
      </c>
    </row>
    <row r="739" spans="1:11">
      <c r="A739" s="3">
        <v>262</v>
      </c>
      <c r="B739" t="s">
        <v>12</v>
      </c>
      <c r="C739" t="s">
        <v>2688</v>
      </c>
      <c r="D739" t="s">
        <v>2689</v>
      </c>
      <c r="E739" t="s">
        <v>2690</v>
      </c>
      <c r="F739" t="s">
        <v>2691</v>
      </c>
      <c r="G739" t="s">
        <v>46</v>
      </c>
      <c r="H739" s="4">
        <v>45562</v>
      </c>
      <c r="I739" t="s">
        <v>512</v>
      </c>
      <c r="J739" t="s">
        <v>19</v>
      </c>
      <c r="K739" t="s">
        <v>133</v>
      </c>
    </row>
    <row r="740" spans="1:11">
      <c r="A740" s="3">
        <v>261</v>
      </c>
      <c r="B740" t="s">
        <v>83</v>
      </c>
      <c r="C740" t="s">
        <v>2692</v>
      </c>
      <c r="D740" t="s">
        <v>2693</v>
      </c>
      <c r="E740" t="s">
        <v>559</v>
      </c>
      <c r="F740" t="s">
        <v>2694</v>
      </c>
      <c r="G740" t="s">
        <v>535</v>
      </c>
      <c r="H740" s="4">
        <v>45541</v>
      </c>
      <c r="I740" t="s">
        <v>512</v>
      </c>
      <c r="J740" t="s">
        <v>19</v>
      </c>
      <c r="K740" t="s">
        <v>20</v>
      </c>
    </row>
    <row r="741" spans="1:11">
      <c r="A741" s="3">
        <v>260</v>
      </c>
      <c r="B741" t="s">
        <v>83</v>
      </c>
      <c r="C741" t="s">
        <v>2695</v>
      </c>
      <c r="D741" t="s">
        <v>2696</v>
      </c>
      <c r="E741" t="s">
        <v>845</v>
      </c>
      <c r="F741" t="s">
        <v>846</v>
      </c>
      <c r="G741" t="s">
        <v>847</v>
      </c>
      <c r="H741" s="4">
        <v>45541</v>
      </c>
      <c r="I741" t="s">
        <v>512</v>
      </c>
      <c r="J741" t="s">
        <v>19</v>
      </c>
      <c r="K741" t="s">
        <v>41</v>
      </c>
    </row>
    <row r="742" spans="1:11">
      <c r="A742" s="3">
        <v>259</v>
      </c>
      <c r="B742" t="s">
        <v>26</v>
      </c>
      <c r="C742" t="s">
        <v>2697</v>
      </c>
      <c r="D742" t="s">
        <v>2698</v>
      </c>
      <c r="E742" t="s">
        <v>1247</v>
      </c>
      <c r="F742" t="s">
        <v>2699</v>
      </c>
      <c r="G742" t="s">
        <v>275</v>
      </c>
      <c r="H742" s="4">
        <v>45541</v>
      </c>
      <c r="I742" t="s">
        <v>512</v>
      </c>
      <c r="K742" t="s">
        <v>133</v>
      </c>
    </row>
    <row r="743" spans="1:11">
      <c r="A743" s="3">
        <v>258</v>
      </c>
      <c r="B743" t="s">
        <v>12</v>
      </c>
      <c r="C743" t="s">
        <v>2700</v>
      </c>
      <c r="D743" t="s">
        <v>2701</v>
      </c>
      <c r="E743" t="s">
        <v>2702</v>
      </c>
      <c r="F743" t="s">
        <v>2703</v>
      </c>
      <c r="G743" t="s">
        <v>17</v>
      </c>
      <c r="H743" s="4">
        <v>45586</v>
      </c>
      <c r="I743" t="s">
        <v>512</v>
      </c>
      <c r="J743" t="s">
        <v>19</v>
      </c>
      <c r="K743" t="s">
        <v>20</v>
      </c>
    </row>
    <row r="744" spans="1:11">
      <c r="A744" s="3">
        <v>257</v>
      </c>
      <c r="B744" t="s">
        <v>83</v>
      </c>
      <c r="C744" t="s">
        <v>2704</v>
      </c>
      <c r="D744" t="s">
        <v>2705</v>
      </c>
      <c r="E744" t="s">
        <v>2706</v>
      </c>
      <c r="F744" t="s">
        <v>2707</v>
      </c>
      <c r="G744" t="s">
        <v>171</v>
      </c>
      <c r="H744" s="4">
        <v>45555</v>
      </c>
      <c r="I744" t="s">
        <v>512</v>
      </c>
      <c r="J744" t="s">
        <v>19</v>
      </c>
      <c r="K744" t="s">
        <v>25</v>
      </c>
    </row>
    <row r="745" spans="1:11">
      <c r="A745" s="3">
        <v>256</v>
      </c>
      <c r="B745" t="s">
        <v>83</v>
      </c>
      <c r="C745" t="s">
        <v>2708</v>
      </c>
      <c r="D745" t="s">
        <v>2709</v>
      </c>
      <c r="E745" t="s">
        <v>2710</v>
      </c>
      <c r="F745" t="s">
        <v>2711</v>
      </c>
      <c r="G745" t="s">
        <v>35</v>
      </c>
      <c r="H745" s="4">
        <v>45562</v>
      </c>
      <c r="I745" t="s">
        <v>512</v>
      </c>
      <c r="J745" t="s">
        <v>19</v>
      </c>
      <c r="K745" t="s">
        <v>772</v>
      </c>
    </row>
    <row r="746" spans="1:11">
      <c r="A746" s="3">
        <v>255</v>
      </c>
      <c r="B746" t="s">
        <v>83</v>
      </c>
      <c r="C746" t="s">
        <v>2712</v>
      </c>
      <c r="D746" t="s">
        <v>2713</v>
      </c>
      <c r="E746" t="s">
        <v>2714</v>
      </c>
      <c r="F746" t="s">
        <v>2715</v>
      </c>
      <c r="G746" t="s">
        <v>819</v>
      </c>
      <c r="H746" s="4">
        <v>45541</v>
      </c>
      <c r="I746" t="s">
        <v>512</v>
      </c>
      <c r="J746" t="s">
        <v>19</v>
      </c>
      <c r="K746" t="s">
        <v>20</v>
      </c>
    </row>
    <row r="747" spans="1:11">
      <c r="A747" s="3">
        <v>254</v>
      </c>
      <c r="B747" t="s">
        <v>83</v>
      </c>
      <c r="C747" t="s">
        <v>2716</v>
      </c>
      <c r="D747" t="s">
        <v>2717</v>
      </c>
      <c r="E747" t="s">
        <v>2718</v>
      </c>
      <c r="F747" t="s">
        <v>2719</v>
      </c>
      <c r="G747" t="s">
        <v>35</v>
      </c>
      <c r="H747" s="4">
        <v>45562</v>
      </c>
      <c r="I747" t="s">
        <v>512</v>
      </c>
      <c r="J747" t="s">
        <v>19</v>
      </c>
      <c r="K747" t="s">
        <v>772</v>
      </c>
    </row>
    <row r="748" spans="1:11">
      <c r="A748" s="3">
        <v>253</v>
      </c>
      <c r="B748" t="s">
        <v>12</v>
      </c>
      <c r="C748" t="s">
        <v>2720</v>
      </c>
      <c r="D748" t="s">
        <v>2721</v>
      </c>
      <c r="E748" t="s">
        <v>2722</v>
      </c>
      <c r="F748" t="s">
        <v>2723</v>
      </c>
      <c r="G748" t="s">
        <v>46</v>
      </c>
      <c r="H748" s="4">
        <v>45562</v>
      </c>
      <c r="I748" t="s">
        <v>512</v>
      </c>
      <c r="J748" t="s">
        <v>19</v>
      </c>
      <c r="K748" t="s">
        <v>133</v>
      </c>
    </row>
    <row r="749" spans="1:11">
      <c r="A749" s="3">
        <v>252</v>
      </c>
      <c r="B749" t="s">
        <v>12</v>
      </c>
      <c r="C749" t="s">
        <v>2724</v>
      </c>
      <c r="D749" t="s">
        <v>2725</v>
      </c>
      <c r="E749" t="s">
        <v>1356</v>
      </c>
      <c r="F749" t="s">
        <v>1357</v>
      </c>
      <c r="G749" t="s">
        <v>17</v>
      </c>
      <c r="H749" s="4">
        <v>45562</v>
      </c>
      <c r="I749" t="s">
        <v>512</v>
      </c>
      <c r="J749" t="s">
        <v>19</v>
      </c>
      <c r="K749" t="s">
        <v>147</v>
      </c>
    </row>
    <row r="750" spans="1:11">
      <c r="A750" s="3">
        <v>251</v>
      </c>
      <c r="B750" t="s">
        <v>83</v>
      </c>
      <c r="C750" t="s">
        <v>2726</v>
      </c>
      <c r="D750" t="s">
        <v>2727</v>
      </c>
      <c r="E750" t="s">
        <v>555</v>
      </c>
      <c r="F750" t="s">
        <v>1958</v>
      </c>
      <c r="G750" t="s">
        <v>46</v>
      </c>
      <c r="H750" s="4">
        <v>45562</v>
      </c>
      <c r="I750" t="s">
        <v>512</v>
      </c>
      <c r="J750" t="s">
        <v>19</v>
      </c>
      <c r="K750" t="s">
        <v>133</v>
      </c>
    </row>
    <row r="751" spans="1:11">
      <c r="A751" s="3">
        <v>250</v>
      </c>
      <c r="B751" t="s">
        <v>26</v>
      </c>
      <c r="C751" t="s">
        <v>2728</v>
      </c>
      <c r="D751" t="s">
        <v>2729</v>
      </c>
      <c r="E751" t="s">
        <v>2730</v>
      </c>
      <c r="F751" t="s">
        <v>2731</v>
      </c>
      <c r="G751" t="s">
        <v>1642</v>
      </c>
      <c r="H751" s="4">
        <v>45541</v>
      </c>
      <c r="I751" t="s">
        <v>512</v>
      </c>
      <c r="K751" t="s">
        <v>133</v>
      </c>
    </row>
    <row r="752" spans="1:11">
      <c r="A752" s="3">
        <v>249</v>
      </c>
      <c r="B752" t="s">
        <v>83</v>
      </c>
      <c r="C752" t="s">
        <v>2732</v>
      </c>
      <c r="D752" t="s">
        <v>2733</v>
      </c>
      <c r="E752" t="s">
        <v>1530</v>
      </c>
      <c r="F752" t="s">
        <v>1536</v>
      </c>
      <c r="G752" t="s">
        <v>847</v>
      </c>
      <c r="H752" s="4">
        <v>45555</v>
      </c>
      <c r="I752" t="s">
        <v>512</v>
      </c>
      <c r="J752" t="s">
        <v>19</v>
      </c>
      <c r="K752" t="s">
        <v>133</v>
      </c>
    </row>
    <row r="753" spans="1:11">
      <c r="A753" s="3">
        <v>248</v>
      </c>
      <c r="B753" t="s">
        <v>12</v>
      </c>
      <c r="C753" t="s">
        <v>2734</v>
      </c>
      <c r="D753" t="s">
        <v>2735</v>
      </c>
      <c r="E753" t="s">
        <v>2736</v>
      </c>
      <c r="F753" t="s">
        <v>2737</v>
      </c>
      <c r="G753" t="s">
        <v>46</v>
      </c>
      <c r="H753" s="4">
        <v>45586</v>
      </c>
      <c r="I753" t="s">
        <v>512</v>
      </c>
      <c r="J753" t="s">
        <v>19</v>
      </c>
      <c r="K753" t="s">
        <v>20</v>
      </c>
    </row>
    <row r="754" spans="1:11">
      <c r="A754" s="3">
        <v>247</v>
      </c>
      <c r="B754" t="s">
        <v>12</v>
      </c>
      <c r="C754" t="s">
        <v>2738</v>
      </c>
      <c r="D754" t="s">
        <v>2739</v>
      </c>
      <c r="E754" t="s">
        <v>2736</v>
      </c>
      <c r="F754" t="s">
        <v>2740</v>
      </c>
      <c r="G754" t="s">
        <v>46</v>
      </c>
      <c r="H754" s="4">
        <v>45586</v>
      </c>
      <c r="I754" t="s">
        <v>512</v>
      </c>
      <c r="J754" t="s">
        <v>19</v>
      </c>
      <c r="K754" t="s">
        <v>20</v>
      </c>
    </row>
    <row r="755" spans="1:11">
      <c r="A755" s="3">
        <v>246</v>
      </c>
      <c r="B755" t="s">
        <v>26</v>
      </c>
      <c r="C755" t="s">
        <v>2741</v>
      </c>
      <c r="D755" t="s">
        <v>2742</v>
      </c>
      <c r="E755" t="s">
        <v>2743</v>
      </c>
      <c r="F755" t="s">
        <v>2744</v>
      </c>
      <c r="G755" t="s">
        <v>17</v>
      </c>
      <c r="H755" s="4">
        <v>45554</v>
      </c>
      <c r="I755" t="s">
        <v>512</v>
      </c>
      <c r="K755" t="s">
        <v>25</v>
      </c>
    </row>
    <row r="756" spans="1:11">
      <c r="A756" s="3">
        <v>245</v>
      </c>
      <c r="B756" t="s">
        <v>26</v>
      </c>
      <c r="C756" t="s">
        <v>2745</v>
      </c>
      <c r="D756" t="s">
        <v>2746</v>
      </c>
      <c r="E756" t="s">
        <v>2107</v>
      </c>
      <c r="F756" t="s">
        <v>2108</v>
      </c>
      <c r="G756" t="s">
        <v>210</v>
      </c>
      <c r="H756" s="4">
        <v>45520</v>
      </c>
      <c r="I756" t="s">
        <v>512</v>
      </c>
      <c r="K756" t="s">
        <v>25</v>
      </c>
    </row>
    <row r="757" spans="1:11">
      <c r="A757" s="3">
        <v>244</v>
      </c>
      <c r="B757" t="s">
        <v>72</v>
      </c>
      <c r="C757" t="s">
        <v>2747</v>
      </c>
      <c r="D757" t="s">
        <v>2748</v>
      </c>
      <c r="E757" t="s">
        <v>2749</v>
      </c>
      <c r="F757" t="s">
        <v>2399</v>
      </c>
      <c r="G757" t="s">
        <v>2400</v>
      </c>
      <c r="H757" s="4">
        <v>45540</v>
      </c>
      <c r="I757" t="s">
        <v>512</v>
      </c>
      <c r="K757" t="s">
        <v>133</v>
      </c>
    </row>
    <row r="758" spans="1:11">
      <c r="A758" s="3">
        <v>243</v>
      </c>
      <c r="B758" t="s">
        <v>26</v>
      </c>
      <c r="C758" t="s">
        <v>2750</v>
      </c>
      <c r="D758" t="s">
        <v>2751</v>
      </c>
      <c r="E758" t="s">
        <v>2752</v>
      </c>
      <c r="F758" t="s">
        <v>2753</v>
      </c>
      <c r="G758" t="s">
        <v>2754</v>
      </c>
      <c r="H758" s="4">
        <v>45540</v>
      </c>
      <c r="I758" t="s">
        <v>512</v>
      </c>
      <c r="K758" t="s">
        <v>41</v>
      </c>
    </row>
    <row r="759" spans="1:11">
      <c r="A759" s="3">
        <v>242</v>
      </c>
      <c r="B759" t="s">
        <v>26</v>
      </c>
      <c r="C759" t="s">
        <v>2755</v>
      </c>
      <c r="D759" t="s">
        <v>2756</v>
      </c>
      <c r="E759" t="s">
        <v>2757</v>
      </c>
      <c r="F759" t="s">
        <v>2758</v>
      </c>
      <c r="G759" t="s">
        <v>986</v>
      </c>
      <c r="H759" s="4">
        <v>45505</v>
      </c>
      <c r="I759" t="s">
        <v>512</v>
      </c>
      <c r="K759" t="s">
        <v>133</v>
      </c>
    </row>
    <row r="760" spans="1:11">
      <c r="A760" s="3">
        <v>241</v>
      </c>
      <c r="B760" t="s">
        <v>26</v>
      </c>
      <c r="C760" t="s">
        <v>2759</v>
      </c>
      <c r="D760" t="s">
        <v>2760</v>
      </c>
      <c r="E760" t="s">
        <v>2761</v>
      </c>
      <c r="F760" t="s">
        <v>2762</v>
      </c>
      <c r="G760" t="s">
        <v>986</v>
      </c>
      <c r="H760" s="4">
        <v>45551</v>
      </c>
      <c r="I760" t="s">
        <v>512</v>
      </c>
      <c r="K760" t="s">
        <v>133</v>
      </c>
    </row>
    <row r="761" spans="1:11">
      <c r="A761" s="3">
        <v>240</v>
      </c>
      <c r="B761" t="s">
        <v>83</v>
      </c>
      <c r="C761" t="s">
        <v>2763</v>
      </c>
      <c r="D761" t="s">
        <v>2764</v>
      </c>
      <c r="E761" t="s">
        <v>850</v>
      </c>
      <c r="F761" t="s">
        <v>2765</v>
      </c>
      <c r="G761" t="s">
        <v>71</v>
      </c>
      <c r="H761" s="4">
        <v>45554</v>
      </c>
      <c r="I761" t="s">
        <v>512</v>
      </c>
      <c r="J761" t="s">
        <v>19</v>
      </c>
      <c r="K761" t="s">
        <v>133</v>
      </c>
    </row>
    <row r="762" spans="1:11">
      <c r="A762" s="3">
        <v>239</v>
      </c>
      <c r="B762" t="s">
        <v>83</v>
      </c>
      <c r="C762" t="s">
        <v>2766</v>
      </c>
      <c r="D762" t="s">
        <v>2767</v>
      </c>
      <c r="E762" t="s">
        <v>850</v>
      </c>
      <c r="F762" t="s">
        <v>2768</v>
      </c>
      <c r="G762" t="s">
        <v>71</v>
      </c>
      <c r="H762" s="4">
        <v>45554</v>
      </c>
      <c r="I762" t="s">
        <v>512</v>
      </c>
      <c r="J762" t="s">
        <v>19</v>
      </c>
      <c r="K762" t="s">
        <v>133</v>
      </c>
    </row>
    <row r="763" spans="1:11">
      <c r="A763" s="3">
        <v>238</v>
      </c>
      <c r="B763" t="s">
        <v>26</v>
      </c>
      <c r="C763" t="s">
        <v>2769</v>
      </c>
      <c r="D763" t="s">
        <v>2770</v>
      </c>
      <c r="E763" t="s">
        <v>2771</v>
      </c>
      <c r="F763" t="s">
        <v>2772</v>
      </c>
      <c r="G763" t="s">
        <v>210</v>
      </c>
      <c r="H763" s="4">
        <v>45526</v>
      </c>
      <c r="I763" t="s">
        <v>512</v>
      </c>
      <c r="K763" t="s">
        <v>25</v>
      </c>
    </row>
    <row r="764" spans="1:11">
      <c r="A764" s="3">
        <v>237</v>
      </c>
      <c r="B764" t="s">
        <v>83</v>
      </c>
      <c r="C764" t="s">
        <v>2773</v>
      </c>
      <c r="D764" t="s">
        <v>2774</v>
      </c>
      <c r="E764" t="s">
        <v>2775</v>
      </c>
      <c r="F764" t="s">
        <v>2776</v>
      </c>
      <c r="G764" t="s">
        <v>71</v>
      </c>
      <c r="H764" s="4">
        <v>45554</v>
      </c>
      <c r="I764" t="s">
        <v>512</v>
      </c>
      <c r="J764" t="s">
        <v>19</v>
      </c>
      <c r="K764" t="s">
        <v>133</v>
      </c>
    </row>
    <row r="765" spans="1:11">
      <c r="A765" s="3">
        <v>236</v>
      </c>
      <c r="B765" t="s">
        <v>26</v>
      </c>
      <c r="C765" t="s">
        <v>2777</v>
      </c>
      <c r="D765" t="s">
        <v>2778</v>
      </c>
      <c r="E765" t="s">
        <v>2771</v>
      </c>
      <c r="F765" t="s">
        <v>2772</v>
      </c>
      <c r="G765" t="s">
        <v>210</v>
      </c>
      <c r="H765" s="4">
        <v>45526</v>
      </c>
      <c r="I765" t="s">
        <v>512</v>
      </c>
      <c r="K765" t="s">
        <v>25</v>
      </c>
    </row>
    <row r="766" spans="1:11">
      <c r="A766" s="3">
        <v>235</v>
      </c>
      <c r="B766" t="s">
        <v>83</v>
      </c>
      <c r="C766" t="s">
        <v>2779</v>
      </c>
      <c r="D766" t="s">
        <v>2780</v>
      </c>
      <c r="E766" t="s">
        <v>1364</v>
      </c>
      <c r="F766" t="s">
        <v>2781</v>
      </c>
      <c r="G766" t="s">
        <v>71</v>
      </c>
      <c r="H766" s="4">
        <v>45554</v>
      </c>
      <c r="I766" t="s">
        <v>512</v>
      </c>
      <c r="J766" t="s">
        <v>19</v>
      </c>
      <c r="K766" t="s">
        <v>133</v>
      </c>
    </row>
    <row r="767" spans="1:11">
      <c r="A767" s="3">
        <v>234</v>
      </c>
      <c r="B767" t="s">
        <v>72</v>
      </c>
      <c r="C767" t="s">
        <v>2782</v>
      </c>
      <c r="D767" t="s">
        <v>2783</v>
      </c>
      <c r="E767" t="s">
        <v>2784</v>
      </c>
      <c r="F767" t="s">
        <v>2785</v>
      </c>
      <c r="G767" t="s">
        <v>127</v>
      </c>
      <c r="H767" s="4">
        <v>45554</v>
      </c>
      <c r="I767" t="s">
        <v>512</v>
      </c>
      <c r="K767" t="s">
        <v>25</v>
      </c>
    </row>
    <row r="768" spans="1:11">
      <c r="A768" s="3">
        <v>233</v>
      </c>
      <c r="B768" t="s">
        <v>72</v>
      </c>
      <c r="C768" t="s">
        <v>2786</v>
      </c>
      <c r="D768" t="s">
        <v>2787</v>
      </c>
      <c r="E768" t="s">
        <v>150</v>
      </c>
      <c r="F768" t="s">
        <v>2785</v>
      </c>
      <c r="G768" t="s">
        <v>127</v>
      </c>
      <c r="H768" s="4">
        <v>45554</v>
      </c>
      <c r="I768" t="s">
        <v>512</v>
      </c>
      <c r="K768" t="s">
        <v>147</v>
      </c>
    </row>
    <row r="769" spans="1:11">
      <c r="A769" s="3">
        <v>232</v>
      </c>
      <c r="B769" t="s">
        <v>26</v>
      </c>
      <c r="C769" t="s">
        <v>2788</v>
      </c>
      <c r="D769" t="s">
        <v>2789</v>
      </c>
      <c r="E769" t="s">
        <v>2790</v>
      </c>
      <c r="F769" t="s">
        <v>2791</v>
      </c>
      <c r="G769" t="s">
        <v>127</v>
      </c>
      <c r="H769" s="4">
        <v>45554</v>
      </c>
      <c r="I769" t="s">
        <v>512</v>
      </c>
      <c r="K769" t="s">
        <v>133</v>
      </c>
    </row>
    <row r="770" spans="1:11">
      <c r="A770" s="3">
        <v>231</v>
      </c>
      <c r="B770" t="s">
        <v>26</v>
      </c>
      <c r="C770" t="s">
        <v>2792</v>
      </c>
      <c r="D770" t="s">
        <v>2793</v>
      </c>
      <c r="E770" t="s">
        <v>877</v>
      </c>
      <c r="F770" t="s">
        <v>2794</v>
      </c>
      <c r="G770" t="s">
        <v>46</v>
      </c>
      <c r="H770" s="4">
        <v>45562</v>
      </c>
      <c r="I770" t="s">
        <v>512</v>
      </c>
      <c r="K770" t="s">
        <v>25</v>
      </c>
    </row>
    <row r="771" spans="1:11">
      <c r="A771" s="3">
        <v>230</v>
      </c>
      <c r="B771" t="s">
        <v>26</v>
      </c>
      <c r="C771" t="s">
        <v>2795</v>
      </c>
      <c r="D771" t="s">
        <v>2796</v>
      </c>
      <c r="E771" t="s">
        <v>2797</v>
      </c>
      <c r="F771" t="s">
        <v>2798</v>
      </c>
      <c r="G771" t="s">
        <v>127</v>
      </c>
      <c r="H771" s="4">
        <v>45554</v>
      </c>
      <c r="I771" t="s">
        <v>512</v>
      </c>
      <c r="J771" t="s">
        <v>19</v>
      </c>
      <c r="K771" t="s">
        <v>133</v>
      </c>
    </row>
    <row r="772" spans="1:11">
      <c r="A772" s="3">
        <v>229</v>
      </c>
      <c r="B772" t="s">
        <v>83</v>
      </c>
      <c r="C772" t="s">
        <v>2799</v>
      </c>
      <c r="D772" t="s">
        <v>2800</v>
      </c>
      <c r="E772" t="s">
        <v>2801</v>
      </c>
      <c r="F772" t="s">
        <v>2802</v>
      </c>
      <c r="G772" t="s">
        <v>71</v>
      </c>
      <c r="H772" s="4">
        <v>45545</v>
      </c>
      <c r="I772" t="s">
        <v>512</v>
      </c>
      <c r="J772" t="s">
        <v>19</v>
      </c>
      <c r="K772" t="s">
        <v>518</v>
      </c>
    </row>
    <row r="773" spans="1:11">
      <c r="A773" s="3">
        <v>228</v>
      </c>
      <c r="B773" t="s">
        <v>26</v>
      </c>
      <c r="C773" t="s">
        <v>2803</v>
      </c>
      <c r="D773" t="s">
        <v>2804</v>
      </c>
      <c r="E773" t="s">
        <v>2805</v>
      </c>
      <c r="F773" t="s">
        <v>2806</v>
      </c>
      <c r="G773" t="s">
        <v>127</v>
      </c>
      <c r="H773" s="4">
        <v>45554</v>
      </c>
      <c r="I773" t="s">
        <v>512</v>
      </c>
      <c r="K773" t="s">
        <v>133</v>
      </c>
    </row>
    <row r="774" spans="1:11">
      <c r="A774" s="3">
        <v>227</v>
      </c>
      <c r="B774" t="s">
        <v>83</v>
      </c>
      <c r="C774" t="s">
        <v>2807</v>
      </c>
      <c r="D774" t="s">
        <v>2808</v>
      </c>
      <c r="E774" t="s">
        <v>984</v>
      </c>
      <c r="F774" t="s">
        <v>2809</v>
      </c>
      <c r="G774" t="s">
        <v>71</v>
      </c>
      <c r="H774" s="4">
        <v>45545</v>
      </c>
      <c r="I774" t="s">
        <v>512</v>
      </c>
      <c r="J774" t="s">
        <v>19</v>
      </c>
      <c r="K774" t="s">
        <v>772</v>
      </c>
    </row>
    <row r="775" spans="1:11">
      <c r="A775" s="3">
        <v>226</v>
      </c>
      <c r="B775" t="s">
        <v>83</v>
      </c>
      <c r="C775" t="s">
        <v>2810</v>
      </c>
      <c r="D775" t="s">
        <v>2811</v>
      </c>
      <c r="E775" t="s">
        <v>2812</v>
      </c>
      <c r="F775" t="s">
        <v>2813</v>
      </c>
      <c r="G775" t="s">
        <v>71</v>
      </c>
      <c r="H775" s="4">
        <v>45545</v>
      </c>
      <c r="I775" t="s">
        <v>512</v>
      </c>
      <c r="J775" t="s">
        <v>19</v>
      </c>
      <c r="K775" t="s">
        <v>772</v>
      </c>
    </row>
    <row r="776" spans="1:11">
      <c r="A776" s="3">
        <v>225</v>
      </c>
      <c r="B776" t="s">
        <v>83</v>
      </c>
      <c r="C776" t="s">
        <v>2814</v>
      </c>
      <c r="D776" t="s">
        <v>2815</v>
      </c>
      <c r="E776" t="s">
        <v>2816</v>
      </c>
      <c r="F776" t="s">
        <v>2817</v>
      </c>
      <c r="G776" t="s">
        <v>71</v>
      </c>
      <c r="H776" s="4">
        <v>45545</v>
      </c>
      <c r="I776" t="s">
        <v>512</v>
      </c>
      <c r="J776" t="s">
        <v>19</v>
      </c>
      <c r="K776" t="s">
        <v>772</v>
      </c>
    </row>
    <row r="777" spans="1:11">
      <c r="A777" s="3">
        <v>224</v>
      </c>
      <c r="B777" t="s">
        <v>26</v>
      </c>
      <c r="C777" t="s">
        <v>2818</v>
      </c>
      <c r="D777" t="s">
        <v>2819</v>
      </c>
      <c r="E777" t="s">
        <v>2820</v>
      </c>
      <c r="F777" t="s">
        <v>2821</v>
      </c>
      <c r="G777" t="s">
        <v>1692</v>
      </c>
      <c r="H777" s="4">
        <v>45547</v>
      </c>
      <c r="I777" t="s">
        <v>512</v>
      </c>
      <c r="K777" t="s">
        <v>41</v>
      </c>
    </row>
    <row r="778" spans="1:11">
      <c r="A778" s="3">
        <v>223</v>
      </c>
      <c r="B778" t="s">
        <v>26</v>
      </c>
      <c r="C778" t="s">
        <v>2822</v>
      </c>
      <c r="D778" t="s">
        <v>2823</v>
      </c>
      <c r="E778" t="s">
        <v>2824</v>
      </c>
      <c r="F778" t="s">
        <v>2825</v>
      </c>
      <c r="G778" t="s">
        <v>127</v>
      </c>
      <c r="H778" s="4">
        <v>45554</v>
      </c>
      <c r="I778" t="s">
        <v>512</v>
      </c>
      <c r="K778" t="s">
        <v>133</v>
      </c>
    </row>
    <row r="779" spans="1:11">
      <c r="A779" s="3">
        <v>222</v>
      </c>
      <c r="B779" t="s">
        <v>83</v>
      </c>
      <c r="C779" t="s">
        <v>2826</v>
      </c>
      <c r="D779" t="s">
        <v>2827</v>
      </c>
      <c r="E779" t="s">
        <v>2828</v>
      </c>
      <c r="F779" t="s">
        <v>2829</v>
      </c>
      <c r="G779" t="s">
        <v>71</v>
      </c>
      <c r="H779" s="4">
        <v>45545</v>
      </c>
      <c r="I779" t="s">
        <v>512</v>
      </c>
      <c r="J779" t="s">
        <v>19</v>
      </c>
      <c r="K779" t="s">
        <v>133</v>
      </c>
    </row>
    <row r="780" spans="1:11">
      <c r="A780" s="3">
        <v>221</v>
      </c>
      <c r="B780" t="s">
        <v>83</v>
      </c>
      <c r="C780" t="s">
        <v>2830</v>
      </c>
      <c r="D780" t="s">
        <v>2831</v>
      </c>
      <c r="E780" t="s">
        <v>2832</v>
      </c>
      <c r="F780" t="s">
        <v>2833</v>
      </c>
      <c r="G780" t="s">
        <v>771</v>
      </c>
      <c r="H780" s="4">
        <v>45545</v>
      </c>
      <c r="I780" t="s">
        <v>512</v>
      </c>
      <c r="J780" t="s">
        <v>19</v>
      </c>
      <c r="K780" t="s">
        <v>772</v>
      </c>
    </row>
    <row r="781" spans="1:11">
      <c r="A781" s="3">
        <v>220</v>
      </c>
      <c r="B781" t="s">
        <v>83</v>
      </c>
      <c r="C781" t="s">
        <v>2834</v>
      </c>
      <c r="D781" t="s">
        <v>2835</v>
      </c>
      <c r="E781" t="s">
        <v>2836</v>
      </c>
      <c r="F781" t="s">
        <v>2837</v>
      </c>
      <c r="G781" t="s">
        <v>771</v>
      </c>
      <c r="H781" s="4">
        <v>45545</v>
      </c>
      <c r="I781" t="s">
        <v>512</v>
      </c>
      <c r="J781" t="s">
        <v>19</v>
      </c>
      <c r="K781" t="s">
        <v>772</v>
      </c>
    </row>
    <row r="782" spans="1:11">
      <c r="A782" s="3">
        <v>219</v>
      </c>
      <c r="B782" t="s">
        <v>83</v>
      </c>
      <c r="C782" t="s">
        <v>2838</v>
      </c>
      <c r="D782" t="s">
        <v>2839</v>
      </c>
      <c r="E782" t="s">
        <v>2840</v>
      </c>
      <c r="F782" t="s">
        <v>2841</v>
      </c>
      <c r="G782" t="s">
        <v>771</v>
      </c>
      <c r="H782" s="4">
        <v>45545</v>
      </c>
      <c r="I782" t="s">
        <v>512</v>
      </c>
      <c r="J782" t="s">
        <v>19</v>
      </c>
      <c r="K782" t="s">
        <v>133</v>
      </c>
    </row>
    <row r="783" spans="1:11">
      <c r="A783" s="3">
        <v>218</v>
      </c>
      <c r="B783" t="s">
        <v>26</v>
      </c>
      <c r="C783" t="s">
        <v>2842</v>
      </c>
      <c r="D783" t="s">
        <v>2843</v>
      </c>
      <c r="E783" t="s">
        <v>2844</v>
      </c>
      <c r="F783" t="s">
        <v>2845</v>
      </c>
      <c r="G783" t="s">
        <v>1692</v>
      </c>
      <c r="H783" s="4">
        <v>45547</v>
      </c>
      <c r="I783" t="s">
        <v>512</v>
      </c>
      <c r="K783" t="s">
        <v>563</v>
      </c>
    </row>
    <row r="784" spans="1:11">
      <c r="A784" s="3">
        <v>217</v>
      </c>
      <c r="B784" t="s">
        <v>72</v>
      </c>
      <c r="C784" t="s">
        <v>2846</v>
      </c>
      <c r="D784" t="s">
        <v>2847</v>
      </c>
      <c r="E784" t="s">
        <v>1690</v>
      </c>
      <c r="F784" t="s">
        <v>2848</v>
      </c>
      <c r="G784" t="s">
        <v>2849</v>
      </c>
      <c r="H784" s="4">
        <v>45540</v>
      </c>
      <c r="I784" t="s">
        <v>512</v>
      </c>
      <c r="K784" t="s">
        <v>41</v>
      </c>
    </row>
    <row r="785" spans="1:11">
      <c r="A785" s="3">
        <v>216</v>
      </c>
      <c r="B785" t="s">
        <v>26</v>
      </c>
      <c r="C785" t="s">
        <v>2850</v>
      </c>
      <c r="D785" t="s">
        <v>2851</v>
      </c>
      <c r="E785" t="s">
        <v>2852</v>
      </c>
      <c r="F785" t="s">
        <v>2853</v>
      </c>
      <c r="G785" t="s">
        <v>132</v>
      </c>
      <c r="H785" s="4">
        <v>45558</v>
      </c>
      <c r="I785" t="s">
        <v>512</v>
      </c>
      <c r="K785" t="s">
        <v>133</v>
      </c>
    </row>
    <row r="786" spans="1:11">
      <c r="A786" s="3">
        <v>215</v>
      </c>
      <c r="B786" t="s">
        <v>26</v>
      </c>
      <c r="C786" t="s">
        <v>2854</v>
      </c>
      <c r="D786" t="s">
        <v>2855</v>
      </c>
      <c r="E786" t="s">
        <v>2856</v>
      </c>
      <c r="F786" t="s">
        <v>2857</v>
      </c>
      <c r="G786" t="s">
        <v>127</v>
      </c>
      <c r="H786" s="4">
        <v>45554</v>
      </c>
      <c r="I786" t="s">
        <v>512</v>
      </c>
      <c r="K786" t="s">
        <v>133</v>
      </c>
    </row>
    <row r="787" spans="1:11">
      <c r="A787" s="3">
        <v>214</v>
      </c>
      <c r="B787" t="s">
        <v>26</v>
      </c>
      <c r="C787" t="s">
        <v>2858</v>
      </c>
      <c r="D787" t="s">
        <v>2859</v>
      </c>
      <c r="E787" t="s">
        <v>2348</v>
      </c>
      <c r="F787" t="s">
        <v>2860</v>
      </c>
      <c r="G787" t="s">
        <v>127</v>
      </c>
      <c r="H787" s="4">
        <v>45434</v>
      </c>
      <c r="I787" t="s">
        <v>512</v>
      </c>
      <c r="J787" t="s">
        <v>19</v>
      </c>
      <c r="K787" t="s">
        <v>2861</v>
      </c>
    </row>
    <row r="788" spans="1:11">
      <c r="A788" s="3">
        <v>213</v>
      </c>
      <c r="B788" t="s">
        <v>26</v>
      </c>
      <c r="C788" t="s">
        <v>2862</v>
      </c>
      <c r="D788" t="s">
        <v>2863</v>
      </c>
      <c r="E788" t="s">
        <v>2852</v>
      </c>
      <c r="F788" t="s">
        <v>2853</v>
      </c>
      <c r="G788" t="s">
        <v>132</v>
      </c>
      <c r="H788" s="4">
        <v>45558</v>
      </c>
      <c r="I788" t="s">
        <v>512</v>
      </c>
      <c r="K788" t="s">
        <v>133</v>
      </c>
    </row>
    <row r="789" spans="1:11">
      <c r="A789" s="3">
        <v>212</v>
      </c>
      <c r="B789" t="s">
        <v>26</v>
      </c>
      <c r="C789" t="s">
        <v>2864</v>
      </c>
      <c r="D789" t="s">
        <v>2865</v>
      </c>
      <c r="E789" t="s">
        <v>2852</v>
      </c>
      <c r="F789" t="s">
        <v>2853</v>
      </c>
      <c r="G789" t="s">
        <v>132</v>
      </c>
      <c r="H789" s="4">
        <v>45558</v>
      </c>
      <c r="I789" t="s">
        <v>512</v>
      </c>
      <c r="K789" t="s">
        <v>133</v>
      </c>
    </row>
    <row r="790" spans="1:11">
      <c r="A790" s="3">
        <v>211</v>
      </c>
      <c r="B790" t="s">
        <v>12</v>
      </c>
      <c r="C790" t="s">
        <v>2866</v>
      </c>
      <c r="D790" t="s">
        <v>2867</v>
      </c>
      <c r="E790" t="s">
        <v>2549</v>
      </c>
      <c r="F790" t="s">
        <v>2550</v>
      </c>
      <c r="G790" t="s">
        <v>46</v>
      </c>
      <c r="H790" s="4">
        <v>45561</v>
      </c>
      <c r="I790" t="s">
        <v>512</v>
      </c>
      <c r="J790" t="s">
        <v>19</v>
      </c>
      <c r="K790" t="s">
        <v>133</v>
      </c>
    </row>
    <row r="791" spans="1:11">
      <c r="A791" s="3">
        <v>210</v>
      </c>
      <c r="B791" t="s">
        <v>83</v>
      </c>
      <c r="C791" t="s">
        <v>2868</v>
      </c>
      <c r="D791" t="s">
        <v>2869</v>
      </c>
      <c r="E791" t="s">
        <v>1400</v>
      </c>
      <c r="F791" t="s">
        <v>2870</v>
      </c>
      <c r="G791" t="s">
        <v>357</v>
      </c>
      <c r="H791" s="4">
        <v>45540</v>
      </c>
      <c r="I791" t="s">
        <v>512</v>
      </c>
      <c r="J791" t="s">
        <v>19</v>
      </c>
      <c r="K791" t="s">
        <v>20</v>
      </c>
    </row>
    <row r="792" spans="1:11">
      <c r="A792" s="3">
        <v>209</v>
      </c>
      <c r="B792" t="s">
        <v>12</v>
      </c>
      <c r="C792" t="s">
        <v>2871</v>
      </c>
      <c r="D792" t="s">
        <v>2872</v>
      </c>
      <c r="E792" t="s">
        <v>1400</v>
      </c>
      <c r="F792" t="s">
        <v>2873</v>
      </c>
      <c r="G792" t="s">
        <v>17</v>
      </c>
      <c r="H792" s="4">
        <v>45561</v>
      </c>
      <c r="I792" t="s">
        <v>512</v>
      </c>
      <c r="J792" t="s">
        <v>19</v>
      </c>
      <c r="K792" t="s">
        <v>25</v>
      </c>
    </row>
    <row r="793" spans="1:11">
      <c r="A793" s="3">
        <v>208</v>
      </c>
      <c r="B793" t="s">
        <v>83</v>
      </c>
      <c r="C793" t="s">
        <v>2874</v>
      </c>
      <c r="D793" t="s">
        <v>2875</v>
      </c>
      <c r="E793" t="s">
        <v>2876</v>
      </c>
      <c r="F793" t="s">
        <v>2877</v>
      </c>
      <c r="G793" t="s">
        <v>592</v>
      </c>
      <c r="H793" s="4">
        <v>45540</v>
      </c>
      <c r="I793" t="s">
        <v>512</v>
      </c>
      <c r="J793" t="s">
        <v>19</v>
      </c>
      <c r="K793" t="s">
        <v>133</v>
      </c>
    </row>
    <row r="794" spans="1:11">
      <c r="A794" s="3">
        <v>207</v>
      </c>
      <c r="B794" t="s">
        <v>83</v>
      </c>
      <c r="C794" t="s">
        <v>2878</v>
      </c>
      <c r="D794" t="s">
        <v>2879</v>
      </c>
      <c r="E794" t="s">
        <v>2876</v>
      </c>
      <c r="F794" t="s">
        <v>2880</v>
      </c>
      <c r="G794" t="s">
        <v>592</v>
      </c>
      <c r="H794" s="4">
        <v>45540</v>
      </c>
      <c r="I794" t="s">
        <v>512</v>
      </c>
      <c r="J794" t="s">
        <v>19</v>
      </c>
      <c r="K794" t="s">
        <v>133</v>
      </c>
    </row>
    <row r="795" spans="1:11">
      <c r="A795" s="3">
        <v>206</v>
      </c>
      <c r="B795" t="s">
        <v>83</v>
      </c>
      <c r="C795" t="s">
        <v>2881</v>
      </c>
      <c r="D795" t="s">
        <v>2882</v>
      </c>
      <c r="E795" t="s">
        <v>2876</v>
      </c>
      <c r="F795" t="s">
        <v>2883</v>
      </c>
      <c r="G795" t="s">
        <v>592</v>
      </c>
      <c r="H795" s="4">
        <v>45540</v>
      </c>
      <c r="I795" t="s">
        <v>512</v>
      </c>
      <c r="J795" t="s">
        <v>19</v>
      </c>
      <c r="K795" t="s">
        <v>133</v>
      </c>
    </row>
    <row r="796" spans="1:11">
      <c r="A796" s="3">
        <v>205</v>
      </c>
      <c r="B796" t="s">
        <v>83</v>
      </c>
      <c r="C796" t="s">
        <v>2884</v>
      </c>
      <c r="D796" t="s">
        <v>2885</v>
      </c>
      <c r="E796" t="s">
        <v>1845</v>
      </c>
      <c r="F796" t="s">
        <v>2886</v>
      </c>
      <c r="G796" t="s">
        <v>71</v>
      </c>
      <c r="H796" s="4">
        <v>45545</v>
      </c>
      <c r="I796" t="s">
        <v>512</v>
      </c>
      <c r="J796" t="s">
        <v>19</v>
      </c>
      <c r="K796" t="s">
        <v>133</v>
      </c>
    </row>
    <row r="797" spans="1:11">
      <c r="A797" s="3">
        <v>204</v>
      </c>
      <c r="B797" t="s">
        <v>83</v>
      </c>
      <c r="C797" t="s">
        <v>2887</v>
      </c>
      <c r="D797" t="s">
        <v>2888</v>
      </c>
      <c r="E797" t="s">
        <v>2812</v>
      </c>
      <c r="F797" t="s">
        <v>2889</v>
      </c>
      <c r="G797" t="s">
        <v>771</v>
      </c>
      <c r="H797" s="4">
        <v>45545</v>
      </c>
      <c r="I797" t="s">
        <v>512</v>
      </c>
      <c r="J797" t="s">
        <v>19</v>
      </c>
      <c r="K797" t="s">
        <v>133</v>
      </c>
    </row>
    <row r="798" spans="1:11">
      <c r="A798" s="3">
        <v>203</v>
      </c>
      <c r="B798" t="s">
        <v>83</v>
      </c>
      <c r="C798" t="s">
        <v>2890</v>
      </c>
      <c r="D798" t="s">
        <v>2891</v>
      </c>
      <c r="E798" t="s">
        <v>2892</v>
      </c>
      <c r="F798" t="s">
        <v>2893</v>
      </c>
      <c r="G798" t="s">
        <v>771</v>
      </c>
      <c r="H798" s="4">
        <v>45545</v>
      </c>
      <c r="I798" t="s">
        <v>512</v>
      </c>
      <c r="J798" t="s">
        <v>19</v>
      </c>
      <c r="K798" t="s">
        <v>133</v>
      </c>
    </row>
    <row r="799" spans="1:11">
      <c r="A799" s="3">
        <v>202</v>
      </c>
      <c r="B799" t="s">
        <v>83</v>
      </c>
      <c r="C799" t="s">
        <v>2894</v>
      </c>
      <c r="D799" t="s">
        <v>2895</v>
      </c>
      <c r="E799" t="s">
        <v>233</v>
      </c>
      <c r="F799" t="s">
        <v>2896</v>
      </c>
      <c r="G799" t="s">
        <v>771</v>
      </c>
      <c r="H799" s="4">
        <v>45545</v>
      </c>
      <c r="I799" t="s">
        <v>512</v>
      </c>
      <c r="J799" t="s">
        <v>19</v>
      </c>
      <c r="K799" t="s">
        <v>133</v>
      </c>
    </row>
    <row r="800" spans="1:11">
      <c r="A800" s="3">
        <v>201</v>
      </c>
      <c r="B800" t="s">
        <v>83</v>
      </c>
      <c r="C800" t="s">
        <v>2897</v>
      </c>
      <c r="D800" t="s">
        <v>2898</v>
      </c>
      <c r="E800" t="s">
        <v>559</v>
      </c>
      <c r="F800" t="s">
        <v>1968</v>
      </c>
      <c r="G800" t="s">
        <v>628</v>
      </c>
      <c r="H800" s="4">
        <v>45546</v>
      </c>
      <c r="I800" t="s">
        <v>512</v>
      </c>
      <c r="J800" t="s">
        <v>19</v>
      </c>
      <c r="K800" t="s">
        <v>133</v>
      </c>
    </row>
    <row r="801" spans="1:11">
      <c r="A801" s="3">
        <v>200</v>
      </c>
      <c r="B801" t="s">
        <v>83</v>
      </c>
      <c r="C801" t="s">
        <v>2899</v>
      </c>
      <c r="D801" t="s">
        <v>2900</v>
      </c>
      <c r="E801" t="s">
        <v>2901</v>
      </c>
      <c r="F801" t="s">
        <v>2902</v>
      </c>
      <c r="G801" t="s">
        <v>771</v>
      </c>
      <c r="H801" s="4">
        <v>45545</v>
      </c>
      <c r="I801" t="s">
        <v>512</v>
      </c>
      <c r="J801" t="s">
        <v>19</v>
      </c>
      <c r="K801" t="s">
        <v>133</v>
      </c>
    </row>
    <row r="802" spans="1:11">
      <c r="A802" s="3">
        <v>199</v>
      </c>
      <c r="B802" t="s">
        <v>83</v>
      </c>
      <c r="C802" t="s">
        <v>2903</v>
      </c>
      <c r="D802" t="s">
        <v>2904</v>
      </c>
      <c r="E802" t="s">
        <v>2905</v>
      </c>
      <c r="F802" t="s">
        <v>2906</v>
      </c>
      <c r="G802" t="s">
        <v>771</v>
      </c>
      <c r="H802" s="4">
        <v>45545</v>
      </c>
      <c r="I802" t="s">
        <v>512</v>
      </c>
      <c r="J802" t="s">
        <v>19</v>
      </c>
      <c r="K802" t="s">
        <v>133</v>
      </c>
    </row>
    <row r="803" spans="1:11">
      <c r="A803" s="3">
        <v>198</v>
      </c>
      <c r="B803" t="s">
        <v>83</v>
      </c>
      <c r="C803" t="s">
        <v>2907</v>
      </c>
      <c r="D803" t="s">
        <v>2908</v>
      </c>
      <c r="E803" t="s">
        <v>1490</v>
      </c>
      <c r="F803" t="s">
        <v>2909</v>
      </c>
      <c r="G803" t="s">
        <v>71</v>
      </c>
      <c r="H803" s="4">
        <v>45545</v>
      </c>
      <c r="I803" t="s">
        <v>512</v>
      </c>
      <c r="J803" t="s">
        <v>19</v>
      </c>
      <c r="K803" t="s">
        <v>772</v>
      </c>
    </row>
    <row r="804" spans="1:11">
      <c r="A804" s="3">
        <v>197</v>
      </c>
      <c r="B804" t="s">
        <v>83</v>
      </c>
      <c r="C804" t="s">
        <v>2910</v>
      </c>
      <c r="D804" t="s">
        <v>2911</v>
      </c>
      <c r="E804" t="s">
        <v>1494</v>
      </c>
      <c r="F804" t="s">
        <v>2912</v>
      </c>
      <c r="G804" t="s">
        <v>71</v>
      </c>
      <c r="H804" s="4">
        <v>45545</v>
      </c>
      <c r="I804" t="s">
        <v>512</v>
      </c>
      <c r="J804" t="s">
        <v>19</v>
      </c>
      <c r="K804" t="s">
        <v>772</v>
      </c>
    </row>
    <row r="805" spans="1:11">
      <c r="A805" s="3">
        <v>196</v>
      </c>
      <c r="B805" t="s">
        <v>12</v>
      </c>
      <c r="C805" t="s">
        <v>2913</v>
      </c>
      <c r="D805" t="s">
        <v>2914</v>
      </c>
      <c r="E805" t="s">
        <v>2915</v>
      </c>
      <c r="F805" t="s">
        <v>2916</v>
      </c>
      <c r="G805" t="s">
        <v>17</v>
      </c>
      <c r="H805" s="4">
        <v>45561</v>
      </c>
      <c r="I805" t="s">
        <v>512</v>
      </c>
      <c r="J805" t="s">
        <v>19</v>
      </c>
      <c r="K805" t="s">
        <v>20</v>
      </c>
    </row>
    <row r="806" spans="1:11">
      <c r="A806" s="3">
        <v>195</v>
      </c>
      <c r="B806" t="s">
        <v>83</v>
      </c>
      <c r="C806" t="s">
        <v>2917</v>
      </c>
      <c r="D806" t="s">
        <v>2918</v>
      </c>
      <c r="E806" t="s">
        <v>2919</v>
      </c>
      <c r="F806" t="s">
        <v>2920</v>
      </c>
      <c r="G806" t="s">
        <v>2458</v>
      </c>
      <c r="H806" s="4">
        <v>45540</v>
      </c>
      <c r="I806" t="s">
        <v>512</v>
      </c>
      <c r="J806" t="s">
        <v>19</v>
      </c>
      <c r="K806" t="s">
        <v>20</v>
      </c>
    </row>
    <row r="807" spans="1:11">
      <c r="A807" s="3">
        <v>194</v>
      </c>
      <c r="B807" t="s">
        <v>12</v>
      </c>
      <c r="C807" t="s">
        <v>2921</v>
      </c>
      <c r="D807" t="s">
        <v>2922</v>
      </c>
      <c r="E807" t="s">
        <v>2923</v>
      </c>
      <c r="F807" t="s">
        <v>2924</v>
      </c>
      <c r="G807" t="s">
        <v>17</v>
      </c>
      <c r="H807" s="4">
        <v>45561</v>
      </c>
      <c r="I807" t="s">
        <v>512</v>
      </c>
      <c r="J807" t="s">
        <v>19</v>
      </c>
      <c r="K807" t="s">
        <v>20</v>
      </c>
    </row>
    <row r="808" spans="1:11">
      <c r="A808" s="3">
        <v>193</v>
      </c>
      <c r="B808" t="s">
        <v>12</v>
      </c>
      <c r="C808" t="s">
        <v>2925</v>
      </c>
      <c r="D808" t="s">
        <v>2926</v>
      </c>
      <c r="E808" t="s">
        <v>15</v>
      </c>
      <c r="F808" t="s">
        <v>2924</v>
      </c>
      <c r="G808" t="s">
        <v>17</v>
      </c>
      <c r="H808" s="4">
        <v>45561</v>
      </c>
      <c r="I808" t="s">
        <v>512</v>
      </c>
      <c r="J808" t="s">
        <v>19</v>
      </c>
      <c r="K808" t="s">
        <v>20</v>
      </c>
    </row>
    <row r="809" spans="1:11">
      <c r="A809" s="3">
        <v>192</v>
      </c>
      <c r="B809" t="s">
        <v>83</v>
      </c>
      <c r="C809" t="s">
        <v>2927</v>
      </c>
      <c r="D809" t="s">
        <v>2928</v>
      </c>
      <c r="E809" t="s">
        <v>2929</v>
      </c>
      <c r="F809" t="s">
        <v>2930</v>
      </c>
      <c r="G809" t="s">
        <v>171</v>
      </c>
      <c r="H809" s="4">
        <v>45554</v>
      </c>
      <c r="I809" t="s">
        <v>512</v>
      </c>
      <c r="J809" t="s">
        <v>19</v>
      </c>
      <c r="K809" t="s">
        <v>25</v>
      </c>
    </row>
    <row r="810" spans="1:11">
      <c r="A810" s="3">
        <v>191</v>
      </c>
      <c r="B810" t="s">
        <v>12</v>
      </c>
      <c r="C810" t="s">
        <v>2931</v>
      </c>
      <c r="D810" t="s">
        <v>2932</v>
      </c>
      <c r="E810" t="s">
        <v>2184</v>
      </c>
      <c r="F810" t="s">
        <v>2185</v>
      </c>
      <c r="G810" t="s">
        <v>17</v>
      </c>
      <c r="H810" s="4">
        <v>45561</v>
      </c>
      <c r="I810" t="s">
        <v>512</v>
      </c>
      <c r="J810" t="s">
        <v>19</v>
      </c>
      <c r="K810" t="s">
        <v>133</v>
      </c>
    </row>
    <row r="811" spans="1:11">
      <c r="A811" s="3">
        <v>190</v>
      </c>
      <c r="B811" t="s">
        <v>83</v>
      </c>
      <c r="C811" t="s">
        <v>2933</v>
      </c>
      <c r="D811" t="s">
        <v>2934</v>
      </c>
      <c r="E811" t="s">
        <v>723</v>
      </c>
      <c r="F811" t="s">
        <v>724</v>
      </c>
      <c r="G811" t="s">
        <v>108</v>
      </c>
      <c r="H811" s="4">
        <v>45554</v>
      </c>
      <c r="I811" t="s">
        <v>512</v>
      </c>
      <c r="J811" t="s">
        <v>19</v>
      </c>
      <c r="K811" t="s">
        <v>41</v>
      </c>
    </row>
    <row r="812" spans="1:11">
      <c r="A812" s="3">
        <v>189</v>
      </c>
      <c r="B812" t="s">
        <v>12</v>
      </c>
      <c r="C812" t="s">
        <v>2935</v>
      </c>
      <c r="D812" t="s">
        <v>2936</v>
      </c>
      <c r="E812" t="s">
        <v>2429</v>
      </c>
      <c r="F812" t="s">
        <v>2430</v>
      </c>
      <c r="G812" t="s">
        <v>17</v>
      </c>
      <c r="H812" s="4">
        <v>45561</v>
      </c>
      <c r="I812" t="s">
        <v>512</v>
      </c>
      <c r="J812" t="s">
        <v>19</v>
      </c>
      <c r="K812" t="s">
        <v>133</v>
      </c>
    </row>
    <row r="813" spans="1:11">
      <c r="A813" s="3">
        <v>188</v>
      </c>
      <c r="B813" t="s">
        <v>83</v>
      </c>
      <c r="C813" t="s">
        <v>2937</v>
      </c>
      <c r="D813" t="s">
        <v>2938</v>
      </c>
      <c r="E813" t="s">
        <v>1971</v>
      </c>
      <c r="F813" t="s">
        <v>1972</v>
      </c>
      <c r="G813" t="s">
        <v>708</v>
      </c>
      <c r="H813" s="4">
        <v>45546</v>
      </c>
      <c r="I813" t="s">
        <v>512</v>
      </c>
      <c r="J813" t="s">
        <v>19</v>
      </c>
      <c r="K813" t="s">
        <v>133</v>
      </c>
    </row>
    <row r="814" spans="1:11">
      <c r="A814" s="3">
        <v>187</v>
      </c>
      <c r="B814" t="s">
        <v>83</v>
      </c>
      <c r="C814" t="s">
        <v>2939</v>
      </c>
      <c r="D814" t="s">
        <v>2940</v>
      </c>
      <c r="E814" t="s">
        <v>1812</v>
      </c>
      <c r="F814" t="s">
        <v>2941</v>
      </c>
      <c r="G814" t="s">
        <v>819</v>
      </c>
      <c r="H814" s="4">
        <v>45540</v>
      </c>
      <c r="I814" t="s">
        <v>512</v>
      </c>
      <c r="J814" t="s">
        <v>19</v>
      </c>
      <c r="K814" t="s">
        <v>20</v>
      </c>
    </row>
    <row r="815" spans="1:11">
      <c r="A815" s="3">
        <v>186</v>
      </c>
      <c r="B815" t="s">
        <v>12</v>
      </c>
      <c r="C815" t="s">
        <v>2942</v>
      </c>
      <c r="D815" t="s">
        <v>2943</v>
      </c>
      <c r="E815" t="s">
        <v>2330</v>
      </c>
      <c r="F815" t="s">
        <v>2944</v>
      </c>
      <c r="G815" t="s">
        <v>46</v>
      </c>
      <c r="H815" s="4">
        <v>45561</v>
      </c>
      <c r="I815" t="s">
        <v>512</v>
      </c>
      <c r="J815" t="s">
        <v>19</v>
      </c>
      <c r="K815" t="s">
        <v>20</v>
      </c>
    </row>
    <row r="816" spans="1:11">
      <c r="A816" s="3">
        <v>185</v>
      </c>
      <c r="B816" t="s">
        <v>83</v>
      </c>
      <c r="C816" t="s">
        <v>2945</v>
      </c>
      <c r="D816" t="s">
        <v>2946</v>
      </c>
      <c r="E816" t="s">
        <v>2947</v>
      </c>
      <c r="F816" t="s">
        <v>2948</v>
      </c>
      <c r="G816" t="s">
        <v>71</v>
      </c>
      <c r="H816" s="4">
        <v>45545</v>
      </c>
      <c r="I816" t="s">
        <v>512</v>
      </c>
      <c r="J816" t="s">
        <v>19</v>
      </c>
      <c r="K816" t="s">
        <v>772</v>
      </c>
    </row>
    <row r="817" spans="1:11">
      <c r="A817" s="3">
        <v>184</v>
      </c>
      <c r="B817" t="s">
        <v>83</v>
      </c>
      <c r="C817" t="s">
        <v>2949</v>
      </c>
      <c r="D817" t="s">
        <v>2950</v>
      </c>
      <c r="E817" t="s">
        <v>2951</v>
      </c>
      <c r="F817" t="s">
        <v>2952</v>
      </c>
      <c r="G817" t="s">
        <v>552</v>
      </c>
      <c r="H817" s="4">
        <v>45540</v>
      </c>
      <c r="I817" t="s">
        <v>512</v>
      </c>
      <c r="J817" t="s">
        <v>19</v>
      </c>
      <c r="K817" t="s">
        <v>20</v>
      </c>
    </row>
    <row r="818" spans="1:11">
      <c r="A818" s="3">
        <v>183</v>
      </c>
      <c r="B818" t="s">
        <v>83</v>
      </c>
      <c r="C818" t="s">
        <v>2953</v>
      </c>
      <c r="D818" t="s">
        <v>2954</v>
      </c>
      <c r="E818" t="s">
        <v>2955</v>
      </c>
      <c r="F818" t="s">
        <v>2956</v>
      </c>
      <c r="G818" t="s">
        <v>535</v>
      </c>
      <c r="H818" s="4">
        <v>45540</v>
      </c>
      <c r="I818" t="s">
        <v>512</v>
      </c>
      <c r="J818" t="s">
        <v>19</v>
      </c>
      <c r="K818" t="s">
        <v>20</v>
      </c>
    </row>
    <row r="819" spans="1:11">
      <c r="A819" s="3">
        <v>182</v>
      </c>
      <c r="B819" t="s">
        <v>12</v>
      </c>
      <c r="C819" t="s">
        <v>2957</v>
      </c>
      <c r="D819" t="s">
        <v>2958</v>
      </c>
      <c r="E819" t="s">
        <v>834</v>
      </c>
      <c r="F819" t="s">
        <v>2959</v>
      </c>
      <c r="G819" t="s">
        <v>46</v>
      </c>
      <c r="H819" s="4">
        <v>45561</v>
      </c>
      <c r="I819" t="s">
        <v>512</v>
      </c>
      <c r="J819" t="s">
        <v>19</v>
      </c>
      <c r="K819" t="s">
        <v>2960</v>
      </c>
    </row>
    <row r="820" spans="1:11">
      <c r="A820" s="3">
        <v>181</v>
      </c>
      <c r="B820" t="s">
        <v>26</v>
      </c>
      <c r="C820" t="s">
        <v>2961</v>
      </c>
      <c r="D820" t="s">
        <v>2962</v>
      </c>
      <c r="E820" t="s">
        <v>2963</v>
      </c>
      <c r="F820" t="s">
        <v>2964</v>
      </c>
      <c r="G820" t="s">
        <v>210</v>
      </c>
      <c r="H820" s="4">
        <v>45406</v>
      </c>
      <c r="I820" t="s">
        <v>512</v>
      </c>
      <c r="K820" t="s">
        <v>25</v>
      </c>
    </row>
    <row r="821" spans="1:11">
      <c r="A821" s="3">
        <v>180</v>
      </c>
      <c r="B821" t="s">
        <v>26</v>
      </c>
      <c r="C821" t="s">
        <v>2965</v>
      </c>
      <c r="D821" t="s">
        <v>2966</v>
      </c>
      <c r="E821" t="s">
        <v>2348</v>
      </c>
      <c r="F821" t="s">
        <v>2967</v>
      </c>
      <c r="G821" t="s">
        <v>210</v>
      </c>
      <c r="H821" s="4">
        <v>45441</v>
      </c>
      <c r="I821" t="s">
        <v>512</v>
      </c>
      <c r="K821" t="s">
        <v>25</v>
      </c>
    </row>
    <row r="822" spans="1:11">
      <c r="A822" s="3">
        <v>179</v>
      </c>
      <c r="B822" t="s">
        <v>26</v>
      </c>
      <c r="C822" t="s">
        <v>2968</v>
      </c>
      <c r="D822" t="s">
        <v>2969</v>
      </c>
      <c r="E822" t="s">
        <v>2348</v>
      </c>
      <c r="F822" t="s">
        <v>2970</v>
      </c>
      <c r="G822" t="s">
        <v>210</v>
      </c>
      <c r="H822" s="4">
        <v>45441</v>
      </c>
      <c r="I822" t="s">
        <v>512</v>
      </c>
      <c r="K822" t="s">
        <v>25</v>
      </c>
    </row>
    <row r="823" spans="1:11">
      <c r="A823" s="3">
        <v>178</v>
      </c>
      <c r="B823" t="s">
        <v>26</v>
      </c>
      <c r="C823" t="s">
        <v>2971</v>
      </c>
      <c r="D823" t="s">
        <v>2972</v>
      </c>
      <c r="E823" t="s">
        <v>786</v>
      </c>
      <c r="F823" t="s">
        <v>2973</v>
      </c>
      <c r="G823" t="s">
        <v>35</v>
      </c>
      <c r="H823" s="4">
        <v>45468</v>
      </c>
      <c r="I823" t="s">
        <v>512</v>
      </c>
      <c r="K823" t="s">
        <v>25</v>
      </c>
    </row>
    <row r="824" spans="1:11">
      <c r="A824" s="3">
        <v>177</v>
      </c>
      <c r="B824" t="s">
        <v>26</v>
      </c>
      <c r="C824" t="s">
        <v>2974</v>
      </c>
      <c r="D824" t="s">
        <v>2975</v>
      </c>
      <c r="E824" t="s">
        <v>1243</v>
      </c>
      <c r="F824" t="s">
        <v>2976</v>
      </c>
      <c r="G824" t="s">
        <v>275</v>
      </c>
      <c r="H824" s="4">
        <v>45539</v>
      </c>
      <c r="I824" t="s">
        <v>512</v>
      </c>
      <c r="K824" t="s">
        <v>133</v>
      </c>
    </row>
    <row r="825" spans="1:11">
      <c r="A825" s="3">
        <v>176</v>
      </c>
      <c r="B825" t="s">
        <v>26</v>
      </c>
      <c r="C825" t="s">
        <v>2977</v>
      </c>
      <c r="D825" t="s">
        <v>2978</v>
      </c>
      <c r="E825" t="s">
        <v>2979</v>
      </c>
      <c r="F825" t="s">
        <v>2980</v>
      </c>
      <c r="G825" t="s">
        <v>752</v>
      </c>
      <c r="H825" s="4">
        <v>45539</v>
      </c>
      <c r="I825" t="s">
        <v>512</v>
      </c>
      <c r="K825" t="s">
        <v>1409</v>
      </c>
    </row>
    <row r="826" spans="1:11">
      <c r="A826" s="3">
        <v>175</v>
      </c>
      <c r="B826" t="s">
        <v>26</v>
      </c>
      <c r="C826" t="s">
        <v>2981</v>
      </c>
      <c r="D826" t="s">
        <v>2982</v>
      </c>
      <c r="E826" t="s">
        <v>2983</v>
      </c>
      <c r="F826" t="s">
        <v>2984</v>
      </c>
      <c r="G826" t="s">
        <v>275</v>
      </c>
      <c r="H826" s="4">
        <v>45539</v>
      </c>
      <c r="I826" t="s">
        <v>512</v>
      </c>
      <c r="K826" t="s">
        <v>133</v>
      </c>
    </row>
    <row r="827" spans="1:11">
      <c r="A827" s="3">
        <v>174</v>
      </c>
      <c r="B827" t="s">
        <v>26</v>
      </c>
      <c r="C827" t="s">
        <v>2985</v>
      </c>
      <c r="D827" t="s">
        <v>2986</v>
      </c>
      <c r="E827" t="s">
        <v>1247</v>
      </c>
      <c r="F827" t="s">
        <v>2987</v>
      </c>
      <c r="G827" t="s">
        <v>275</v>
      </c>
      <c r="H827" s="4">
        <v>45539</v>
      </c>
      <c r="I827" t="s">
        <v>512</v>
      </c>
      <c r="K827" t="s">
        <v>133</v>
      </c>
    </row>
    <row r="828" spans="1:11">
      <c r="A828" s="3">
        <v>173</v>
      </c>
      <c r="B828" t="s">
        <v>83</v>
      </c>
      <c r="C828" t="s">
        <v>2988</v>
      </c>
      <c r="D828" t="s">
        <v>2989</v>
      </c>
      <c r="E828" t="s">
        <v>2990</v>
      </c>
      <c r="F828" t="s">
        <v>2991</v>
      </c>
      <c r="G828" t="s">
        <v>35</v>
      </c>
      <c r="H828" s="4">
        <v>45582</v>
      </c>
      <c r="I828" t="s">
        <v>512</v>
      </c>
      <c r="J828" t="s">
        <v>19</v>
      </c>
      <c r="K828" t="s">
        <v>133</v>
      </c>
    </row>
    <row r="829" spans="1:11">
      <c r="A829" s="3">
        <v>172</v>
      </c>
      <c r="B829" t="s">
        <v>83</v>
      </c>
      <c r="C829" t="s">
        <v>2992</v>
      </c>
      <c r="D829" t="s">
        <v>2993</v>
      </c>
      <c r="E829" t="s">
        <v>2994</v>
      </c>
      <c r="F829" t="s">
        <v>2995</v>
      </c>
      <c r="G829" t="s">
        <v>71</v>
      </c>
      <c r="H829" s="4">
        <v>45553</v>
      </c>
      <c r="I829" t="s">
        <v>512</v>
      </c>
      <c r="J829" t="s">
        <v>19</v>
      </c>
      <c r="K829" t="s">
        <v>518</v>
      </c>
    </row>
    <row r="830" spans="1:11">
      <c r="A830" s="3">
        <v>171</v>
      </c>
      <c r="B830" t="s">
        <v>83</v>
      </c>
      <c r="C830" t="s">
        <v>2996</v>
      </c>
      <c r="D830" t="s">
        <v>2997</v>
      </c>
      <c r="E830" t="s">
        <v>2998</v>
      </c>
      <c r="F830" t="s">
        <v>2999</v>
      </c>
      <c r="G830" t="s">
        <v>71</v>
      </c>
      <c r="H830" s="4">
        <v>45553</v>
      </c>
      <c r="I830" t="s">
        <v>512</v>
      </c>
      <c r="J830" t="s">
        <v>19</v>
      </c>
      <c r="K830" t="s">
        <v>772</v>
      </c>
    </row>
    <row r="831" spans="1:11">
      <c r="A831" s="3">
        <v>170</v>
      </c>
      <c r="B831" t="s">
        <v>83</v>
      </c>
      <c r="C831" t="s">
        <v>3000</v>
      </c>
      <c r="D831" t="s">
        <v>3001</v>
      </c>
      <c r="E831" t="s">
        <v>1595</v>
      </c>
      <c r="F831" t="s">
        <v>3002</v>
      </c>
      <c r="G831" t="s">
        <v>71</v>
      </c>
      <c r="H831" s="4">
        <v>45553</v>
      </c>
      <c r="I831" t="s">
        <v>512</v>
      </c>
      <c r="J831" t="s">
        <v>19</v>
      </c>
      <c r="K831" t="s">
        <v>772</v>
      </c>
    </row>
    <row r="832" spans="1:11">
      <c r="A832" s="3">
        <v>169</v>
      </c>
      <c r="B832" t="s">
        <v>83</v>
      </c>
      <c r="C832" t="s">
        <v>3003</v>
      </c>
      <c r="D832" t="s">
        <v>3004</v>
      </c>
      <c r="E832" t="s">
        <v>3005</v>
      </c>
      <c r="F832" t="s">
        <v>3006</v>
      </c>
      <c r="G832" t="s">
        <v>71</v>
      </c>
      <c r="H832" s="4">
        <v>45553</v>
      </c>
      <c r="I832" t="s">
        <v>512</v>
      </c>
      <c r="J832" t="s">
        <v>19</v>
      </c>
      <c r="K832" t="s">
        <v>772</v>
      </c>
    </row>
    <row r="833" spans="1:11">
      <c r="A833" s="3">
        <v>168</v>
      </c>
      <c r="B833" t="s">
        <v>83</v>
      </c>
      <c r="C833" t="s">
        <v>3007</v>
      </c>
      <c r="D833" t="s">
        <v>3008</v>
      </c>
      <c r="E833" t="s">
        <v>3009</v>
      </c>
      <c r="F833" t="s">
        <v>3010</v>
      </c>
      <c r="G833" t="s">
        <v>71</v>
      </c>
      <c r="H833" s="4">
        <v>45553</v>
      </c>
      <c r="I833" t="s">
        <v>512</v>
      </c>
      <c r="J833" t="s">
        <v>19</v>
      </c>
      <c r="K833" t="s">
        <v>772</v>
      </c>
    </row>
    <row r="834" spans="1:11">
      <c r="A834" s="3">
        <v>167</v>
      </c>
      <c r="B834" t="s">
        <v>83</v>
      </c>
      <c r="C834" t="s">
        <v>3011</v>
      </c>
      <c r="D834" t="s">
        <v>3012</v>
      </c>
      <c r="E834" t="s">
        <v>3013</v>
      </c>
      <c r="F834" t="s">
        <v>3014</v>
      </c>
      <c r="G834" t="s">
        <v>35</v>
      </c>
      <c r="H834" s="4">
        <v>45582</v>
      </c>
      <c r="I834" t="s">
        <v>512</v>
      </c>
      <c r="J834" t="s">
        <v>19</v>
      </c>
      <c r="K834" t="s">
        <v>133</v>
      </c>
    </row>
    <row r="835" spans="1:11">
      <c r="A835" s="3">
        <v>166</v>
      </c>
      <c r="B835" t="s">
        <v>26</v>
      </c>
      <c r="C835" t="s">
        <v>3015</v>
      </c>
      <c r="D835" t="s">
        <v>3016</v>
      </c>
      <c r="E835" t="s">
        <v>3017</v>
      </c>
      <c r="F835" t="s">
        <v>3018</v>
      </c>
      <c r="G835" t="s">
        <v>752</v>
      </c>
      <c r="H835" s="4">
        <v>45539</v>
      </c>
      <c r="I835" t="s">
        <v>512</v>
      </c>
      <c r="K835" t="s">
        <v>1409</v>
      </c>
    </row>
    <row r="836" spans="1:11">
      <c r="A836" s="3">
        <v>165</v>
      </c>
      <c r="B836" t="s">
        <v>26</v>
      </c>
      <c r="C836" t="s">
        <v>3019</v>
      </c>
      <c r="D836" t="s">
        <v>3020</v>
      </c>
      <c r="E836" t="s">
        <v>2340</v>
      </c>
      <c r="F836" t="s">
        <v>3021</v>
      </c>
      <c r="G836" t="s">
        <v>752</v>
      </c>
      <c r="H836" s="4">
        <v>45539</v>
      </c>
      <c r="I836" t="s">
        <v>512</v>
      </c>
      <c r="K836" t="s">
        <v>1409</v>
      </c>
    </row>
    <row r="837" spans="1:11">
      <c r="A837" s="3">
        <v>164</v>
      </c>
      <c r="B837" t="s">
        <v>12</v>
      </c>
      <c r="C837" t="s">
        <v>3022</v>
      </c>
      <c r="D837" t="s">
        <v>3023</v>
      </c>
      <c r="E837" t="s">
        <v>3024</v>
      </c>
      <c r="F837" t="s">
        <v>3025</v>
      </c>
      <c r="G837" t="s">
        <v>46</v>
      </c>
      <c r="H837" s="4">
        <v>45582</v>
      </c>
      <c r="I837" t="s">
        <v>512</v>
      </c>
      <c r="J837" t="s">
        <v>19</v>
      </c>
      <c r="K837" t="s">
        <v>518</v>
      </c>
    </row>
    <row r="838" spans="1:11">
      <c r="A838" s="3">
        <v>163</v>
      </c>
      <c r="B838" t="s">
        <v>83</v>
      </c>
      <c r="C838" t="s">
        <v>3026</v>
      </c>
      <c r="D838" t="s">
        <v>3027</v>
      </c>
      <c r="E838" t="s">
        <v>3028</v>
      </c>
      <c r="F838" t="s">
        <v>3029</v>
      </c>
      <c r="G838" t="s">
        <v>35</v>
      </c>
      <c r="H838" s="4">
        <v>45582</v>
      </c>
      <c r="I838" t="s">
        <v>512</v>
      </c>
      <c r="J838" t="s">
        <v>19</v>
      </c>
      <c r="K838" t="s">
        <v>133</v>
      </c>
    </row>
    <row r="839" spans="1:11">
      <c r="A839" s="3">
        <v>162</v>
      </c>
      <c r="B839" t="s">
        <v>83</v>
      </c>
      <c r="C839" t="s">
        <v>3030</v>
      </c>
      <c r="D839" t="s">
        <v>3031</v>
      </c>
      <c r="E839" t="s">
        <v>3032</v>
      </c>
      <c r="F839" t="s">
        <v>3033</v>
      </c>
      <c r="G839" t="s">
        <v>35</v>
      </c>
      <c r="H839" s="4">
        <v>45582</v>
      </c>
      <c r="I839" t="s">
        <v>512</v>
      </c>
      <c r="J839" t="s">
        <v>19</v>
      </c>
      <c r="K839" t="s">
        <v>133</v>
      </c>
    </row>
    <row r="840" spans="1:11">
      <c r="A840" s="3">
        <v>161</v>
      </c>
      <c r="B840" t="s">
        <v>83</v>
      </c>
      <c r="C840" t="s">
        <v>3034</v>
      </c>
      <c r="D840" t="s">
        <v>3035</v>
      </c>
      <c r="E840" t="s">
        <v>3036</v>
      </c>
      <c r="F840" t="s">
        <v>3037</v>
      </c>
      <c r="G840" t="s">
        <v>2304</v>
      </c>
      <c r="H840" s="4">
        <v>45539</v>
      </c>
      <c r="I840" t="s">
        <v>512</v>
      </c>
      <c r="J840" t="s">
        <v>19</v>
      </c>
      <c r="K840" t="s">
        <v>20</v>
      </c>
    </row>
    <row r="841" spans="1:11">
      <c r="A841" s="3">
        <v>160</v>
      </c>
      <c r="B841" t="s">
        <v>83</v>
      </c>
      <c r="C841" t="s">
        <v>3038</v>
      </c>
      <c r="D841" t="s">
        <v>3039</v>
      </c>
      <c r="E841" t="s">
        <v>3040</v>
      </c>
      <c r="F841" t="s">
        <v>3041</v>
      </c>
      <c r="G841" t="s">
        <v>2304</v>
      </c>
      <c r="H841" s="4">
        <v>45560</v>
      </c>
      <c r="I841" t="s">
        <v>512</v>
      </c>
      <c r="J841" t="s">
        <v>19</v>
      </c>
      <c r="K841" t="s">
        <v>20</v>
      </c>
    </row>
    <row r="842" spans="1:11">
      <c r="A842" s="3">
        <v>159</v>
      </c>
      <c r="B842" t="s">
        <v>72</v>
      </c>
      <c r="C842" t="s">
        <v>3042</v>
      </c>
      <c r="D842" t="s">
        <v>3043</v>
      </c>
      <c r="E842" t="s">
        <v>3044</v>
      </c>
      <c r="F842" t="s">
        <v>3045</v>
      </c>
      <c r="G842" t="s">
        <v>552</v>
      </c>
      <c r="H842" s="4">
        <v>45539</v>
      </c>
      <c r="I842" t="s">
        <v>512</v>
      </c>
      <c r="K842" t="s">
        <v>41</v>
      </c>
    </row>
    <row r="843" spans="1:11">
      <c r="A843" s="3">
        <v>158</v>
      </c>
      <c r="B843" t="s">
        <v>72</v>
      </c>
      <c r="C843" t="s">
        <v>3046</v>
      </c>
      <c r="D843" t="s">
        <v>3047</v>
      </c>
      <c r="E843" t="s">
        <v>550</v>
      </c>
      <c r="F843" t="s">
        <v>3048</v>
      </c>
      <c r="G843" t="s">
        <v>552</v>
      </c>
      <c r="H843" s="4">
        <v>45539</v>
      </c>
      <c r="I843" t="s">
        <v>512</v>
      </c>
      <c r="K843" t="s">
        <v>41</v>
      </c>
    </row>
    <row r="844" spans="1:11">
      <c r="A844" s="3">
        <v>157</v>
      </c>
      <c r="B844" t="s">
        <v>72</v>
      </c>
      <c r="C844" t="s">
        <v>3049</v>
      </c>
      <c r="D844" t="s">
        <v>3050</v>
      </c>
      <c r="E844" t="s">
        <v>3051</v>
      </c>
      <c r="F844" t="s">
        <v>3048</v>
      </c>
      <c r="G844" t="s">
        <v>552</v>
      </c>
      <c r="H844" s="4">
        <v>45539</v>
      </c>
      <c r="I844" t="s">
        <v>512</v>
      </c>
      <c r="K844" t="s">
        <v>41</v>
      </c>
    </row>
    <row r="845" spans="1:11">
      <c r="A845" s="3">
        <v>156</v>
      </c>
      <c r="B845" t="s">
        <v>72</v>
      </c>
      <c r="C845" t="s">
        <v>3052</v>
      </c>
      <c r="D845" t="s">
        <v>3053</v>
      </c>
      <c r="E845" t="s">
        <v>3054</v>
      </c>
      <c r="F845" t="s">
        <v>3055</v>
      </c>
      <c r="G845" t="s">
        <v>552</v>
      </c>
      <c r="H845" s="4">
        <v>45539</v>
      </c>
      <c r="I845" t="s">
        <v>512</v>
      </c>
      <c r="K845" t="s">
        <v>41</v>
      </c>
    </row>
    <row r="846" spans="1:11">
      <c r="A846" s="3">
        <v>155</v>
      </c>
      <c r="B846" t="s">
        <v>72</v>
      </c>
      <c r="C846" t="s">
        <v>3056</v>
      </c>
      <c r="D846" t="s">
        <v>3057</v>
      </c>
      <c r="E846" t="s">
        <v>3058</v>
      </c>
      <c r="F846" t="s">
        <v>3048</v>
      </c>
      <c r="G846" t="s">
        <v>552</v>
      </c>
      <c r="H846" s="4">
        <v>45538</v>
      </c>
      <c r="I846" t="s">
        <v>512</v>
      </c>
      <c r="K846" t="s">
        <v>41</v>
      </c>
    </row>
    <row r="847" spans="1:11">
      <c r="A847" s="3">
        <v>154</v>
      </c>
      <c r="B847" t="s">
        <v>72</v>
      </c>
      <c r="C847" t="s">
        <v>3059</v>
      </c>
      <c r="D847" t="s">
        <v>3060</v>
      </c>
      <c r="E847" t="s">
        <v>217</v>
      </c>
      <c r="F847" t="s">
        <v>3055</v>
      </c>
      <c r="G847" t="s">
        <v>552</v>
      </c>
      <c r="H847" s="4">
        <v>45538</v>
      </c>
      <c r="I847" t="s">
        <v>512</v>
      </c>
      <c r="K847" t="s">
        <v>41</v>
      </c>
    </row>
    <row r="848" spans="1:11">
      <c r="A848" s="3">
        <v>153</v>
      </c>
      <c r="B848" t="s">
        <v>26</v>
      </c>
      <c r="C848" t="s">
        <v>3061</v>
      </c>
      <c r="D848" t="s">
        <v>3062</v>
      </c>
      <c r="E848" t="s">
        <v>3063</v>
      </c>
      <c r="F848" t="s">
        <v>3048</v>
      </c>
      <c r="G848" t="s">
        <v>3064</v>
      </c>
      <c r="H848" s="4">
        <v>45538</v>
      </c>
      <c r="I848" t="s">
        <v>512</v>
      </c>
      <c r="K848" t="s">
        <v>41</v>
      </c>
    </row>
    <row r="849" spans="1:11">
      <c r="A849" s="3">
        <v>152</v>
      </c>
      <c r="B849" t="s">
        <v>72</v>
      </c>
      <c r="C849" t="s">
        <v>3065</v>
      </c>
      <c r="D849" t="s">
        <v>3066</v>
      </c>
      <c r="E849" t="s">
        <v>3067</v>
      </c>
      <c r="F849" t="s">
        <v>3045</v>
      </c>
      <c r="G849" t="s">
        <v>552</v>
      </c>
      <c r="H849" s="4">
        <v>45538</v>
      </c>
      <c r="I849" t="s">
        <v>512</v>
      </c>
      <c r="K849" t="s">
        <v>41</v>
      </c>
    </row>
    <row r="850" spans="1:11">
      <c r="A850" s="3">
        <v>151</v>
      </c>
      <c r="B850" t="s">
        <v>12</v>
      </c>
      <c r="C850" t="s">
        <v>3068</v>
      </c>
      <c r="D850" t="s">
        <v>3069</v>
      </c>
      <c r="E850" t="s">
        <v>1546</v>
      </c>
      <c r="F850" t="s">
        <v>2064</v>
      </c>
      <c r="G850" t="s">
        <v>46</v>
      </c>
      <c r="H850" s="4">
        <v>45541</v>
      </c>
      <c r="I850" t="s">
        <v>512</v>
      </c>
      <c r="J850" t="s">
        <v>19</v>
      </c>
      <c r="K850" t="s">
        <v>133</v>
      </c>
    </row>
    <row r="851" spans="1:11">
      <c r="A851" s="3">
        <v>150</v>
      </c>
      <c r="B851" t="s">
        <v>12</v>
      </c>
      <c r="C851" t="s">
        <v>3070</v>
      </c>
      <c r="D851" t="s">
        <v>3071</v>
      </c>
      <c r="E851" t="s">
        <v>324</v>
      </c>
      <c r="F851" t="s">
        <v>325</v>
      </c>
      <c r="G851" t="s">
        <v>132</v>
      </c>
      <c r="H851" s="4">
        <v>45566</v>
      </c>
      <c r="I851" t="s">
        <v>512</v>
      </c>
      <c r="J851" t="s">
        <v>19</v>
      </c>
      <c r="K851" t="s">
        <v>20</v>
      </c>
    </row>
    <row r="852" spans="1:11">
      <c r="A852" s="3">
        <v>149</v>
      </c>
      <c r="B852" t="s">
        <v>83</v>
      </c>
      <c r="C852" t="s">
        <v>3072</v>
      </c>
      <c r="D852" t="s">
        <v>3073</v>
      </c>
      <c r="E852" t="s">
        <v>1636</v>
      </c>
      <c r="F852" t="s">
        <v>1637</v>
      </c>
      <c r="G852" t="s">
        <v>1371</v>
      </c>
      <c r="H852" s="4">
        <v>45555</v>
      </c>
      <c r="I852" t="s">
        <v>512</v>
      </c>
      <c r="J852" t="s">
        <v>19</v>
      </c>
      <c r="K852" t="s">
        <v>133</v>
      </c>
    </row>
    <row r="853" spans="1:11">
      <c r="A853" s="3">
        <v>148</v>
      </c>
      <c r="B853" t="s">
        <v>12</v>
      </c>
      <c r="C853" t="s">
        <v>3074</v>
      </c>
      <c r="D853" t="s">
        <v>3075</v>
      </c>
      <c r="E853" t="s">
        <v>3076</v>
      </c>
      <c r="F853" t="s">
        <v>3077</v>
      </c>
      <c r="G853" t="s">
        <v>17</v>
      </c>
      <c r="H853" s="4">
        <v>45559</v>
      </c>
      <c r="I853" t="s">
        <v>512</v>
      </c>
      <c r="J853" t="s">
        <v>19</v>
      </c>
      <c r="K853" t="s">
        <v>20</v>
      </c>
    </row>
    <row r="854" spans="1:11">
      <c r="A854" s="3">
        <v>147</v>
      </c>
      <c r="B854" t="s">
        <v>83</v>
      </c>
      <c r="C854" t="s">
        <v>3078</v>
      </c>
      <c r="D854" t="s">
        <v>3079</v>
      </c>
      <c r="E854" t="s">
        <v>1722</v>
      </c>
      <c r="F854" t="s">
        <v>3080</v>
      </c>
      <c r="G854" t="s">
        <v>35</v>
      </c>
      <c r="H854" s="4">
        <v>45541</v>
      </c>
      <c r="I854" t="s">
        <v>512</v>
      </c>
      <c r="K854" t="s">
        <v>133</v>
      </c>
    </row>
    <row r="855" spans="1:11">
      <c r="A855" s="3">
        <v>146</v>
      </c>
      <c r="B855" t="s">
        <v>83</v>
      </c>
      <c r="C855" t="s">
        <v>3081</v>
      </c>
      <c r="D855" t="s">
        <v>3082</v>
      </c>
      <c r="E855" t="s">
        <v>2901</v>
      </c>
      <c r="F855" t="s">
        <v>3083</v>
      </c>
      <c r="G855" t="s">
        <v>35</v>
      </c>
      <c r="H855" s="4">
        <v>45541</v>
      </c>
      <c r="I855" t="s">
        <v>512</v>
      </c>
      <c r="J855" t="s">
        <v>19</v>
      </c>
      <c r="K855" t="s">
        <v>133</v>
      </c>
    </row>
    <row r="856" spans="1:11">
      <c r="A856" s="3">
        <v>145</v>
      </c>
      <c r="B856" t="s">
        <v>83</v>
      </c>
      <c r="C856" t="s">
        <v>3084</v>
      </c>
      <c r="D856" t="s">
        <v>3085</v>
      </c>
      <c r="E856" t="s">
        <v>217</v>
      </c>
      <c r="F856" t="s">
        <v>3086</v>
      </c>
      <c r="G856" t="s">
        <v>771</v>
      </c>
      <c r="H856" s="4">
        <v>45541</v>
      </c>
      <c r="I856" t="s">
        <v>512</v>
      </c>
      <c r="J856" t="s">
        <v>19</v>
      </c>
      <c r="K856" t="s">
        <v>133</v>
      </c>
    </row>
    <row r="857" spans="1:11">
      <c r="A857" s="3">
        <v>144</v>
      </c>
      <c r="B857" t="s">
        <v>26</v>
      </c>
      <c r="C857" t="s">
        <v>3087</v>
      </c>
      <c r="D857" t="s">
        <v>3088</v>
      </c>
      <c r="E857" t="s">
        <v>3089</v>
      </c>
      <c r="F857" t="s">
        <v>3090</v>
      </c>
      <c r="G857" t="s">
        <v>275</v>
      </c>
      <c r="H857" s="4">
        <v>45538</v>
      </c>
      <c r="I857" t="s">
        <v>512</v>
      </c>
      <c r="K857" t="s">
        <v>133</v>
      </c>
    </row>
    <row r="858" spans="1:11">
      <c r="A858" s="3">
        <v>143</v>
      </c>
      <c r="B858" t="s">
        <v>26</v>
      </c>
      <c r="C858" t="s">
        <v>3091</v>
      </c>
      <c r="D858" t="s">
        <v>3092</v>
      </c>
      <c r="E858" t="s">
        <v>3093</v>
      </c>
      <c r="F858" t="s">
        <v>3094</v>
      </c>
      <c r="G858" t="s">
        <v>275</v>
      </c>
      <c r="H858" s="4">
        <v>45538</v>
      </c>
      <c r="I858" t="s">
        <v>512</v>
      </c>
      <c r="K858" t="s">
        <v>133</v>
      </c>
    </row>
    <row r="859" spans="1:11">
      <c r="A859" s="3">
        <v>142</v>
      </c>
      <c r="B859" t="s">
        <v>26</v>
      </c>
      <c r="C859" t="s">
        <v>3095</v>
      </c>
      <c r="D859" t="s">
        <v>3096</v>
      </c>
      <c r="E859" t="s">
        <v>3097</v>
      </c>
      <c r="F859" t="s">
        <v>3098</v>
      </c>
      <c r="G859" t="s">
        <v>275</v>
      </c>
      <c r="H859" s="4">
        <v>45538</v>
      </c>
      <c r="I859" t="s">
        <v>512</v>
      </c>
      <c r="K859" t="s">
        <v>133</v>
      </c>
    </row>
    <row r="860" spans="1:11">
      <c r="A860" s="3">
        <v>141</v>
      </c>
      <c r="B860" t="s">
        <v>26</v>
      </c>
      <c r="C860" t="s">
        <v>3099</v>
      </c>
      <c r="D860" t="s">
        <v>3100</v>
      </c>
      <c r="E860" t="s">
        <v>3101</v>
      </c>
      <c r="F860" t="s">
        <v>3102</v>
      </c>
      <c r="G860" t="s">
        <v>275</v>
      </c>
      <c r="H860" s="4">
        <v>45538</v>
      </c>
      <c r="I860" t="s">
        <v>512</v>
      </c>
      <c r="K860" t="s">
        <v>133</v>
      </c>
    </row>
    <row r="861" spans="1:11">
      <c r="A861" s="3">
        <v>140</v>
      </c>
      <c r="B861" t="s">
        <v>26</v>
      </c>
      <c r="C861" t="s">
        <v>3103</v>
      </c>
      <c r="D861" t="s">
        <v>3104</v>
      </c>
      <c r="E861" t="s">
        <v>2983</v>
      </c>
      <c r="F861" t="s">
        <v>3105</v>
      </c>
      <c r="G861" t="s">
        <v>275</v>
      </c>
      <c r="H861" s="4">
        <v>45538</v>
      </c>
      <c r="I861" t="s">
        <v>512</v>
      </c>
      <c r="K861" t="s">
        <v>133</v>
      </c>
    </row>
    <row r="862" spans="1:11">
      <c r="A862" s="3">
        <v>139</v>
      </c>
      <c r="B862" t="s">
        <v>12</v>
      </c>
      <c r="C862" t="s">
        <v>3106</v>
      </c>
      <c r="D862" t="s">
        <v>3107</v>
      </c>
      <c r="E862" t="s">
        <v>1490</v>
      </c>
      <c r="F862" t="s">
        <v>3108</v>
      </c>
      <c r="G862" t="s">
        <v>46</v>
      </c>
      <c r="H862" s="4">
        <v>45559</v>
      </c>
      <c r="I862" t="s">
        <v>512</v>
      </c>
      <c r="J862" t="s">
        <v>19</v>
      </c>
      <c r="K862" t="s">
        <v>133</v>
      </c>
    </row>
    <row r="863" spans="1:11">
      <c r="A863" s="3">
        <v>138</v>
      </c>
      <c r="B863" t="s">
        <v>26</v>
      </c>
      <c r="C863" t="s">
        <v>3109</v>
      </c>
      <c r="D863" t="s">
        <v>3110</v>
      </c>
      <c r="E863" t="s">
        <v>3111</v>
      </c>
      <c r="F863" t="s">
        <v>3112</v>
      </c>
      <c r="G863" t="s">
        <v>275</v>
      </c>
      <c r="H863" s="4">
        <v>45538</v>
      </c>
      <c r="I863" t="s">
        <v>512</v>
      </c>
      <c r="K863" t="s">
        <v>133</v>
      </c>
    </row>
    <row r="864" spans="1:11">
      <c r="A864" s="3">
        <v>137</v>
      </c>
      <c r="B864" t="s">
        <v>12</v>
      </c>
      <c r="C864" t="s">
        <v>3113</v>
      </c>
      <c r="D864" t="s">
        <v>3114</v>
      </c>
      <c r="E864" t="s">
        <v>1494</v>
      </c>
      <c r="F864" t="s">
        <v>3115</v>
      </c>
      <c r="G864" t="s">
        <v>46</v>
      </c>
      <c r="H864" s="4">
        <v>45559</v>
      </c>
      <c r="I864" t="s">
        <v>512</v>
      </c>
      <c r="J864" t="s">
        <v>19</v>
      </c>
      <c r="K864" t="s">
        <v>133</v>
      </c>
    </row>
    <row r="865" spans="1:11">
      <c r="A865" s="3">
        <v>136</v>
      </c>
      <c r="B865" t="s">
        <v>26</v>
      </c>
      <c r="C865" t="s">
        <v>3116</v>
      </c>
      <c r="D865" t="s">
        <v>3117</v>
      </c>
      <c r="E865" t="s">
        <v>2718</v>
      </c>
      <c r="F865" t="s">
        <v>3118</v>
      </c>
      <c r="G865" t="s">
        <v>275</v>
      </c>
      <c r="H865" s="4">
        <v>45538</v>
      </c>
      <c r="I865" t="s">
        <v>512</v>
      </c>
      <c r="K865" t="s">
        <v>133</v>
      </c>
    </row>
    <row r="866" spans="1:11">
      <c r="A866" s="3">
        <v>135</v>
      </c>
      <c r="B866" t="s">
        <v>26</v>
      </c>
      <c r="C866" t="s">
        <v>3119</v>
      </c>
      <c r="D866" t="s">
        <v>3120</v>
      </c>
      <c r="E866" t="s">
        <v>162</v>
      </c>
      <c r="F866" t="s">
        <v>3121</v>
      </c>
      <c r="G866" t="s">
        <v>275</v>
      </c>
      <c r="H866" s="4">
        <v>45538</v>
      </c>
      <c r="I866" t="s">
        <v>512</v>
      </c>
      <c r="K866" t="s">
        <v>133</v>
      </c>
    </row>
    <row r="867" spans="1:11">
      <c r="A867" s="3">
        <v>134</v>
      </c>
      <c r="B867" t="s">
        <v>26</v>
      </c>
      <c r="C867" t="s">
        <v>3122</v>
      </c>
      <c r="D867" t="s">
        <v>3123</v>
      </c>
      <c r="E867" t="s">
        <v>3124</v>
      </c>
      <c r="F867" t="s">
        <v>3125</v>
      </c>
      <c r="G867" t="s">
        <v>275</v>
      </c>
      <c r="H867" s="4">
        <v>45538</v>
      </c>
      <c r="I867" t="s">
        <v>512</v>
      </c>
      <c r="K867" t="s">
        <v>133</v>
      </c>
    </row>
    <row r="868" spans="1:11">
      <c r="A868" s="3">
        <v>133</v>
      </c>
      <c r="B868" t="s">
        <v>83</v>
      </c>
      <c r="C868" t="s">
        <v>3126</v>
      </c>
      <c r="D868" t="s">
        <v>3127</v>
      </c>
      <c r="E868" t="s">
        <v>1509</v>
      </c>
      <c r="F868" t="s">
        <v>1510</v>
      </c>
      <c r="G868" t="s">
        <v>183</v>
      </c>
      <c r="H868" s="4">
        <v>45555</v>
      </c>
      <c r="I868" t="s">
        <v>512</v>
      </c>
      <c r="J868" t="s">
        <v>19</v>
      </c>
      <c r="K868" t="s">
        <v>133</v>
      </c>
    </row>
    <row r="869" spans="1:11">
      <c r="A869" s="3">
        <v>132</v>
      </c>
      <c r="B869" t="s">
        <v>26</v>
      </c>
      <c r="C869" t="s">
        <v>3128</v>
      </c>
      <c r="D869" t="s">
        <v>3129</v>
      </c>
      <c r="E869" t="s">
        <v>3130</v>
      </c>
      <c r="F869" t="s">
        <v>3131</v>
      </c>
      <c r="G869" t="s">
        <v>275</v>
      </c>
      <c r="H869" s="4">
        <v>45538</v>
      </c>
      <c r="I869" t="s">
        <v>512</v>
      </c>
      <c r="K869" t="s">
        <v>133</v>
      </c>
    </row>
    <row r="870" spans="1:11">
      <c r="A870" s="3">
        <v>131</v>
      </c>
      <c r="B870" t="s">
        <v>12</v>
      </c>
      <c r="C870" t="s">
        <v>3132</v>
      </c>
      <c r="D870" t="s">
        <v>3133</v>
      </c>
      <c r="E870" t="s">
        <v>3134</v>
      </c>
      <c r="F870" t="s">
        <v>3135</v>
      </c>
      <c r="G870" t="s">
        <v>46</v>
      </c>
      <c r="H870" s="4">
        <v>45581</v>
      </c>
      <c r="I870" t="s">
        <v>512</v>
      </c>
      <c r="J870" t="s">
        <v>19</v>
      </c>
      <c r="K870" t="s">
        <v>133</v>
      </c>
    </row>
    <row r="871" spans="1:11">
      <c r="A871" s="3">
        <v>130</v>
      </c>
      <c r="B871" t="s">
        <v>26</v>
      </c>
      <c r="C871" t="s">
        <v>3136</v>
      </c>
      <c r="D871" t="s">
        <v>3137</v>
      </c>
      <c r="E871" t="s">
        <v>1243</v>
      </c>
      <c r="F871" t="s">
        <v>3138</v>
      </c>
      <c r="G871" t="s">
        <v>275</v>
      </c>
      <c r="H871" s="4">
        <v>45538</v>
      </c>
      <c r="I871" t="s">
        <v>512</v>
      </c>
      <c r="K871" t="s">
        <v>133</v>
      </c>
    </row>
    <row r="872" spans="1:11">
      <c r="A872" s="3">
        <v>129</v>
      </c>
      <c r="B872" t="s">
        <v>83</v>
      </c>
      <c r="C872" t="s">
        <v>3139</v>
      </c>
      <c r="D872" t="s">
        <v>3140</v>
      </c>
      <c r="E872" t="s">
        <v>3141</v>
      </c>
      <c r="F872" t="s">
        <v>3142</v>
      </c>
      <c r="G872" t="s">
        <v>628</v>
      </c>
      <c r="H872" s="4">
        <v>45559</v>
      </c>
      <c r="I872" t="s">
        <v>512</v>
      </c>
      <c r="J872" t="s">
        <v>19</v>
      </c>
      <c r="K872" t="s">
        <v>133</v>
      </c>
    </row>
    <row r="873" spans="1:11">
      <c r="A873" s="3">
        <v>128</v>
      </c>
      <c r="B873" t="s">
        <v>26</v>
      </c>
      <c r="C873" t="s">
        <v>3143</v>
      </c>
      <c r="D873" t="s">
        <v>3144</v>
      </c>
      <c r="E873" t="s">
        <v>1247</v>
      </c>
      <c r="F873" t="s">
        <v>3145</v>
      </c>
      <c r="G873" t="s">
        <v>275</v>
      </c>
      <c r="H873" s="4">
        <v>45538</v>
      </c>
      <c r="I873" t="s">
        <v>512</v>
      </c>
      <c r="K873" t="s">
        <v>133</v>
      </c>
    </row>
    <row r="874" spans="1:11">
      <c r="A874" s="3">
        <v>127</v>
      </c>
      <c r="B874" t="s">
        <v>83</v>
      </c>
      <c r="C874" t="s">
        <v>3146</v>
      </c>
      <c r="D874" t="s">
        <v>3147</v>
      </c>
      <c r="E874" t="s">
        <v>1046</v>
      </c>
      <c r="F874" t="s">
        <v>1527</v>
      </c>
      <c r="G874" t="s">
        <v>183</v>
      </c>
      <c r="H874" s="4">
        <v>45548</v>
      </c>
      <c r="I874" t="s">
        <v>512</v>
      </c>
      <c r="J874" t="s">
        <v>19</v>
      </c>
      <c r="K874" t="s">
        <v>133</v>
      </c>
    </row>
    <row r="875" spans="1:11">
      <c r="A875" s="3">
        <v>126</v>
      </c>
      <c r="B875" t="s">
        <v>83</v>
      </c>
      <c r="C875" t="s">
        <v>3148</v>
      </c>
      <c r="D875" t="s">
        <v>3149</v>
      </c>
      <c r="E875" t="s">
        <v>1530</v>
      </c>
      <c r="F875" t="s">
        <v>1531</v>
      </c>
      <c r="G875" t="s">
        <v>183</v>
      </c>
      <c r="H875" s="4">
        <v>45548</v>
      </c>
      <c r="I875" t="s">
        <v>512</v>
      </c>
      <c r="J875" t="s">
        <v>19</v>
      </c>
      <c r="K875" t="s">
        <v>133</v>
      </c>
    </row>
    <row r="876" spans="1:11">
      <c r="A876" s="3">
        <v>125</v>
      </c>
      <c r="B876" t="s">
        <v>26</v>
      </c>
      <c r="C876" t="s">
        <v>3150</v>
      </c>
      <c r="D876" t="s">
        <v>3151</v>
      </c>
      <c r="E876" t="s">
        <v>3152</v>
      </c>
      <c r="F876" t="s">
        <v>3153</v>
      </c>
      <c r="G876" t="s">
        <v>275</v>
      </c>
      <c r="H876" s="4">
        <v>45538</v>
      </c>
      <c r="I876" t="s">
        <v>512</v>
      </c>
      <c r="K876" t="s">
        <v>133</v>
      </c>
    </row>
    <row r="877" spans="1:11">
      <c r="A877" s="3">
        <v>124</v>
      </c>
      <c r="B877" t="s">
        <v>26</v>
      </c>
      <c r="C877" t="s">
        <v>3154</v>
      </c>
      <c r="D877" t="s">
        <v>3155</v>
      </c>
      <c r="E877" t="s">
        <v>273</v>
      </c>
      <c r="F877" t="s">
        <v>3156</v>
      </c>
      <c r="G877" t="s">
        <v>275</v>
      </c>
      <c r="H877" s="4">
        <v>45538</v>
      </c>
      <c r="I877" t="s">
        <v>512</v>
      </c>
      <c r="K877" t="s">
        <v>133</v>
      </c>
    </row>
    <row r="878" spans="1:11">
      <c r="A878" s="3">
        <v>123</v>
      </c>
      <c r="B878" t="s">
        <v>12</v>
      </c>
      <c r="C878" t="s">
        <v>3157</v>
      </c>
      <c r="D878" t="s">
        <v>3158</v>
      </c>
      <c r="E878" t="s">
        <v>1943</v>
      </c>
      <c r="F878" t="s">
        <v>1944</v>
      </c>
      <c r="G878" t="s">
        <v>46</v>
      </c>
      <c r="H878" s="4">
        <v>45581</v>
      </c>
      <c r="I878" t="s">
        <v>512</v>
      </c>
      <c r="J878" t="s">
        <v>19</v>
      </c>
      <c r="K878" t="s">
        <v>133</v>
      </c>
    </row>
    <row r="879" spans="1:11">
      <c r="A879" s="3">
        <v>122</v>
      </c>
      <c r="B879" t="s">
        <v>26</v>
      </c>
      <c r="C879" t="s">
        <v>3159</v>
      </c>
      <c r="D879" t="s">
        <v>3160</v>
      </c>
      <c r="E879" t="s">
        <v>3161</v>
      </c>
      <c r="F879" t="s">
        <v>3162</v>
      </c>
      <c r="G879" t="s">
        <v>275</v>
      </c>
      <c r="H879" s="4">
        <v>45538</v>
      </c>
      <c r="I879" t="s">
        <v>512</v>
      </c>
      <c r="K879" t="s">
        <v>133</v>
      </c>
    </row>
    <row r="880" spans="1:11">
      <c r="A880" s="3">
        <v>121</v>
      </c>
      <c r="B880" t="s">
        <v>12</v>
      </c>
      <c r="C880" t="s">
        <v>3163</v>
      </c>
      <c r="D880" t="s">
        <v>3164</v>
      </c>
      <c r="E880" t="s">
        <v>3165</v>
      </c>
      <c r="F880" t="s">
        <v>3166</v>
      </c>
      <c r="G880" t="s">
        <v>17</v>
      </c>
      <c r="H880" s="4">
        <v>45559</v>
      </c>
      <c r="I880" t="s">
        <v>512</v>
      </c>
      <c r="J880" t="s">
        <v>19</v>
      </c>
      <c r="K880" t="s">
        <v>772</v>
      </c>
    </row>
    <row r="881" spans="1:11">
      <c r="A881" s="3">
        <v>120</v>
      </c>
      <c r="B881" t="s">
        <v>12</v>
      </c>
      <c r="C881" t="s">
        <v>3167</v>
      </c>
      <c r="D881" t="s">
        <v>3168</v>
      </c>
      <c r="E881" t="s">
        <v>2743</v>
      </c>
      <c r="F881" t="s">
        <v>3169</v>
      </c>
      <c r="G881" t="s">
        <v>17</v>
      </c>
      <c r="H881" s="4">
        <v>45559</v>
      </c>
      <c r="I881" t="s">
        <v>512</v>
      </c>
      <c r="J881" t="s">
        <v>19</v>
      </c>
      <c r="K881" t="s">
        <v>20</v>
      </c>
    </row>
    <row r="882" spans="1:11">
      <c r="A882" s="3">
        <v>119</v>
      </c>
      <c r="B882" t="s">
        <v>83</v>
      </c>
      <c r="C882" t="s">
        <v>3170</v>
      </c>
      <c r="D882" t="s">
        <v>3171</v>
      </c>
      <c r="E882" t="s">
        <v>3172</v>
      </c>
      <c r="F882" t="s">
        <v>3173</v>
      </c>
      <c r="G882" t="s">
        <v>71</v>
      </c>
      <c r="H882" s="4">
        <v>45541</v>
      </c>
      <c r="I882" t="s">
        <v>512</v>
      </c>
      <c r="J882" t="s">
        <v>19</v>
      </c>
      <c r="K882" t="s">
        <v>133</v>
      </c>
    </row>
    <row r="883" spans="1:11">
      <c r="A883" s="3">
        <v>118</v>
      </c>
      <c r="B883" t="s">
        <v>83</v>
      </c>
      <c r="C883" t="s">
        <v>3174</v>
      </c>
      <c r="D883" t="s">
        <v>3175</v>
      </c>
      <c r="E883" t="s">
        <v>3176</v>
      </c>
      <c r="F883" t="s">
        <v>3177</v>
      </c>
      <c r="G883" t="s">
        <v>71</v>
      </c>
      <c r="H883" s="4">
        <v>45541</v>
      </c>
      <c r="I883" t="s">
        <v>512</v>
      </c>
      <c r="J883" t="s">
        <v>19</v>
      </c>
      <c r="K883" t="s">
        <v>772</v>
      </c>
    </row>
    <row r="884" spans="1:11">
      <c r="A884" s="3">
        <v>117</v>
      </c>
      <c r="B884" t="s">
        <v>26</v>
      </c>
      <c r="C884" t="s">
        <v>3178</v>
      </c>
      <c r="D884" t="s">
        <v>3179</v>
      </c>
      <c r="E884" t="s">
        <v>3180</v>
      </c>
      <c r="F884" t="s">
        <v>3181</v>
      </c>
      <c r="G884" t="s">
        <v>275</v>
      </c>
      <c r="H884" s="4">
        <v>45538</v>
      </c>
      <c r="I884" t="s">
        <v>512</v>
      </c>
      <c r="K884" t="s">
        <v>133</v>
      </c>
    </row>
    <row r="885" spans="1:11">
      <c r="A885" s="3">
        <v>116</v>
      </c>
      <c r="B885" t="s">
        <v>83</v>
      </c>
      <c r="C885" t="s">
        <v>3182</v>
      </c>
      <c r="D885" t="s">
        <v>3183</v>
      </c>
      <c r="E885" t="s">
        <v>3184</v>
      </c>
      <c r="F885" t="s">
        <v>3185</v>
      </c>
      <c r="G885" t="s">
        <v>71</v>
      </c>
      <c r="H885" s="4">
        <v>45541</v>
      </c>
      <c r="I885" t="s">
        <v>512</v>
      </c>
      <c r="J885" t="s">
        <v>19</v>
      </c>
      <c r="K885" t="s">
        <v>772</v>
      </c>
    </row>
    <row r="886" spans="1:11">
      <c r="A886" s="3">
        <v>115</v>
      </c>
      <c r="B886" t="s">
        <v>83</v>
      </c>
      <c r="C886" t="s">
        <v>3186</v>
      </c>
      <c r="D886" t="s">
        <v>3187</v>
      </c>
      <c r="E886" t="s">
        <v>1131</v>
      </c>
      <c r="F886" t="s">
        <v>3188</v>
      </c>
      <c r="G886" t="s">
        <v>71</v>
      </c>
      <c r="H886" s="4">
        <v>45541</v>
      </c>
      <c r="I886" t="s">
        <v>512</v>
      </c>
      <c r="J886" t="s">
        <v>19</v>
      </c>
      <c r="K886" t="s">
        <v>772</v>
      </c>
    </row>
    <row r="887" spans="1:11">
      <c r="A887" s="3">
        <v>114</v>
      </c>
      <c r="B887" t="s">
        <v>83</v>
      </c>
      <c r="C887" t="s">
        <v>3189</v>
      </c>
      <c r="D887" t="s">
        <v>3190</v>
      </c>
      <c r="E887" t="s">
        <v>3191</v>
      </c>
      <c r="F887" t="s">
        <v>3192</v>
      </c>
      <c r="G887" t="s">
        <v>71</v>
      </c>
      <c r="H887" s="4">
        <v>45541</v>
      </c>
      <c r="I887" t="s">
        <v>512</v>
      </c>
      <c r="J887" t="s">
        <v>19</v>
      </c>
      <c r="K887" t="s">
        <v>772</v>
      </c>
    </row>
    <row r="888" spans="1:11">
      <c r="A888" s="3">
        <v>113</v>
      </c>
      <c r="B888" t="s">
        <v>83</v>
      </c>
      <c r="C888" t="s">
        <v>3193</v>
      </c>
      <c r="D888" t="s">
        <v>3194</v>
      </c>
      <c r="E888" t="s">
        <v>1710</v>
      </c>
      <c r="F888" t="s">
        <v>3195</v>
      </c>
      <c r="G888" t="s">
        <v>35</v>
      </c>
      <c r="H888" s="4">
        <v>45541</v>
      </c>
      <c r="I888" t="s">
        <v>512</v>
      </c>
      <c r="J888" t="s">
        <v>19</v>
      </c>
      <c r="K888" t="s">
        <v>133</v>
      </c>
    </row>
    <row r="889" spans="1:11">
      <c r="A889" s="3">
        <v>112</v>
      </c>
      <c r="B889" t="s">
        <v>83</v>
      </c>
      <c r="C889" t="s">
        <v>3196</v>
      </c>
      <c r="D889" t="s">
        <v>3197</v>
      </c>
      <c r="E889" t="s">
        <v>3198</v>
      </c>
      <c r="F889" t="s">
        <v>3199</v>
      </c>
      <c r="G889" t="s">
        <v>35</v>
      </c>
      <c r="H889" s="4">
        <v>45541</v>
      </c>
      <c r="I889" t="s">
        <v>512</v>
      </c>
      <c r="J889" t="s">
        <v>19</v>
      </c>
      <c r="K889" t="s">
        <v>133</v>
      </c>
    </row>
    <row r="890" spans="1:11">
      <c r="A890" s="3">
        <v>111</v>
      </c>
      <c r="B890" t="s">
        <v>26</v>
      </c>
      <c r="C890" t="s">
        <v>3200</v>
      </c>
      <c r="D890" t="s">
        <v>3201</v>
      </c>
      <c r="E890" t="s">
        <v>3202</v>
      </c>
      <c r="F890" t="s">
        <v>3203</v>
      </c>
      <c r="G890" t="s">
        <v>210</v>
      </c>
      <c r="H890" s="4">
        <v>45477</v>
      </c>
      <c r="I890" t="s">
        <v>512</v>
      </c>
      <c r="K890" t="s">
        <v>133</v>
      </c>
    </row>
    <row r="891" spans="1:11">
      <c r="A891" s="3">
        <v>110</v>
      </c>
      <c r="B891" t="s">
        <v>12</v>
      </c>
      <c r="C891" t="s">
        <v>3204</v>
      </c>
      <c r="D891" t="s">
        <v>3205</v>
      </c>
      <c r="E891" t="s">
        <v>3206</v>
      </c>
      <c r="F891" t="s">
        <v>3207</v>
      </c>
      <c r="G891" t="s">
        <v>46</v>
      </c>
      <c r="H891" s="4">
        <v>45559</v>
      </c>
      <c r="I891" t="s">
        <v>512</v>
      </c>
      <c r="J891" t="s">
        <v>19</v>
      </c>
      <c r="K891" t="s">
        <v>25</v>
      </c>
    </row>
    <row r="892" spans="1:11">
      <c r="A892" s="3">
        <v>109</v>
      </c>
      <c r="B892" t="s">
        <v>26</v>
      </c>
      <c r="C892" t="s">
        <v>3208</v>
      </c>
      <c r="D892" t="s">
        <v>3209</v>
      </c>
      <c r="E892" t="s">
        <v>3202</v>
      </c>
      <c r="F892" t="s">
        <v>3203</v>
      </c>
      <c r="G892" t="s">
        <v>210</v>
      </c>
      <c r="H892" s="4">
        <v>45477</v>
      </c>
      <c r="I892" t="s">
        <v>512</v>
      </c>
      <c r="K892" t="s">
        <v>133</v>
      </c>
    </row>
    <row r="893" spans="1:11">
      <c r="A893" s="3">
        <v>108</v>
      </c>
      <c r="B893" t="s">
        <v>83</v>
      </c>
      <c r="C893" t="s">
        <v>3210</v>
      </c>
      <c r="D893" t="s">
        <v>3211</v>
      </c>
      <c r="E893" t="s">
        <v>3212</v>
      </c>
      <c r="F893" t="s">
        <v>3213</v>
      </c>
      <c r="G893" t="s">
        <v>3214</v>
      </c>
      <c r="H893" s="4">
        <v>45538</v>
      </c>
      <c r="I893" t="s">
        <v>512</v>
      </c>
      <c r="J893" t="s">
        <v>19</v>
      </c>
      <c r="K893" t="s">
        <v>518</v>
      </c>
    </row>
    <row r="894" spans="1:11">
      <c r="A894" s="3">
        <v>107</v>
      </c>
      <c r="B894" t="s">
        <v>83</v>
      </c>
      <c r="C894" t="s">
        <v>3215</v>
      </c>
      <c r="D894" t="s">
        <v>3216</v>
      </c>
      <c r="E894" t="s">
        <v>3217</v>
      </c>
      <c r="F894" t="s">
        <v>3218</v>
      </c>
      <c r="G894" t="s">
        <v>35</v>
      </c>
      <c r="H894" s="4">
        <v>45581</v>
      </c>
      <c r="I894" t="s">
        <v>512</v>
      </c>
      <c r="J894" t="s">
        <v>19</v>
      </c>
      <c r="K894" t="s">
        <v>518</v>
      </c>
    </row>
    <row r="895" spans="1:11">
      <c r="A895" s="3">
        <v>106</v>
      </c>
      <c r="B895" t="s">
        <v>26</v>
      </c>
      <c r="C895" t="s">
        <v>3219</v>
      </c>
      <c r="D895" t="s">
        <v>3220</v>
      </c>
      <c r="E895" t="s">
        <v>257</v>
      </c>
      <c r="F895" t="s">
        <v>3221</v>
      </c>
      <c r="G895" t="s">
        <v>82</v>
      </c>
      <c r="H895" s="4">
        <v>45538</v>
      </c>
      <c r="I895" t="s">
        <v>512</v>
      </c>
      <c r="K895" t="s">
        <v>133</v>
      </c>
    </row>
    <row r="896" spans="1:11">
      <c r="A896" s="3">
        <v>105</v>
      </c>
      <c r="B896" t="s">
        <v>12</v>
      </c>
      <c r="C896" t="s">
        <v>3222</v>
      </c>
      <c r="D896" t="s">
        <v>3223</v>
      </c>
      <c r="E896" t="s">
        <v>2050</v>
      </c>
      <c r="F896" t="s">
        <v>3224</v>
      </c>
      <c r="G896" t="s">
        <v>17</v>
      </c>
      <c r="H896" s="4">
        <v>45541</v>
      </c>
      <c r="I896" t="s">
        <v>512</v>
      </c>
      <c r="J896" t="s">
        <v>19</v>
      </c>
      <c r="K896" t="s">
        <v>25</v>
      </c>
    </row>
    <row r="897" spans="1:11">
      <c r="A897" s="3">
        <v>104</v>
      </c>
      <c r="B897" t="s">
        <v>83</v>
      </c>
      <c r="C897" t="s">
        <v>3225</v>
      </c>
      <c r="D897" t="s">
        <v>3226</v>
      </c>
      <c r="E897" t="s">
        <v>817</v>
      </c>
      <c r="F897" t="s">
        <v>3227</v>
      </c>
      <c r="G897" t="s">
        <v>3228</v>
      </c>
      <c r="H897" s="4">
        <v>45538</v>
      </c>
      <c r="I897" t="s">
        <v>512</v>
      </c>
      <c r="J897" t="s">
        <v>19</v>
      </c>
      <c r="K897" t="s">
        <v>2135</v>
      </c>
    </row>
    <row r="898" spans="1:11">
      <c r="A898" s="3">
        <v>103</v>
      </c>
      <c r="B898" t="s">
        <v>83</v>
      </c>
      <c r="C898" t="s">
        <v>3229</v>
      </c>
      <c r="D898" t="s">
        <v>3230</v>
      </c>
      <c r="E898" t="s">
        <v>3231</v>
      </c>
      <c r="F898" t="s">
        <v>3232</v>
      </c>
      <c r="G898" t="s">
        <v>205</v>
      </c>
      <c r="H898" s="4">
        <v>45559</v>
      </c>
      <c r="I898" t="s">
        <v>512</v>
      </c>
      <c r="J898" t="s">
        <v>19</v>
      </c>
      <c r="K898" t="s">
        <v>20</v>
      </c>
    </row>
    <row r="899" spans="1:11">
      <c r="A899" s="3">
        <v>102</v>
      </c>
      <c r="B899" t="s">
        <v>83</v>
      </c>
      <c r="C899" t="s">
        <v>3233</v>
      </c>
      <c r="D899" t="s">
        <v>3234</v>
      </c>
      <c r="E899" t="s">
        <v>817</v>
      </c>
      <c r="F899" t="s">
        <v>1370</v>
      </c>
      <c r="G899" t="s">
        <v>1371</v>
      </c>
      <c r="H899" s="4">
        <v>45538</v>
      </c>
      <c r="I899" t="s">
        <v>512</v>
      </c>
      <c r="J899" t="s">
        <v>19</v>
      </c>
      <c r="K899" t="s">
        <v>41</v>
      </c>
    </row>
    <row r="900" spans="1:11">
      <c r="A900" s="3">
        <v>101</v>
      </c>
      <c r="B900" t="s">
        <v>83</v>
      </c>
      <c r="C900" t="s">
        <v>3235</v>
      </c>
      <c r="D900" t="s">
        <v>3236</v>
      </c>
      <c r="E900" t="s">
        <v>3237</v>
      </c>
      <c r="F900" t="s">
        <v>3238</v>
      </c>
      <c r="G900" t="s">
        <v>35</v>
      </c>
      <c r="H900" s="4">
        <v>45539</v>
      </c>
      <c r="I900" t="s">
        <v>512</v>
      </c>
      <c r="J900" t="s">
        <v>19</v>
      </c>
      <c r="K900" t="s">
        <v>133</v>
      </c>
    </row>
    <row r="901" spans="1:11">
      <c r="A901" s="3">
        <v>100</v>
      </c>
      <c r="B901" t="s">
        <v>12</v>
      </c>
      <c r="C901" t="s">
        <v>3239</v>
      </c>
      <c r="D901" t="s">
        <v>3240</v>
      </c>
      <c r="E901" t="s">
        <v>3241</v>
      </c>
      <c r="F901" t="s">
        <v>3242</v>
      </c>
      <c r="G901" t="s">
        <v>46</v>
      </c>
      <c r="H901" s="4">
        <v>45559</v>
      </c>
      <c r="I901" t="s">
        <v>512</v>
      </c>
      <c r="J901" t="s">
        <v>19</v>
      </c>
      <c r="K901" t="s">
        <v>20</v>
      </c>
    </row>
    <row r="902" spans="1:11">
      <c r="A902" s="3">
        <v>99</v>
      </c>
      <c r="B902" t="s">
        <v>83</v>
      </c>
      <c r="C902" t="s">
        <v>3243</v>
      </c>
      <c r="D902" t="s">
        <v>3244</v>
      </c>
      <c r="E902" t="s">
        <v>3040</v>
      </c>
      <c r="F902" t="s">
        <v>3245</v>
      </c>
      <c r="G902" t="s">
        <v>357</v>
      </c>
      <c r="H902" s="4">
        <v>45538</v>
      </c>
      <c r="I902" t="s">
        <v>512</v>
      </c>
      <c r="J902" t="s">
        <v>19</v>
      </c>
      <c r="K902" t="s">
        <v>20</v>
      </c>
    </row>
    <row r="903" spans="1:11">
      <c r="A903" s="3">
        <v>98</v>
      </c>
      <c r="B903" t="s">
        <v>83</v>
      </c>
      <c r="C903" t="s">
        <v>3246</v>
      </c>
      <c r="D903" t="s">
        <v>3247</v>
      </c>
      <c r="E903" t="s">
        <v>555</v>
      </c>
      <c r="F903" t="s">
        <v>2227</v>
      </c>
      <c r="G903" t="s">
        <v>708</v>
      </c>
      <c r="H903" s="4">
        <v>45545</v>
      </c>
      <c r="I903" t="s">
        <v>512</v>
      </c>
      <c r="J903" t="s">
        <v>19</v>
      </c>
      <c r="K903" t="s">
        <v>133</v>
      </c>
    </row>
    <row r="904" spans="1:11">
      <c r="A904" s="3">
        <v>97</v>
      </c>
      <c r="B904" t="s">
        <v>83</v>
      </c>
      <c r="C904" t="s">
        <v>3248</v>
      </c>
      <c r="D904" t="s">
        <v>3249</v>
      </c>
      <c r="E904" t="s">
        <v>2230</v>
      </c>
      <c r="F904" t="s">
        <v>2231</v>
      </c>
      <c r="G904" t="s">
        <v>535</v>
      </c>
      <c r="H904" s="4">
        <v>45545</v>
      </c>
      <c r="I904" t="s">
        <v>512</v>
      </c>
      <c r="J904" t="s">
        <v>19</v>
      </c>
      <c r="K904" t="s">
        <v>133</v>
      </c>
    </row>
    <row r="905" spans="1:11">
      <c r="A905" s="3">
        <v>96</v>
      </c>
      <c r="B905" t="s">
        <v>83</v>
      </c>
      <c r="C905" t="s">
        <v>3250</v>
      </c>
      <c r="D905" t="s">
        <v>3251</v>
      </c>
      <c r="E905" t="s">
        <v>845</v>
      </c>
      <c r="F905" t="s">
        <v>2097</v>
      </c>
      <c r="G905" t="s">
        <v>183</v>
      </c>
      <c r="H905" s="4">
        <v>45545</v>
      </c>
      <c r="I905" t="s">
        <v>512</v>
      </c>
      <c r="J905" t="s">
        <v>19</v>
      </c>
      <c r="K905" t="s">
        <v>133</v>
      </c>
    </row>
    <row r="906" spans="1:11">
      <c r="A906" s="3">
        <v>95</v>
      </c>
      <c r="B906" t="s">
        <v>83</v>
      </c>
      <c r="C906" t="s">
        <v>3252</v>
      </c>
      <c r="D906" t="s">
        <v>3253</v>
      </c>
      <c r="E906" t="s">
        <v>153</v>
      </c>
      <c r="F906" t="s">
        <v>3254</v>
      </c>
      <c r="G906" t="s">
        <v>35</v>
      </c>
      <c r="H906" s="4">
        <v>45559</v>
      </c>
      <c r="I906" t="s">
        <v>512</v>
      </c>
      <c r="J906" t="s">
        <v>19</v>
      </c>
      <c r="K906" t="s">
        <v>20</v>
      </c>
    </row>
    <row r="907" spans="1:11">
      <c r="A907" s="3">
        <v>94</v>
      </c>
      <c r="B907" t="s">
        <v>83</v>
      </c>
      <c r="C907" t="s">
        <v>3255</v>
      </c>
      <c r="D907" t="s">
        <v>3256</v>
      </c>
      <c r="E907" t="s">
        <v>3257</v>
      </c>
      <c r="F907" t="s">
        <v>3258</v>
      </c>
      <c r="G907" t="s">
        <v>71</v>
      </c>
      <c r="H907" s="4">
        <v>45541</v>
      </c>
      <c r="I907" t="s">
        <v>512</v>
      </c>
      <c r="J907" t="s">
        <v>19</v>
      </c>
      <c r="K907" t="s">
        <v>518</v>
      </c>
    </row>
    <row r="908" spans="1:11">
      <c r="A908" s="3">
        <v>93</v>
      </c>
      <c r="B908" t="s">
        <v>83</v>
      </c>
      <c r="C908" t="s">
        <v>3259</v>
      </c>
      <c r="D908" t="s">
        <v>3260</v>
      </c>
      <c r="E908" t="s">
        <v>2905</v>
      </c>
      <c r="F908" t="s">
        <v>3261</v>
      </c>
      <c r="G908" t="s">
        <v>35</v>
      </c>
      <c r="H908" s="4">
        <v>45541</v>
      </c>
      <c r="I908" t="s">
        <v>512</v>
      </c>
      <c r="J908" t="s">
        <v>19</v>
      </c>
      <c r="K908" t="s">
        <v>133</v>
      </c>
    </row>
    <row r="909" spans="1:11">
      <c r="A909" s="3">
        <v>92</v>
      </c>
      <c r="B909" t="s">
        <v>83</v>
      </c>
      <c r="C909" t="s">
        <v>3262</v>
      </c>
      <c r="D909" t="s">
        <v>3263</v>
      </c>
      <c r="E909" t="s">
        <v>3264</v>
      </c>
      <c r="F909" t="s">
        <v>3265</v>
      </c>
      <c r="G909" t="s">
        <v>71</v>
      </c>
      <c r="H909" s="4">
        <v>45541</v>
      </c>
      <c r="I909" t="s">
        <v>512</v>
      </c>
      <c r="J909" t="s">
        <v>19</v>
      </c>
      <c r="K909" t="s">
        <v>772</v>
      </c>
    </row>
    <row r="910" spans="1:11">
      <c r="A910" s="3">
        <v>91</v>
      </c>
      <c r="B910" t="s">
        <v>83</v>
      </c>
      <c r="C910" t="s">
        <v>3266</v>
      </c>
      <c r="D910" t="s">
        <v>3267</v>
      </c>
      <c r="E910" t="s">
        <v>1752</v>
      </c>
      <c r="F910" t="s">
        <v>3268</v>
      </c>
      <c r="G910" t="s">
        <v>71</v>
      </c>
      <c r="H910" s="4">
        <v>45541</v>
      </c>
      <c r="I910" t="s">
        <v>512</v>
      </c>
      <c r="J910" t="s">
        <v>19</v>
      </c>
      <c r="K910" t="s">
        <v>772</v>
      </c>
    </row>
    <row r="911" spans="1:11">
      <c r="A911" s="3">
        <v>90</v>
      </c>
      <c r="B911" t="s">
        <v>83</v>
      </c>
      <c r="C911" t="s">
        <v>3269</v>
      </c>
      <c r="D911" t="s">
        <v>3270</v>
      </c>
      <c r="E911" t="s">
        <v>944</v>
      </c>
      <c r="F911" t="s">
        <v>3271</v>
      </c>
      <c r="G911" t="s">
        <v>71</v>
      </c>
      <c r="H911" s="4">
        <v>45541</v>
      </c>
      <c r="I911" t="s">
        <v>512</v>
      </c>
      <c r="J911" t="s">
        <v>19</v>
      </c>
      <c r="K911" t="s">
        <v>772</v>
      </c>
    </row>
    <row r="912" spans="1:11">
      <c r="A912" s="3">
        <v>89</v>
      </c>
      <c r="B912" t="s">
        <v>83</v>
      </c>
      <c r="C912" t="s">
        <v>3272</v>
      </c>
      <c r="D912" t="s">
        <v>3273</v>
      </c>
      <c r="E912" t="s">
        <v>3274</v>
      </c>
      <c r="F912" t="s">
        <v>3275</v>
      </c>
      <c r="G912" t="s">
        <v>71</v>
      </c>
      <c r="H912" s="4">
        <v>45541</v>
      </c>
      <c r="I912" t="s">
        <v>512</v>
      </c>
      <c r="J912" t="s">
        <v>19</v>
      </c>
      <c r="K912" t="s">
        <v>772</v>
      </c>
    </row>
    <row r="913" spans="1:11">
      <c r="A913" s="3">
        <v>88</v>
      </c>
      <c r="B913" t="s">
        <v>26</v>
      </c>
      <c r="C913" t="s">
        <v>3276</v>
      </c>
      <c r="D913" t="s">
        <v>3277</v>
      </c>
      <c r="E913" t="s">
        <v>1117</v>
      </c>
      <c r="F913" t="s">
        <v>3048</v>
      </c>
      <c r="G913" t="s">
        <v>552</v>
      </c>
      <c r="H913" s="4">
        <v>45537</v>
      </c>
      <c r="I913" t="s">
        <v>512</v>
      </c>
      <c r="K913" t="s">
        <v>41</v>
      </c>
    </row>
    <row r="914" spans="1:11">
      <c r="A914" s="3">
        <v>87</v>
      </c>
      <c r="B914" t="s">
        <v>26</v>
      </c>
      <c r="C914" t="s">
        <v>3278</v>
      </c>
      <c r="D914" t="s">
        <v>3279</v>
      </c>
      <c r="E914" t="s">
        <v>3280</v>
      </c>
      <c r="F914" t="s">
        <v>3048</v>
      </c>
      <c r="G914" t="s">
        <v>552</v>
      </c>
      <c r="H914" s="4">
        <v>45537</v>
      </c>
      <c r="I914" t="s">
        <v>512</v>
      </c>
      <c r="K914" t="s">
        <v>41</v>
      </c>
    </row>
    <row r="915" spans="1:11">
      <c r="A915" s="3">
        <v>86</v>
      </c>
      <c r="B915" t="s">
        <v>26</v>
      </c>
      <c r="C915" t="s">
        <v>3281</v>
      </c>
      <c r="D915" t="s">
        <v>3282</v>
      </c>
      <c r="E915" t="s">
        <v>1830</v>
      </c>
      <c r="F915" t="s">
        <v>3048</v>
      </c>
      <c r="G915" t="s">
        <v>552</v>
      </c>
      <c r="H915" s="4">
        <v>45537</v>
      </c>
      <c r="I915" t="s">
        <v>512</v>
      </c>
      <c r="K915" t="s">
        <v>41</v>
      </c>
    </row>
    <row r="916" spans="1:11">
      <c r="A916" s="3">
        <v>85</v>
      </c>
      <c r="B916" t="s">
        <v>26</v>
      </c>
      <c r="C916" t="s">
        <v>3283</v>
      </c>
      <c r="D916" t="s">
        <v>3284</v>
      </c>
      <c r="E916" t="s">
        <v>3285</v>
      </c>
      <c r="F916" t="s">
        <v>3048</v>
      </c>
      <c r="G916" t="s">
        <v>552</v>
      </c>
      <c r="H916" s="4">
        <v>45537</v>
      </c>
      <c r="I916" t="s">
        <v>512</v>
      </c>
      <c r="K916" t="s">
        <v>41</v>
      </c>
    </row>
    <row r="917" spans="1:11">
      <c r="A917" s="3">
        <v>84</v>
      </c>
      <c r="B917" t="s">
        <v>26</v>
      </c>
      <c r="C917" t="s">
        <v>3286</v>
      </c>
      <c r="D917" t="s">
        <v>3287</v>
      </c>
      <c r="E917" t="s">
        <v>2706</v>
      </c>
      <c r="F917" t="s">
        <v>3048</v>
      </c>
      <c r="G917" t="s">
        <v>552</v>
      </c>
      <c r="H917" s="4">
        <v>45537</v>
      </c>
      <c r="I917" t="s">
        <v>512</v>
      </c>
      <c r="K917" t="s">
        <v>41</v>
      </c>
    </row>
    <row r="918" spans="1:11">
      <c r="A918" s="3">
        <v>83</v>
      </c>
      <c r="B918" t="s">
        <v>26</v>
      </c>
      <c r="C918" t="s">
        <v>3288</v>
      </c>
      <c r="D918" t="s">
        <v>3289</v>
      </c>
      <c r="E918" t="s">
        <v>3290</v>
      </c>
      <c r="F918" t="s">
        <v>3048</v>
      </c>
      <c r="G918" t="s">
        <v>552</v>
      </c>
      <c r="H918" s="4">
        <v>45537</v>
      </c>
      <c r="I918" t="s">
        <v>512</v>
      </c>
      <c r="K918" t="s">
        <v>41</v>
      </c>
    </row>
    <row r="919" spans="1:11">
      <c r="A919" s="3">
        <v>82</v>
      </c>
      <c r="B919" t="s">
        <v>26</v>
      </c>
      <c r="C919" t="s">
        <v>3291</v>
      </c>
      <c r="D919" t="s">
        <v>3292</v>
      </c>
      <c r="E919" t="s">
        <v>877</v>
      </c>
      <c r="F919" t="s">
        <v>3048</v>
      </c>
      <c r="G919" t="s">
        <v>3293</v>
      </c>
      <c r="H919" s="4">
        <v>45537</v>
      </c>
      <c r="I919" t="s">
        <v>512</v>
      </c>
      <c r="K919" t="s">
        <v>41</v>
      </c>
    </row>
    <row r="920" spans="1:11">
      <c r="A920" s="3">
        <v>81</v>
      </c>
      <c r="B920" t="s">
        <v>26</v>
      </c>
      <c r="C920" t="s">
        <v>3294</v>
      </c>
      <c r="D920" t="s">
        <v>3295</v>
      </c>
      <c r="E920" t="s">
        <v>1823</v>
      </c>
      <c r="F920" t="s">
        <v>3048</v>
      </c>
      <c r="G920" t="s">
        <v>3293</v>
      </c>
      <c r="H920" s="4">
        <v>45537</v>
      </c>
      <c r="I920" t="s">
        <v>512</v>
      </c>
      <c r="K920" t="s">
        <v>41</v>
      </c>
    </row>
    <row r="921" spans="1:11">
      <c r="A921" s="3">
        <v>80</v>
      </c>
      <c r="B921" t="s">
        <v>72</v>
      </c>
      <c r="C921" t="s">
        <v>3296</v>
      </c>
      <c r="D921" t="s">
        <v>3297</v>
      </c>
      <c r="E921" t="s">
        <v>550</v>
      </c>
      <c r="F921" t="s">
        <v>3048</v>
      </c>
      <c r="G921" t="s">
        <v>552</v>
      </c>
      <c r="H921" s="4">
        <v>45537</v>
      </c>
      <c r="I921" t="s">
        <v>512</v>
      </c>
      <c r="K921" t="s">
        <v>41</v>
      </c>
    </row>
    <row r="922" spans="1:11">
      <c r="A922" s="3">
        <v>79</v>
      </c>
      <c r="B922" t="s">
        <v>72</v>
      </c>
      <c r="C922" t="s">
        <v>3298</v>
      </c>
      <c r="D922" t="s">
        <v>3299</v>
      </c>
      <c r="E922" t="s">
        <v>3044</v>
      </c>
      <c r="F922" t="s">
        <v>3048</v>
      </c>
      <c r="G922" t="s">
        <v>552</v>
      </c>
      <c r="H922" s="4">
        <v>45537</v>
      </c>
      <c r="I922" t="s">
        <v>512</v>
      </c>
      <c r="K922" t="s">
        <v>41</v>
      </c>
    </row>
    <row r="923" spans="1:11">
      <c r="A923" s="3">
        <v>78</v>
      </c>
      <c r="B923" t="s">
        <v>72</v>
      </c>
      <c r="C923" t="s">
        <v>3300</v>
      </c>
      <c r="D923" t="s">
        <v>3301</v>
      </c>
      <c r="E923" t="s">
        <v>3054</v>
      </c>
      <c r="F923" t="s">
        <v>3048</v>
      </c>
      <c r="G923" t="s">
        <v>552</v>
      </c>
      <c r="H923" s="4">
        <v>45537</v>
      </c>
      <c r="I923" t="s">
        <v>512</v>
      </c>
      <c r="K923" t="s">
        <v>41</v>
      </c>
    </row>
    <row r="924" spans="1:11">
      <c r="A924" s="3">
        <v>77</v>
      </c>
      <c r="B924" t="s">
        <v>72</v>
      </c>
      <c r="C924" t="s">
        <v>3302</v>
      </c>
      <c r="D924" t="s">
        <v>3303</v>
      </c>
      <c r="E924" t="s">
        <v>3051</v>
      </c>
      <c r="F924" t="s">
        <v>3048</v>
      </c>
      <c r="G924" t="s">
        <v>3293</v>
      </c>
      <c r="H924" s="4">
        <v>45537</v>
      </c>
      <c r="I924" t="s">
        <v>512</v>
      </c>
      <c r="K924" t="s">
        <v>41</v>
      </c>
    </row>
    <row r="925" spans="1:11">
      <c r="A925" s="3">
        <v>76</v>
      </c>
      <c r="B925" t="s">
        <v>72</v>
      </c>
      <c r="C925" t="s">
        <v>3304</v>
      </c>
      <c r="D925" t="s">
        <v>3305</v>
      </c>
      <c r="E925" t="s">
        <v>3058</v>
      </c>
      <c r="F925" t="s">
        <v>3048</v>
      </c>
      <c r="G925" t="s">
        <v>552</v>
      </c>
      <c r="H925" s="4">
        <v>45537</v>
      </c>
      <c r="I925" t="s">
        <v>512</v>
      </c>
      <c r="K925" t="s">
        <v>41</v>
      </c>
    </row>
    <row r="926" spans="1:11">
      <c r="A926" s="3">
        <v>75</v>
      </c>
      <c r="B926" t="s">
        <v>72</v>
      </c>
      <c r="C926" t="s">
        <v>3306</v>
      </c>
      <c r="D926" t="s">
        <v>3307</v>
      </c>
      <c r="E926" t="s">
        <v>3067</v>
      </c>
      <c r="F926" t="s">
        <v>3048</v>
      </c>
      <c r="G926" t="s">
        <v>552</v>
      </c>
      <c r="H926" s="4">
        <v>45537</v>
      </c>
      <c r="I926" t="s">
        <v>512</v>
      </c>
      <c r="K926" t="s">
        <v>41</v>
      </c>
    </row>
    <row r="927" spans="1:11">
      <c r="A927" s="3">
        <v>74</v>
      </c>
      <c r="B927" t="s">
        <v>72</v>
      </c>
      <c r="C927" t="s">
        <v>3308</v>
      </c>
      <c r="D927" t="s">
        <v>3309</v>
      </c>
      <c r="E927" t="s">
        <v>3063</v>
      </c>
      <c r="F927" t="s">
        <v>3048</v>
      </c>
      <c r="G927" t="s">
        <v>552</v>
      </c>
      <c r="H927" s="4">
        <v>45537</v>
      </c>
      <c r="I927" t="s">
        <v>512</v>
      </c>
      <c r="K927" t="s">
        <v>41</v>
      </c>
    </row>
    <row r="928" spans="1:11">
      <c r="A928" s="3">
        <v>73</v>
      </c>
      <c r="B928" t="s">
        <v>72</v>
      </c>
      <c r="C928" t="s">
        <v>3310</v>
      </c>
      <c r="D928" t="s">
        <v>3311</v>
      </c>
      <c r="E928" t="s">
        <v>3312</v>
      </c>
      <c r="F928" t="s">
        <v>3048</v>
      </c>
      <c r="G928" t="s">
        <v>552</v>
      </c>
      <c r="H928" s="4">
        <v>45537</v>
      </c>
      <c r="I928" t="s">
        <v>512</v>
      </c>
      <c r="K928" t="s">
        <v>25</v>
      </c>
    </row>
    <row r="929" spans="1:11">
      <c r="A929" s="3">
        <v>72</v>
      </c>
      <c r="B929" t="s">
        <v>72</v>
      </c>
      <c r="C929" t="s">
        <v>3313</v>
      </c>
      <c r="D929" t="s">
        <v>3314</v>
      </c>
      <c r="E929" t="s">
        <v>217</v>
      </c>
      <c r="F929" t="s">
        <v>3048</v>
      </c>
      <c r="G929" t="s">
        <v>552</v>
      </c>
      <c r="H929" s="4">
        <v>45537</v>
      </c>
      <c r="I929" t="s">
        <v>512</v>
      </c>
      <c r="K929" t="s">
        <v>41</v>
      </c>
    </row>
    <row r="930" spans="1:11">
      <c r="A930" s="3">
        <v>71</v>
      </c>
      <c r="B930" t="s">
        <v>83</v>
      </c>
      <c r="C930" t="s">
        <v>3315</v>
      </c>
      <c r="D930" t="s">
        <v>3316</v>
      </c>
      <c r="E930" t="s">
        <v>1588</v>
      </c>
      <c r="F930" t="s">
        <v>3317</v>
      </c>
      <c r="G930" t="s">
        <v>71</v>
      </c>
      <c r="H930" s="4">
        <v>45540</v>
      </c>
      <c r="I930" t="s">
        <v>512</v>
      </c>
      <c r="J930" t="s">
        <v>19</v>
      </c>
      <c r="K930" t="s">
        <v>772</v>
      </c>
    </row>
    <row r="931" spans="1:11">
      <c r="A931" s="3">
        <v>70</v>
      </c>
      <c r="B931" t="s">
        <v>83</v>
      </c>
      <c r="C931" t="s">
        <v>3318</v>
      </c>
      <c r="D931" t="s">
        <v>3319</v>
      </c>
      <c r="E931" t="s">
        <v>3320</v>
      </c>
      <c r="F931" t="s">
        <v>3321</v>
      </c>
      <c r="G931" t="s">
        <v>71</v>
      </c>
      <c r="H931" s="4">
        <v>45540</v>
      </c>
      <c r="I931" t="s">
        <v>512</v>
      </c>
      <c r="J931" t="s">
        <v>19</v>
      </c>
      <c r="K931" t="s">
        <v>772</v>
      </c>
    </row>
    <row r="932" spans="1:11">
      <c r="A932" s="3">
        <v>69</v>
      </c>
      <c r="B932" t="s">
        <v>83</v>
      </c>
      <c r="C932" t="s">
        <v>3322</v>
      </c>
      <c r="D932" t="s">
        <v>3323</v>
      </c>
      <c r="E932" t="s">
        <v>3324</v>
      </c>
      <c r="F932" t="s">
        <v>3325</v>
      </c>
      <c r="G932" t="s">
        <v>71</v>
      </c>
      <c r="H932" s="4">
        <v>45540</v>
      </c>
      <c r="I932" t="s">
        <v>512</v>
      </c>
      <c r="J932" t="s">
        <v>19</v>
      </c>
      <c r="K932" t="s">
        <v>772</v>
      </c>
    </row>
    <row r="933" spans="1:11">
      <c r="A933" s="3">
        <v>68</v>
      </c>
      <c r="B933" t="s">
        <v>83</v>
      </c>
      <c r="C933" t="s">
        <v>3326</v>
      </c>
      <c r="D933" t="s">
        <v>3327</v>
      </c>
      <c r="E933" t="s">
        <v>3328</v>
      </c>
      <c r="F933" t="s">
        <v>3329</v>
      </c>
      <c r="G933" t="s">
        <v>71</v>
      </c>
      <c r="H933" s="4">
        <v>45540</v>
      </c>
      <c r="I933" t="s">
        <v>512</v>
      </c>
      <c r="J933" t="s">
        <v>19</v>
      </c>
      <c r="K933" t="s">
        <v>772</v>
      </c>
    </row>
    <row r="934" spans="1:11">
      <c r="A934" s="3">
        <v>67</v>
      </c>
      <c r="B934" t="s">
        <v>83</v>
      </c>
      <c r="C934" t="s">
        <v>3330</v>
      </c>
      <c r="D934" t="s">
        <v>3331</v>
      </c>
      <c r="E934" t="s">
        <v>3332</v>
      </c>
      <c r="F934" t="s">
        <v>3333</v>
      </c>
      <c r="G934" t="s">
        <v>71</v>
      </c>
      <c r="H934" s="4">
        <v>45540</v>
      </c>
      <c r="I934" t="s">
        <v>512</v>
      </c>
      <c r="J934" t="s">
        <v>19</v>
      </c>
      <c r="K934" t="s">
        <v>772</v>
      </c>
    </row>
    <row r="935" spans="1:11">
      <c r="A935" s="3">
        <v>66</v>
      </c>
      <c r="B935" t="s">
        <v>83</v>
      </c>
      <c r="C935" t="s">
        <v>3334</v>
      </c>
      <c r="D935" t="s">
        <v>3335</v>
      </c>
      <c r="E935" t="s">
        <v>3336</v>
      </c>
      <c r="F935" t="s">
        <v>3337</v>
      </c>
      <c r="G935" t="s">
        <v>71</v>
      </c>
      <c r="H935" s="4">
        <v>45540</v>
      </c>
      <c r="I935" t="s">
        <v>512</v>
      </c>
      <c r="J935" t="s">
        <v>19</v>
      </c>
      <c r="K935" t="s">
        <v>772</v>
      </c>
    </row>
    <row r="936" spans="1:11">
      <c r="A936" s="3">
        <v>65</v>
      </c>
      <c r="B936" t="s">
        <v>26</v>
      </c>
      <c r="C936" t="s">
        <v>3338</v>
      </c>
      <c r="D936" t="s">
        <v>3339</v>
      </c>
      <c r="E936" t="s">
        <v>1509</v>
      </c>
      <c r="F936" t="s">
        <v>3340</v>
      </c>
      <c r="G936" t="s">
        <v>708</v>
      </c>
      <c r="H936" s="4">
        <v>45541</v>
      </c>
      <c r="I936" t="s">
        <v>512</v>
      </c>
      <c r="K936" t="s">
        <v>133</v>
      </c>
    </row>
    <row r="937" spans="1:11">
      <c r="A937" s="3">
        <v>64</v>
      </c>
      <c r="B937" t="s">
        <v>83</v>
      </c>
      <c r="C937" t="s">
        <v>3341</v>
      </c>
      <c r="D937" t="s">
        <v>3342</v>
      </c>
      <c r="E937" t="s">
        <v>3343</v>
      </c>
      <c r="F937" t="s">
        <v>3344</v>
      </c>
      <c r="G937" t="s">
        <v>71</v>
      </c>
      <c r="H937" s="4">
        <v>45540</v>
      </c>
      <c r="I937" t="s">
        <v>512</v>
      </c>
      <c r="J937" t="s">
        <v>19</v>
      </c>
      <c r="K937" t="s">
        <v>772</v>
      </c>
    </row>
    <row r="938" spans="1:11">
      <c r="A938" s="3">
        <v>63</v>
      </c>
      <c r="B938" t="s">
        <v>83</v>
      </c>
      <c r="C938" t="s">
        <v>3345</v>
      </c>
      <c r="D938" t="s">
        <v>3346</v>
      </c>
      <c r="E938" t="s">
        <v>3347</v>
      </c>
      <c r="F938" t="s">
        <v>3348</v>
      </c>
      <c r="G938" t="s">
        <v>71</v>
      </c>
      <c r="H938" s="4">
        <v>45551</v>
      </c>
      <c r="I938" t="s">
        <v>512</v>
      </c>
      <c r="J938" t="s">
        <v>19</v>
      </c>
      <c r="K938" t="s">
        <v>133</v>
      </c>
    </row>
    <row r="939" spans="1:11">
      <c r="A939" s="3">
        <v>62</v>
      </c>
      <c r="B939" t="s">
        <v>83</v>
      </c>
      <c r="C939" t="s">
        <v>3349</v>
      </c>
      <c r="D939" t="s">
        <v>3350</v>
      </c>
      <c r="E939" t="s">
        <v>2892</v>
      </c>
      <c r="F939" t="s">
        <v>3351</v>
      </c>
      <c r="G939" t="s">
        <v>71</v>
      </c>
      <c r="H939" s="4">
        <v>45551</v>
      </c>
      <c r="I939" t="s">
        <v>512</v>
      </c>
      <c r="J939" t="s">
        <v>19</v>
      </c>
      <c r="K939" t="s">
        <v>772</v>
      </c>
    </row>
    <row r="940" spans="1:11">
      <c r="A940" s="3">
        <v>61</v>
      </c>
      <c r="B940" t="s">
        <v>83</v>
      </c>
      <c r="C940" t="s">
        <v>3352</v>
      </c>
      <c r="D940" t="s">
        <v>3353</v>
      </c>
      <c r="E940" t="s">
        <v>3354</v>
      </c>
      <c r="F940" t="s">
        <v>3355</v>
      </c>
      <c r="G940" t="s">
        <v>17</v>
      </c>
      <c r="H940" s="4">
        <v>45558</v>
      </c>
      <c r="I940" t="s">
        <v>512</v>
      </c>
      <c r="J940" t="s">
        <v>19</v>
      </c>
      <c r="K940" t="s">
        <v>20</v>
      </c>
    </row>
    <row r="941" spans="1:11">
      <c r="A941" s="3">
        <v>60</v>
      </c>
      <c r="B941" t="s">
        <v>83</v>
      </c>
      <c r="C941" t="s">
        <v>3356</v>
      </c>
      <c r="D941" t="s">
        <v>3357</v>
      </c>
      <c r="E941" t="s">
        <v>1971</v>
      </c>
      <c r="F941" t="s">
        <v>3358</v>
      </c>
      <c r="G941" t="s">
        <v>77</v>
      </c>
      <c r="H941" s="4">
        <v>45580</v>
      </c>
      <c r="I941" t="s">
        <v>512</v>
      </c>
      <c r="J941" t="s">
        <v>19</v>
      </c>
      <c r="K941" t="s">
        <v>20</v>
      </c>
    </row>
    <row r="942" spans="1:11">
      <c r="A942" s="3">
        <v>59</v>
      </c>
      <c r="B942" t="s">
        <v>26</v>
      </c>
      <c r="C942" t="s">
        <v>3359</v>
      </c>
      <c r="D942" t="s">
        <v>3360</v>
      </c>
      <c r="E942" t="s">
        <v>1247</v>
      </c>
      <c r="F942" t="s">
        <v>274</v>
      </c>
      <c r="G942" t="s">
        <v>275</v>
      </c>
      <c r="H942" s="4">
        <v>45537</v>
      </c>
      <c r="I942" t="s">
        <v>512</v>
      </c>
      <c r="K942" t="s">
        <v>133</v>
      </c>
    </row>
    <row r="943" spans="1:11">
      <c r="A943" s="3">
        <v>58</v>
      </c>
      <c r="B943" t="s">
        <v>83</v>
      </c>
      <c r="C943" t="s">
        <v>3361</v>
      </c>
      <c r="D943" t="s">
        <v>3362</v>
      </c>
      <c r="E943" t="s">
        <v>1730</v>
      </c>
      <c r="F943" t="s">
        <v>3363</v>
      </c>
      <c r="G943" t="s">
        <v>71</v>
      </c>
      <c r="H943" s="4">
        <v>45551</v>
      </c>
      <c r="I943" t="s">
        <v>512</v>
      </c>
      <c r="J943" t="s">
        <v>19</v>
      </c>
      <c r="K943" t="s">
        <v>133</v>
      </c>
    </row>
    <row r="944" spans="1:11">
      <c r="A944" s="3">
        <v>57</v>
      </c>
      <c r="B944" t="s">
        <v>83</v>
      </c>
      <c r="C944" t="s">
        <v>3364</v>
      </c>
      <c r="D944" t="s">
        <v>3365</v>
      </c>
      <c r="E944" t="s">
        <v>3366</v>
      </c>
      <c r="F944" t="s">
        <v>3367</v>
      </c>
      <c r="G944" t="s">
        <v>771</v>
      </c>
      <c r="H944" s="4">
        <v>45551</v>
      </c>
      <c r="I944" t="s">
        <v>512</v>
      </c>
      <c r="J944" t="s">
        <v>19</v>
      </c>
      <c r="K944" t="s">
        <v>133</v>
      </c>
    </row>
    <row r="945" spans="1:11">
      <c r="A945" s="3">
        <v>56</v>
      </c>
      <c r="B945" t="s">
        <v>26</v>
      </c>
      <c r="C945" t="s">
        <v>3368</v>
      </c>
      <c r="D945" t="s">
        <v>3369</v>
      </c>
      <c r="E945" t="s">
        <v>3370</v>
      </c>
      <c r="F945" t="s">
        <v>3371</v>
      </c>
      <c r="G945" t="s">
        <v>657</v>
      </c>
      <c r="H945" s="4">
        <v>45538</v>
      </c>
      <c r="I945" t="s">
        <v>512</v>
      </c>
      <c r="J945" t="s">
        <v>19</v>
      </c>
      <c r="K945" t="s">
        <v>133</v>
      </c>
    </row>
    <row r="946" spans="1:11">
      <c r="A946" s="3">
        <v>55</v>
      </c>
      <c r="B946" t="s">
        <v>83</v>
      </c>
      <c r="C946" t="s">
        <v>3372</v>
      </c>
      <c r="D946" t="s">
        <v>3373</v>
      </c>
      <c r="E946" t="s">
        <v>3374</v>
      </c>
      <c r="F946" t="s">
        <v>3375</v>
      </c>
      <c r="G946" t="s">
        <v>771</v>
      </c>
      <c r="H946" s="4">
        <v>45551</v>
      </c>
      <c r="I946" t="s">
        <v>512</v>
      </c>
      <c r="J946" t="s">
        <v>19</v>
      </c>
      <c r="K946" t="s">
        <v>133</v>
      </c>
    </row>
    <row r="947" spans="1:11">
      <c r="A947" s="3">
        <v>54</v>
      </c>
      <c r="B947" t="s">
        <v>83</v>
      </c>
      <c r="C947" t="s">
        <v>3376</v>
      </c>
      <c r="D947" t="s">
        <v>3377</v>
      </c>
      <c r="E947" t="s">
        <v>2775</v>
      </c>
      <c r="F947" t="s">
        <v>3378</v>
      </c>
      <c r="G947" t="s">
        <v>71</v>
      </c>
      <c r="H947" s="4">
        <v>45551</v>
      </c>
      <c r="I947" t="s">
        <v>512</v>
      </c>
      <c r="J947" t="s">
        <v>19</v>
      </c>
      <c r="K947" t="s">
        <v>133</v>
      </c>
    </row>
    <row r="948" spans="1:11">
      <c r="A948" s="3">
        <v>53</v>
      </c>
      <c r="B948" t="s">
        <v>26</v>
      </c>
      <c r="C948" t="s">
        <v>3379</v>
      </c>
      <c r="D948" t="s">
        <v>3380</v>
      </c>
      <c r="E948" t="s">
        <v>1243</v>
      </c>
      <c r="F948" t="s">
        <v>274</v>
      </c>
      <c r="G948" t="s">
        <v>275</v>
      </c>
      <c r="H948" s="4">
        <v>45537</v>
      </c>
      <c r="I948" t="s">
        <v>512</v>
      </c>
      <c r="K948" t="s">
        <v>133</v>
      </c>
    </row>
    <row r="949" spans="1:11">
      <c r="A949" s="3">
        <v>52</v>
      </c>
      <c r="B949" t="s">
        <v>83</v>
      </c>
      <c r="C949" t="s">
        <v>3381</v>
      </c>
      <c r="D949" t="s">
        <v>3382</v>
      </c>
      <c r="E949" t="s">
        <v>3383</v>
      </c>
      <c r="F949" t="s">
        <v>3384</v>
      </c>
      <c r="G949" t="s">
        <v>35</v>
      </c>
      <c r="H949" s="4">
        <v>45580</v>
      </c>
      <c r="I949" t="s">
        <v>512</v>
      </c>
      <c r="J949" t="s">
        <v>19</v>
      </c>
      <c r="K949" t="s">
        <v>133</v>
      </c>
    </row>
    <row r="950" spans="1:11">
      <c r="A950" s="3">
        <v>51</v>
      </c>
      <c r="B950" t="s">
        <v>83</v>
      </c>
      <c r="C950" t="s">
        <v>3385</v>
      </c>
      <c r="D950" t="s">
        <v>3386</v>
      </c>
      <c r="E950" t="s">
        <v>3387</v>
      </c>
      <c r="F950" t="s">
        <v>3388</v>
      </c>
      <c r="G950" t="s">
        <v>35</v>
      </c>
      <c r="H950" s="4">
        <v>45580</v>
      </c>
      <c r="I950" t="s">
        <v>512</v>
      </c>
      <c r="J950" t="s">
        <v>19</v>
      </c>
      <c r="K950" t="s">
        <v>133</v>
      </c>
    </row>
    <row r="951" spans="1:11">
      <c r="A951" s="3">
        <v>50</v>
      </c>
      <c r="B951" t="s">
        <v>83</v>
      </c>
      <c r="C951" t="s">
        <v>3389</v>
      </c>
      <c r="D951" t="s">
        <v>3390</v>
      </c>
      <c r="E951" t="s">
        <v>3391</v>
      </c>
      <c r="F951" t="s">
        <v>3392</v>
      </c>
      <c r="G951" t="s">
        <v>71</v>
      </c>
      <c r="H951" s="4">
        <v>45551</v>
      </c>
      <c r="I951" t="s">
        <v>512</v>
      </c>
      <c r="J951" t="s">
        <v>19</v>
      </c>
      <c r="K951" t="s">
        <v>518</v>
      </c>
    </row>
    <row r="952" spans="1:11">
      <c r="A952" s="3">
        <v>49</v>
      </c>
      <c r="B952" t="s">
        <v>26</v>
      </c>
      <c r="C952" t="s">
        <v>3393</v>
      </c>
      <c r="D952" t="s">
        <v>3394</v>
      </c>
      <c r="E952" t="s">
        <v>2983</v>
      </c>
      <c r="F952" t="s">
        <v>274</v>
      </c>
      <c r="G952" t="s">
        <v>275</v>
      </c>
      <c r="H952" s="4">
        <v>45537</v>
      </c>
      <c r="I952" t="s">
        <v>512</v>
      </c>
      <c r="K952" t="s">
        <v>133</v>
      </c>
    </row>
    <row r="953" spans="1:11">
      <c r="A953" s="3">
        <v>48</v>
      </c>
      <c r="B953" t="s">
        <v>83</v>
      </c>
      <c r="C953" t="s">
        <v>3395</v>
      </c>
      <c r="D953" t="s">
        <v>3396</v>
      </c>
      <c r="E953" t="s">
        <v>3397</v>
      </c>
      <c r="F953" t="s">
        <v>3398</v>
      </c>
      <c r="G953" t="s">
        <v>35</v>
      </c>
      <c r="H953" s="4">
        <v>45580</v>
      </c>
      <c r="I953" t="s">
        <v>512</v>
      </c>
      <c r="J953" t="s">
        <v>19</v>
      </c>
      <c r="K953" t="s">
        <v>133</v>
      </c>
    </row>
    <row r="954" spans="1:11">
      <c r="A954" s="3">
        <v>47</v>
      </c>
      <c r="B954" t="s">
        <v>83</v>
      </c>
      <c r="C954" t="s">
        <v>3399</v>
      </c>
      <c r="D954" t="s">
        <v>3400</v>
      </c>
      <c r="E954" t="s">
        <v>3401</v>
      </c>
      <c r="F954" t="s">
        <v>3402</v>
      </c>
      <c r="G954" t="s">
        <v>35</v>
      </c>
      <c r="H954" s="4">
        <v>45580</v>
      </c>
      <c r="I954" t="s">
        <v>512</v>
      </c>
      <c r="J954" t="s">
        <v>19</v>
      </c>
      <c r="K954" t="s">
        <v>133</v>
      </c>
    </row>
    <row r="955" spans="1:11">
      <c r="A955" s="3">
        <v>46</v>
      </c>
      <c r="B955" t="s">
        <v>26</v>
      </c>
      <c r="C955" t="s">
        <v>3403</v>
      </c>
      <c r="D955" t="s">
        <v>3404</v>
      </c>
      <c r="E955" t="s">
        <v>1038</v>
      </c>
      <c r="F955" t="s">
        <v>3405</v>
      </c>
      <c r="G955" t="s">
        <v>2166</v>
      </c>
      <c r="H955" s="4">
        <v>45512</v>
      </c>
      <c r="I955" t="s">
        <v>512</v>
      </c>
      <c r="K955" t="s">
        <v>133</v>
      </c>
    </row>
    <row r="956" spans="1:11">
      <c r="A956" s="3">
        <v>45</v>
      </c>
      <c r="B956" t="s">
        <v>26</v>
      </c>
      <c r="C956" t="s">
        <v>3406</v>
      </c>
      <c r="D956" t="s">
        <v>3407</v>
      </c>
      <c r="E956" t="s">
        <v>1038</v>
      </c>
      <c r="F956" t="s">
        <v>3405</v>
      </c>
      <c r="G956" t="s">
        <v>2166</v>
      </c>
      <c r="H956" s="4">
        <v>45512</v>
      </c>
      <c r="I956" t="s">
        <v>512</v>
      </c>
      <c r="K956" t="s">
        <v>133</v>
      </c>
    </row>
    <row r="957" spans="1:11">
      <c r="A957" s="3">
        <v>44</v>
      </c>
      <c r="B957" t="s">
        <v>83</v>
      </c>
      <c r="C957" t="s">
        <v>3408</v>
      </c>
      <c r="D957" t="s">
        <v>3409</v>
      </c>
      <c r="E957" t="s">
        <v>758</v>
      </c>
      <c r="F957" t="s">
        <v>3410</v>
      </c>
      <c r="G957" t="s">
        <v>71</v>
      </c>
      <c r="H957" s="4">
        <v>45551</v>
      </c>
      <c r="I957" t="s">
        <v>512</v>
      </c>
      <c r="J957" t="s">
        <v>19</v>
      </c>
      <c r="K957" t="s">
        <v>133</v>
      </c>
    </row>
    <row r="958" spans="1:11">
      <c r="A958" s="3">
        <v>43</v>
      </c>
      <c r="B958" t="s">
        <v>26</v>
      </c>
      <c r="C958" t="s">
        <v>3411</v>
      </c>
      <c r="D958" t="s">
        <v>3412</v>
      </c>
      <c r="E958" t="s">
        <v>3241</v>
      </c>
      <c r="F958" t="s">
        <v>3413</v>
      </c>
      <c r="G958" t="s">
        <v>535</v>
      </c>
      <c r="H958" s="4">
        <v>45537</v>
      </c>
      <c r="I958" t="s">
        <v>512</v>
      </c>
      <c r="K958" t="s">
        <v>133</v>
      </c>
    </row>
    <row r="959" spans="1:11">
      <c r="A959" s="3">
        <v>42</v>
      </c>
      <c r="B959" t="s">
        <v>26</v>
      </c>
      <c r="C959" t="s">
        <v>3414</v>
      </c>
      <c r="D959" t="s">
        <v>3415</v>
      </c>
      <c r="E959" t="s">
        <v>834</v>
      </c>
      <c r="F959" t="s">
        <v>3416</v>
      </c>
      <c r="G959" t="s">
        <v>275</v>
      </c>
      <c r="H959" s="4">
        <v>45537</v>
      </c>
      <c r="I959" t="s">
        <v>512</v>
      </c>
      <c r="K959" t="s">
        <v>133</v>
      </c>
    </row>
    <row r="960" spans="1:11">
      <c r="A960" s="3">
        <v>41</v>
      </c>
      <c r="B960" t="s">
        <v>83</v>
      </c>
      <c r="C960" t="s">
        <v>3417</v>
      </c>
      <c r="D960" t="s">
        <v>3418</v>
      </c>
      <c r="E960" t="s">
        <v>3419</v>
      </c>
      <c r="F960" t="s">
        <v>3420</v>
      </c>
      <c r="G960" t="s">
        <v>35</v>
      </c>
      <c r="H960" s="4">
        <v>45580</v>
      </c>
      <c r="I960" t="s">
        <v>512</v>
      </c>
      <c r="J960" t="s">
        <v>19</v>
      </c>
      <c r="K960" t="s">
        <v>133</v>
      </c>
    </row>
    <row r="961" spans="1:11">
      <c r="A961" s="3">
        <v>40</v>
      </c>
      <c r="B961" t="s">
        <v>26</v>
      </c>
      <c r="C961" t="s">
        <v>3421</v>
      </c>
      <c r="D961" t="s">
        <v>3422</v>
      </c>
      <c r="E961" t="s">
        <v>3423</v>
      </c>
      <c r="F961" t="s">
        <v>3424</v>
      </c>
      <c r="G961" t="s">
        <v>132</v>
      </c>
      <c r="H961" s="4">
        <v>45562</v>
      </c>
      <c r="I961" t="s">
        <v>512</v>
      </c>
      <c r="K961" t="s">
        <v>133</v>
      </c>
    </row>
    <row r="962" spans="1:11">
      <c r="A962" s="3">
        <v>39</v>
      </c>
      <c r="B962" t="s">
        <v>26</v>
      </c>
      <c r="C962" t="s">
        <v>3425</v>
      </c>
      <c r="D962" t="s">
        <v>3426</v>
      </c>
      <c r="E962" t="s">
        <v>3427</v>
      </c>
      <c r="F962" t="s">
        <v>3428</v>
      </c>
      <c r="G962" t="s">
        <v>752</v>
      </c>
      <c r="H962" s="4">
        <v>45537</v>
      </c>
      <c r="I962" t="s">
        <v>512</v>
      </c>
      <c r="K962" t="s">
        <v>1409</v>
      </c>
    </row>
    <row r="963" spans="1:11">
      <c r="A963" s="3">
        <v>38</v>
      </c>
      <c r="B963" t="s">
        <v>26</v>
      </c>
      <c r="C963" t="s">
        <v>3429</v>
      </c>
      <c r="D963" t="s">
        <v>3430</v>
      </c>
      <c r="E963" t="s">
        <v>626</v>
      </c>
      <c r="F963" t="s">
        <v>3431</v>
      </c>
      <c r="G963" t="s">
        <v>708</v>
      </c>
      <c r="H963" s="4">
        <v>45537</v>
      </c>
      <c r="I963" t="s">
        <v>512</v>
      </c>
      <c r="K963" t="s">
        <v>133</v>
      </c>
    </row>
    <row r="964" spans="1:11">
      <c r="A964" s="3">
        <v>37</v>
      </c>
      <c r="B964" t="s">
        <v>83</v>
      </c>
      <c r="C964" t="s">
        <v>3432</v>
      </c>
      <c r="D964" t="s">
        <v>3433</v>
      </c>
      <c r="E964" t="s">
        <v>3434</v>
      </c>
      <c r="F964" t="s">
        <v>3435</v>
      </c>
      <c r="G964" t="s">
        <v>35</v>
      </c>
      <c r="H964" s="4">
        <v>45580</v>
      </c>
      <c r="I964" t="s">
        <v>512</v>
      </c>
      <c r="J964" t="s">
        <v>19</v>
      </c>
      <c r="K964" t="s">
        <v>133</v>
      </c>
    </row>
    <row r="965" spans="1:11">
      <c r="A965" s="3">
        <v>36</v>
      </c>
      <c r="B965" t="s">
        <v>26</v>
      </c>
      <c r="C965" t="s">
        <v>3436</v>
      </c>
      <c r="D965" t="s">
        <v>3437</v>
      </c>
      <c r="E965" t="s">
        <v>1706</v>
      </c>
      <c r="F965" t="s">
        <v>3438</v>
      </c>
      <c r="G965" t="s">
        <v>535</v>
      </c>
      <c r="H965" s="4">
        <v>45532</v>
      </c>
      <c r="I965" t="s">
        <v>512</v>
      </c>
      <c r="K965" t="s">
        <v>133</v>
      </c>
    </row>
    <row r="966" spans="1:11">
      <c r="A966" s="3">
        <v>35</v>
      </c>
      <c r="B966" t="s">
        <v>26</v>
      </c>
      <c r="C966" t="s">
        <v>3439</v>
      </c>
      <c r="D966" t="s">
        <v>3440</v>
      </c>
      <c r="E966" t="s">
        <v>1374</v>
      </c>
      <c r="F966" t="s">
        <v>3441</v>
      </c>
      <c r="G966" t="s">
        <v>752</v>
      </c>
      <c r="H966" s="4">
        <v>45537</v>
      </c>
      <c r="I966" t="s">
        <v>512</v>
      </c>
      <c r="K966" t="s">
        <v>1409</v>
      </c>
    </row>
    <row r="967" spans="1:11">
      <c r="A967" s="3">
        <v>34</v>
      </c>
      <c r="B967" t="s">
        <v>83</v>
      </c>
      <c r="C967" t="s">
        <v>3442</v>
      </c>
      <c r="D967" t="s">
        <v>3443</v>
      </c>
      <c r="E967" t="s">
        <v>2334</v>
      </c>
      <c r="F967" t="s">
        <v>3444</v>
      </c>
      <c r="G967" t="s">
        <v>804</v>
      </c>
      <c r="H967" s="4">
        <v>45551</v>
      </c>
      <c r="I967" t="s">
        <v>512</v>
      </c>
      <c r="J967" t="s">
        <v>19</v>
      </c>
      <c r="K967" t="s">
        <v>25</v>
      </c>
    </row>
    <row r="968" spans="1:11">
      <c r="A968" s="3">
        <v>33</v>
      </c>
      <c r="B968" t="s">
        <v>83</v>
      </c>
      <c r="C968" t="s">
        <v>3445</v>
      </c>
      <c r="D968" t="s">
        <v>3446</v>
      </c>
      <c r="E968" t="s">
        <v>1714</v>
      </c>
      <c r="F968" t="s">
        <v>3447</v>
      </c>
      <c r="G968" t="s">
        <v>71</v>
      </c>
      <c r="H968" s="4">
        <v>45551</v>
      </c>
      <c r="I968" t="s">
        <v>512</v>
      </c>
      <c r="J968" t="s">
        <v>19</v>
      </c>
      <c r="K968" t="s">
        <v>518</v>
      </c>
    </row>
    <row r="969" spans="1:11">
      <c r="A969" s="3">
        <v>32</v>
      </c>
      <c r="B969" t="s">
        <v>83</v>
      </c>
      <c r="C969" t="s">
        <v>3448</v>
      </c>
      <c r="D969" t="s">
        <v>3449</v>
      </c>
      <c r="E969" t="s">
        <v>1756</v>
      </c>
      <c r="F969" t="s">
        <v>3450</v>
      </c>
      <c r="G969" t="s">
        <v>71</v>
      </c>
      <c r="H969" s="4">
        <v>45551</v>
      </c>
      <c r="I969" t="s">
        <v>512</v>
      </c>
      <c r="K969" t="s">
        <v>25</v>
      </c>
    </row>
    <row r="970" spans="1:11">
      <c r="A970" s="3">
        <v>31</v>
      </c>
      <c r="B970" t="s">
        <v>83</v>
      </c>
      <c r="C970" t="s">
        <v>3451</v>
      </c>
      <c r="D970" t="s">
        <v>3452</v>
      </c>
      <c r="E970" t="s">
        <v>1756</v>
      </c>
      <c r="F970" t="s">
        <v>3453</v>
      </c>
      <c r="G970" t="s">
        <v>71</v>
      </c>
      <c r="H970" s="4">
        <v>45551</v>
      </c>
      <c r="I970" t="s">
        <v>512</v>
      </c>
      <c r="K970" t="s">
        <v>25</v>
      </c>
    </row>
    <row r="971" spans="1:11">
      <c r="A971" s="3">
        <v>30</v>
      </c>
      <c r="B971" t="s">
        <v>83</v>
      </c>
      <c r="C971" t="s">
        <v>3454</v>
      </c>
      <c r="D971" t="s">
        <v>3455</v>
      </c>
      <c r="E971" t="s">
        <v>2236</v>
      </c>
      <c r="F971" t="s">
        <v>3456</v>
      </c>
      <c r="G971" t="s">
        <v>127</v>
      </c>
      <c r="H971" s="4">
        <v>45551</v>
      </c>
      <c r="I971" t="s">
        <v>512</v>
      </c>
      <c r="J971" t="s">
        <v>19</v>
      </c>
      <c r="K971" t="s">
        <v>133</v>
      </c>
    </row>
    <row r="972" spans="1:11">
      <c r="A972" s="3">
        <v>29</v>
      </c>
      <c r="B972" t="s">
        <v>83</v>
      </c>
      <c r="C972" t="s">
        <v>3457</v>
      </c>
      <c r="D972" t="s">
        <v>3458</v>
      </c>
      <c r="E972" t="s">
        <v>3459</v>
      </c>
      <c r="F972" t="s">
        <v>3460</v>
      </c>
      <c r="G972" t="s">
        <v>592</v>
      </c>
      <c r="H972" s="4">
        <v>45539</v>
      </c>
      <c r="I972" t="s">
        <v>512</v>
      </c>
      <c r="J972" t="s">
        <v>19</v>
      </c>
      <c r="K972" t="s">
        <v>133</v>
      </c>
    </row>
    <row r="973" spans="1:11">
      <c r="A973" s="3">
        <v>28</v>
      </c>
      <c r="B973" t="s">
        <v>26</v>
      </c>
      <c r="C973" t="s">
        <v>3461</v>
      </c>
      <c r="D973" t="s">
        <v>3462</v>
      </c>
      <c r="E973" t="s">
        <v>2369</v>
      </c>
      <c r="F973" t="s">
        <v>3463</v>
      </c>
      <c r="G973" t="s">
        <v>752</v>
      </c>
      <c r="H973" s="4">
        <v>45537</v>
      </c>
      <c r="I973" t="s">
        <v>512</v>
      </c>
      <c r="K973" t="s">
        <v>1409</v>
      </c>
    </row>
    <row r="974" spans="1:11">
      <c r="A974" s="3">
        <v>27</v>
      </c>
      <c r="B974" t="s">
        <v>83</v>
      </c>
      <c r="C974" t="s">
        <v>3464</v>
      </c>
      <c r="D974" t="s">
        <v>3465</v>
      </c>
      <c r="E974" t="s">
        <v>3241</v>
      </c>
      <c r="F974" t="s">
        <v>3413</v>
      </c>
      <c r="G974" t="s">
        <v>535</v>
      </c>
      <c r="H974" s="4">
        <v>45537</v>
      </c>
      <c r="I974" t="s">
        <v>512</v>
      </c>
      <c r="J974" t="s">
        <v>19</v>
      </c>
      <c r="K974" t="s">
        <v>133</v>
      </c>
    </row>
    <row r="975" spans="1:11">
      <c r="A975" s="3">
        <v>26</v>
      </c>
      <c r="B975" t="s">
        <v>26</v>
      </c>
      <c r="C975" t="s">
        <v>3466</v>
      </c>
      <c r="D975" t="s">
        <v>3467</v>
      </c>
      <c r="E975" t="s">
        <v>3468</v>
      </c>
      <c r="F975" t="s">
        <v>3469</v>
      </c>
      <c r="G975" t="s">
        <v>708</v>
      </c>
      <c r="H975" s="4">
        <v>45531</v>
      </c>
      <c r="I975" t="s">
        <v>512</v>
      </c>
      <c r="K975" t="s">
        <v>133</v>
      </c>
    </row>
    <row r="976" spans="1:11">
      <c r="A976" s="3">
        <v>25</v>
      </c>
      <c r="B976" t="s">
        <v>83</v>
      </c>
      <c r="C976" t="s">
        <v>3470</v>
      </c>
      <c r="D976" t="s">
        <v>3471</v>
      </c>
      <c r="E976" t="s">
        <v>3472</v>
      </c>
      <c r="F976" t="s">
        <v>3473</v>
      </c>
      <c r="G976" t="s">
        <v>535</v>
      </c>
      <c r="H976" s="4">
        <v>45537</v>
      </c>
      <c r="I976" t="s">
        <v>512</v>
      </c>
      <c r="J976" t="s">
        <v>19</v>
      </c>
      <c r="K976" t="s">
        <v>20</v>
      </c>
    </row>
    <row r="977" spans="1:11">
      <c r="A977" s="3">
        <v>24</v>
      </c>
      <c r="B977" t="s">
        <v>83</v>
      </c>
      <c r="C977" t="s">
        <v>3474</v>
      </c>
      <c r="D977" t="s">
        <v>3475</v>
      </c>
      <c r="E977" t="s">
        <v>2761</v>
      </c>
      <c r="F977" t="s">
        <v>2762</v>
      </c>
      <c r="G977" t="s">
        <v>986</v>
      </c>
      <c r="H977" s="4">
        <v>45551</v>
      </c>
      <c r="I977" t="s">
        <v>512</v>
      </c>
      <c r="J977" t="s">
        <v>19</v>
      </c>
      <c r="K977" t="s">
        <v>133</v>
      </c>
    </row>
    <row r="978" spans="1:11">
      <c r="A978" s="3">
        <v>23</v>
      </c>
      <c r="B978" t="s">
        <v>83</v>
      </c>
      <c r="C978" t="s">
        <v>3476</v>
      </c>
      <c r="D978" t="s">
        <v>3477</v>
      </c>
      <c r="E978" t="s">
        <v>3478</v>
      </c>
      <c r="F978" t="s">
        <v>3479</v>
      </c>
      <c r="G978" t="s">
        <v>127</v>
      </c>
      <c r="H978" s="4">
        <v>45551</v>
      </c>
      <c r="I978" t="s">
        <v>512</v>
      </c>
      <c r="J978" t="s">
        <v>19</v>
      </c>
      <c r="K978" t="s">
        <v>20</v>
      </c>
    </row>
    <row r="979" spans="1:11">
      <c r="A979" s="3">
        <v>22</v>
      </c>
      <c r="B979" t="s">
        <v>83</v>
      </c>
      <c r="C979" t="s">
        <v>3480</v>
      </c>
      <c r="D979" t="s">
        <v>3481</v>
      </c>
      <c r="E979" t="s">
        <v>3478</v>
      </c>
      <c r="F979" t="s">
        <v>3479</v>
      </c>
      <c r="G979" t="s">
        <v>35</v>
      </c>
      <c r="H979" s="4">
        <v>45580</v>
      </c>
      <c r="I979" t="s">
        <v>512</v>
      </c>
      <c r="J979" t="s">
        <v>19</v>
      </c>
      <c r="K979" t="s">
        <v>20</v>
      </c>
    </row>
    <row r="980" spans="1:11">
      <c r="A980" s="3">
        <v>21</v>
      </c>
      <c r="B980" t="s">
        <v>26</v>
      </c>
      <c r="C980" t="s">
        <v>3482</v>
      </c>
      <c r="D980" t="s">
        <v>3483</v>
      </c>
      <c r="E980" t="s">
        <v>3484</v>
      </c>
      <c r="F980" t="s">
        <v>3485</v>
      </c>
      <c r="G980" t="s">
        <v>1642</v>
      </c>
      <c r="H980" s="4">
        <v>45537</v>
      </c>
      <c r="I980" t="s">
        <v>512</v>
      </c>
      <c r="K980" t="s">
        <v>133</v>
      </c>
    </row>
    <row r="981" spans="1:11">
      <c r="A981" s="3">
        <v>20</v>
      </c>
      <c r="B981" t="s">
        <v>83</v>
      </c>
      <c r="C981" t="s">
        <v>3486</v>
      </c>
      <c r="D981" t="s">
        <v>3487</v>
      </c>
      <c r="E981" t="s">
        <v>3488</v>
      </c>
      <c r="F981" t="s">
        <v>3489</v>
      </c>
      <c r="G981" t="s">
        <v>35</v>
      </c>
      <c r="H981" s="4">
        <v>45580</v>
      </c>
      <c r="I981" t="s">
        <v>512</v>
      </c>
      <c r="J981" t="s">
        <v>19</v>
      </c>
      <c r="K981" t="s">
        <v>25</v>
      </c>
    </row>
    <row r="982" spans="1:11">
      <c r="A982" s="3">
        <v>19</v>
      </c>
      <c r="B982" t="s">
        <v>83</v>
      </c>
      <c r="C982" t="s">
        <v>3490</v>
      </c>
      <c r="D982" t="s">
        <v>3491</v>
      </c>
      <c r="E982" t="s">
        <v>3492</v>
      </c>
      <c r="F982" t="s">
        <v>2772</v>
      </c>
      <c r="G982" t="s">
        <v>35</v>
      </c>
      <c r="H982" s="4">
        <v>45580</v>
      </c>
      <c r="I982" t="s">
        <v>512</v>
      </c>
      <c r="J982" t="s">
        <v>19</v>
      </c>
      <c r="K982" t="s">
        <v>133</v>
      </c>
    </row>
    <row r="983" spans="1:11">
      <c r="A983" s="3">
        <v>18</v>
      </c>
      <c r="B983" t="s">
        <v>26</v>
      </c>
      <c r="C983" t="s">
        <v>3493</v>
      </c>
      <c r="D983" t="s">
        <v>3494</v>
      </c>
      <c r="E983" t="s">
        <v>3495</v>
      </c>
      <c r="F983" t="s">
        <v>3496</v>
      </c>
      <c r="G983" t="s">
        <v>535</v>
      </c>
      <c r="H983" s="4">
        <v>45532</v>
      </c>
      <c r="I983" t="s">
        <v>512</v>
      </c>
      <c r="K983" t="s">
        <v>133</v>
      </c>
    </row>
    <row r="984" spans="1:11">
      <c r="A984" s="3">
        <v>17</v>
      </c>
      <c r="B984" t="s">
        <v>12</v>
      </c>
      <c r="C984" t="s">
        <v>3497</v>
      </c>
      <c r="D984" t="s">
        <v>3498</v>
      </c>
      <c r="E984" t="s">
        <v>1374</v>
      </c>
      <c r="F984" t="s">
        <v>3499</v>
      </c>
      <c r="G984" t="s">
        <v>132</v>
      </c>
      <c r="H984" s="4">
        <v>45565</v>
      </c>
      <c r="I984" t="s">
        <v>512</v>
      </c>
      <c r="J984" t="s">
        <v>19</v>
      </c>
      <c r="K984" t="s">
        <v>25</v>
      </c>
    </row>
    <row r="985" spans="1:11">
      <c r="A985" s="3">
        <v>16</v>
      </c>
      <c r="B985" t="s">
        <v>83</v>
      </c>
      <c r="C985" t="s">
        <v>3500</v>
      </c>
      <c r="D985" t="s">
        <v>3501</v>
      </c>
      <c r="E985" t="s">
        <v>3502</v>
      </c>
      <c r="F985" t="s">
        <v>3503</v>
      </c>
      <c r="G985" t="s">
        <v>35</v>
      </c>
      <c r="H985" s="4">
        <v>45580</v>
      </c>
      <c r="I985" t="s">
        <v>512</v>
      </c>
      <c r="J985" t="s">
        <v>19</v>
      </c>
      <c r="K985" t="s">
        <v>133</v>
      </c>
    </row>
    <row r="986" spans="1:11">
      <c r="A986" s="3">
        <v>15</v>
      </c>
      <c r="B986" t="s">
        <v>26</v>
      </c>
      <c r="C986" t="s">
        <v>3504</v>
      </c>
      <c r="D986" t="s">
        <v>3505</v>
      </c>
      <c r="E986" t="s">
        <v>1110</v>
      </c>
      <c r="F986" t="s">
        <v>3506</v>
      </c>
      <c r="G986" t="s">
        <v>708</v>
      </c>
      <c r="H986" s="4">
        <v>45531</v>
      </c>
      <c r="I986" t="s">
        <v>512</v>
      </c>
      <c r="K986" t="s">
        <v>133</v>
      </c>
    </row>
    <row r="987" spans="1:11">
      <c r="A987" s="3">
        <v>14</v>
      </c>
      <c r="B987" t="s">
        <v>83</v>
      </c>
      <c r="C987" t="s">
        <v>3507</v>
      </c>
      <c r="D987" t="s">
        <v>3508</v>
      </c>
      <c r="E987" t="s">
        <v>3509</v>
      </c>
      <c r="F987" t="s">
        <v>3510</v>
      </c>
      <c r="G987" t="s">
        <v>77</v>
      </c>
      <c r="H987" s="4">
        <v>45580</v>
      </c>
      <c r="I987" t="s">
        <v>512</v>
      </c>
      <c r="J987" t="s">
        <v>19</v>
      </c>
      <c r="K987" t="s">
        <v>518</v>
      </c>
    </row>
    <row r="988" spans="1:11">
      <c r="A988" s="3">
        <v>13</v>
      </c>
      <c r="B988" t="s">
        <v>83</v>
      </c>
      <c r="C988" t="s">
        <v>3511</v>
      </c>
      <c r="D988" t="s">
        <v>3512</v>
      </c>
      <c r="E988" t="s">
        <v>845</v>
      </c>
      <c r="F988" t="s">
        <v>3513</v>
      </c>
      <c r="G988" t="s">
        <v>517</v>
      </c>
      <c r="H988" s="4">
        <v>45537</v>
      </c>
      <c r="I988" t="s">
        <v>512</v>
      </c>
      <c r="J988" t="s">
        <v>19</v>
      </c>
      <c r="K988" t="s">
        <v>20</v>
      </c>
    </row>
    <row r="989" spans="1:11">
      <c r="A989" s="3">
        <v>12</v>
      </c>
      <c r="B989" t="s">
        <v>83</v>
      </c>
      <c r="C989" t="s">
        <v>3514</v>
      </c>
      <c r="D989" t="s">
        <v>3515</v>
      </c>
      <c r="E989" t="s">
        <v>2529</v>
      </c>
      <c r="F989" t="s">
        <v>3516</v>
      </c>
      <c r="G989" t="s">
        <v>35</v>
      </c>
      <c r="H989" s="4">
        <v>45580</v>
      </c>
      <c r="I989" t="s">
        <v>512</v>
      </c>
      <c r="J989" t="s">
        <v>19</v>
      </c>
      <c r="K989" t="s">
        <v>20</v>
      </c>
    </row>
    <row r="990" spans="1:11">
      <c r="A990" s="3">
        <v>11</v>
      </c>
      <c r="B990" t="s">
        <v>83</v>
      </c>
      <c r="C990" t="s">
        <v>3517</v>
      </c>
      <c r="D990" t="s">
        <v>3518</v>
      </c>
      <c r="E990" t="s">
        <v>3519</v>
      </c>
      <c r="F990" t="s">
        <v>3520</v>
      </c>
      <c r="G990" t="s">
        <v>592</v>
      </c>
      <c r="H990" s="4">
        <v>45537</v>
      </c>
      <c r="I990" t="s">
        <v>512</v>
      </c>
      <c r="J990" t="s">
        <v>19</v>
      </c>
      <c r="K990" t="s">
        <v>518</v>
      </c>
    </row>
    <row r="991" spans="1:11">
      <c r="A991" s="3">
        <v>10</v>
      </c>
      <c r="B991" t="s">
        <v>26</v>
      </c>
      <c r="C991" t="s">
        <v>3521</v>
      </c>
      <c r="D991" t="s">
        <v>3522</v>
      </c>
      <c r="E991" t="s">
        <v>1110</v>
      </c>
      <c r="F991" t="s">
        <v>1148</v>
      </c>
      <c r="G991" t="s">
        <v>708</v>
      </c>
      <c r="H991" s="4">
        <v>45531</v>
      </c>
      <c r="I991" t="s">
        <v>512</v>
      </c>
      <c r="K991" t="s">
        <v>133</v>
      </c>
    </row>
    <row r="992" spans="1:11">
      <c r="A992" s="3">
        <v>9</v>
      </c>
      <c r="B992" t="s">
        <v>26</v>
      </c>
      <c r="C992" t="s">
        <v>3523</v>
      </c>
      <c r="D992" t="s">
        <v>3524</v>
      </c>
      <c r="E992" t="s">
        <v>2220</v>
      </c>
      <c r="F992" t="s">
        <v>3525</v>
      </c>
      <c r="G992" t="s">
        <v>35</v>
      </c>
      <c r="H992" s="4">
        <v>45572</v>
      </c>
      <c r="I992" t="s">
        <v>512</v>
      </c>
      <c r="K992" t="s">
        <v>133</v>
      </c>
    </row>
    <row r="993" spans="1:11">
      <c r="A993" s="3">
        <v>8</v>
      </c>
      <c r="B993" t="s">
        <v>83</v>
      </c>
      <c r="C993" t="s">
        <v>3526</v>
      </c>
      <c r="D993" t="s">
        <v>3527</v>
      </c>
      <c r="E993" t="s">
        <v>911</v>
      </c>
      <c r="F993" t="s">
        <v>3528</v>
      </c>
      <c r="G993" t="s">
        <v>592</v>
      </c>
      <c r="H993" s="4">
        <v>45537</v>
      </c>
      <c r="I993" t="s">
        <v>512</v>
      </c>
      <c r="J993" t="s">
        <v>19</v>
      </c>
      <c r="K993" t="s">
        <v>25</v>
      </c>
    </row>
    <row r="994" spans="1:11">
      <c r="A994" s="3">
        <v>7</v>
      </c>
      <c r="B994" t="s">
        <v>83</v>
      </c>
      <c r="C994" t="s">
        <v>3529</v>
      </c>
      <c r="D994" t="s">
        <v>3530</v>
      </c>
      <c r="E994" t="s">
        <v>3531</v>
      </c>
      <c r="F994" t="s">
        <v>3532</v>
      </c>
      <c r="G994" t="s">
        <v>35</v>
      </c>
      <c r="H994" s="4">
        <v>45580</v>
      </c>
      <c r="I994" t="s">
        <v>512</v>
      </c>
      <c r="J994" t="s">
        <v>19</v>
      </c>
      <c r="K994" t="s">
        <v>772</v>
      </c>
    </row>
    <row r="995" spans="1:11">
      <c r="A995" s="3">
        <v>6</v>
      </c>
      <c r="B995" t="s">
        <v>26</v>
      </c>
      <c r="C995" t="s">
        <v>3533</v>
      </c>
      <c r="D995" t="s">
        <v>3534</v>
      </c>
      <c r="E995" t="s">
        <v>3535</v>
      </c>
      <c r="F995" t="s">
        <v>3536</v>
      </c>
      <c r="G995" t="s">
        <v>804</v>
      </c>
      <c r="H995" s="4">
        <v>45551</v>
      </c>
      <c r="I995" t="s">
        <v>512</v>
      </c>
      <c r="K995" t="s">
        <v>133</v>
      </c>
    </row>
    <row r="996" spans="1:11">
      <c r="A996" s="3">
        <v>5</v>
      </c>
      <c r="B996" t="s">
        <v>83</v>
      </c>
      <c r="C996" t="s">
        <v>3537</v>
      </c>
      <c r="D996" t="s">
        <v>3538</v>
      </c>
      <c r="E996" t="s">
        <v>3539</v>
      </c>
      <c r="F996" t="s">
        <v>3540</v>
      </c>
      <c r="G996" t="s">
        <v>35</v>
      </c>
      <c r="H996" s="4">
        <v>45580</v>
      </c>
      <c r="I996" t="s">
        <v>512</v>
      </c>
      <c r="J996" t="s">
        <v>19</v>
      </c>
      <c r="K996" t="s">
        <v>133</v>
      </c>
    </row>
    <row r="997" spans="1:11">
      <c r="A997" s="3">
        <v>4</v>
      </c>
      <c r="B997" t="s">
        <v>83</v>
      </c>
      <c r="C997" t="s">
        <v>3541</v>
      </c>
      <c r="D997" t="s">
        <v>3542</v>
      </c>
      <c r="E997" t="s">
        <v>3076</v>
      </c>
      <c r="F997" t="s">
        <v>3543</v>
      </c>
      <c r="G997" t="s">
        <v>127</v>
      </c>
      <c r="H997" s="4">
        <v>45551</v>
      </c>
      <c r="I997" t="s">
        <v>512</v>
      </c>
      <c r="J997" t="s">
        <v>19</v>
      </c>
      <c r="K997" t="s">
        <v>20</v>
      </c>
    </row>
    <row r="998" spans="1:11">
      <c r="A998" s="3">
        <v>3</v>
      </c>
      <c r="B998" t="s">
        <v>83</v>
      </c>
      <c r="C998" t="s">
        <v>3544</v>
      </c>
      <c r="D998" t="s">
        <v>3545</v>
      </c>
      <c r="E998" t="s">
        <v>2236</v>
      </c>
      <c r="F998" t="s">
        <v>2237</v>
      </c>
      <c r="G998" t="s">
        <v>127</v>
      </c>
      <c r="H998" s="4">
        <v>45551</v>
      </c>
      <c r="I998" t="s">
        <v>512</v>
      </c>
      <c r="J998" t="s">
        <v>19</v>
      </c>
      <c r="K998" t="s">
        <v>133</v>
      </c>
    </row>
    <row r="999" spans="1:11">
      <c r="A999" s="3">
        <v>2</v>
      </c>
      <c r="B999" t="s">
        <v>26</v>
      </c>
      <c r="C999" t="s">
        <v>3546</v>
      </c>
      <c r="D999" t="s">
        <v>3547</v>
      </c>
      <c r="E999" t="s">
        <v>60</v>
      </c>
      <c r="F999" t="s">
        <v>3548</v>
      </c>
      <c r="G999" t="s">
        <v>35</v>
      </c>
      <c r="H999" s="4">
        <v>45533</v>
      </c>
      <c r="I999" t="s">
        <v>512</v>
      </c>
      <c r="K999" t="s">
        <v>133</v>
      </c>
    </row>
    <row r="1000" spans="1:11">
      <c r="A1000" s="3">
        <v>1</v>
      </c>
      <c r="B1000" t="s">
        <v>26</v>
      </c>
      <c r="C1000" t="s">
        <v>3549</v>
      </c>
      <c r="D1000" t="s">
        <v>3550</v>
      </c>
      <c r="E1000" t="s">
        <v>3551</v>
      </c>
      <c r="F1000" t="s">
        <v>3552</v>
      </c>
      <c r="G1000" t="s">
        <v>17</v>
      </c>
      <c r="H1000" s="4">
        <v>45552</v>
      </c>
      <c r="I1000" t="s">
        <v>512</v>
      </c>
      <c r="K1000" t="s">
        <v>133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A3" sqref="A3:B10"/>
    </sheetView>
  </sheetViews>
  <sheetFormatPr baseColWidth="10" defaultRowHeight="15"/>
  <cols>
    <col min="1" max="1" width="40" customWidth="1"/>
    <col min="2" max="2" width="21" bestFit="1" customWidth="1"/>
  </cols>
  <sheetData>
    <row r="3" spans="1:4">
      <c r="A3" s="45" t="s">
        <v>4209</v>
      </c>
      <c r="B3" t="s">
        <v>4219</v>
      </c>
    </row>
    <row r="4" spans="1:4">
      <c r="A4" s="46" t="s">
        <v>4192</v>
      </c>
      <c r="B4" s="47">
        <v>1</v>
      </c>
    </row>
    <row r="5" spans="1:4">
      <c r="A5" s="46" t="s">
        <v>4193</v>
      </c>
      <c r="B5" s="47">
        <v>35</v>
      </c>
    </row>
    <row r="6" spans="1:4">
      <c r="A6" s="46" t="s">
        <v>4194</v>
      </c>
      <c r="B6" s="47">
        <v>2</v>
      </c>
    </row>
    <row r="7" spans="1:4">
      <c r="A7" s="46" t="s">
        <v>3613</v>
      </c>
      <c r="B7" s="47">
        <v>3</v>
      </c>
    </row>
    <row r="8" spans="1:4">
      <c r="A8" s="46" t="s">
        <v>4195</v>
      </c>
      <c r="B8" s="47">
        <v>110</v>
      </c>
    </row>
    <row r="9" spans="1:4">
      <c r="A9" s="46" t="s">
        <v>4182</v>
      </c>
      <c r="B9" s="47">
        <v>45</v>
      </c>
    </row>
    <row r="10" spans="1:4">
      <c r="A10" s="46" t="s">
        <v>4210</v>
      </c>
      <c r="B10" s="47">
        <v>196</v>
      </c>
    </row>
    <row r="11" spans="1:4">
      <c r="D11" s="31"/>
    </row>
    <row r="12" spans="1:4">
      <c r="D12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" sqref="A3:B8"/>
    </sheetView>
  </sheetViews>
  <sheetFormatPr baseColWidth="10" defaultRowHeight="15"/>
  <cols>
    <col min="1" max="1" width="17.5703125" bestFit="1" customWidth="1"/>
    <col min="2" max="2" width="16.42578125" bestFit="1" customWidth="1"/>
  </cols>
  <sheetData>
    <row r="3" spans="1:2">
      <c r="A3" s="45" t="s">
        <v>4209</v>
      </c>
      <c r="B3" t="s">
        <v>4222</v>
      </c>
    </row>
    <row r="4" spans="1:2">
      <c r="A4" s="46" t="s">
        <v>3591</v>
      </c>
      <c r="B4" s="47">
        <v>40</v>
      </c>
    </row>
    <row r="5" spans="1:2">
      <c r="A5" s="46" t="s">
        <v>3585</v>
      </c>
      <c r="B5" s="47">
        <v>79</v>
      </c>
    </row>
    <row r="6" spans="1:2">
      <c r="A6" s="46" t="s">
        <v>3698</v>
      </c>
      <c r="B6" s="47">
        <v>3</v>
      </c>
    </row>
    <row r="7" spans="1:2">
      <c r="A7" s="46" t="s">
        <v>3614</v>
      </c>
      <c r="B7" s="47">
        <v>74</v>
      </c>
    </row>
    <row r="8" spans="1:2">
      <c r="A8" s="46" t="s">
        <v>4210</v>
      </c>
      <c r="B8" s="47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4"/>
  <sheetViews>
    <sheetView zoomScale="80" zoomScaleNormal="80" workbookViewId="0">
      <pane ySplit="1" topLeftCell="A2" activePane="bottomLeft" state="frozen"/>
      <selection activeCell="U1" sqref="U1"/>
      <selection pane="bottomLeft" activeCell="A2" sqref="A2:AA198"/>
    </sheetView>
  </sheetViews>
  <sheetFormatPr baseColWidth="10" defaultColWidth="11.42578125" defaultRowHeight="15"/>
  <cols>
    <col min="1" max="1" width="26.140625" style="5" customWidth="1"/>
    <col min="2" max="2" width="28" style="5" customWidth="1"/>
    <col min="3" max="3" width="23.7109375" style="5" customWidth="1"/>
    <col min="4" max="4" width="26.28515625" style="6" customWidth="1"/>
    <col min="5" max="5" width="27.5703125" style="5" customWidth="1"/>
    <col min="6" max="6" width="24.28515625" style="6" customWidth="1"/>
    <col min="7" max="7" width="29.7109375" style="6" customWidth="1"/>
    <col min="8" max="8" width="27.7109375" style="6" customWidth="1"/>
    <col min="9" max="9" width="28.7109375" style="6" customWidth="1"/>
    <col min="10" max="10" width="31" style="6" customWidth="1"/>
    <col min="11" max="11" width="25.140625" style="6" hidden="1" customWidth="1"/>
    <col min="12" max="12" width="25.140625" style="6" customWidth="1"/>
    <col min="13" max="13" width="17" style="5" customWidth="1"/>
    <col min="14" max="14" width="21.7109375" style="5" customWidth="1"/>
    <col min="15" max="15" width="24.140625" style="5" customWidth="1"/>
    <col min="16" max="16" width="13" style="5" customWidth="1"/>
    <col min="17" max="17" width="16.140625" style="5" customWidth="1"/>
    <col min="18" max="18" width="19.28515625" customWidth="1"/>
    <col min="19" max="19" width="21.85546875" style="5" hidden="1" customWidth="1"/>
    <col min="20" max="20" width="30.42578125" style="5" customWidth="1"/>
    <col min="21" max="21" width="59.5703125" style="25" customWidth="1"/>
    <col min="22" max="22" width="17.5703125" style="5" customWidth="1"/>
    <col min="23" max="23" width="21.140625" style="5" customWidth="1"/>
    <col min="24" max="24" width="23.7109375" style="5" customWidth="1"/>
    <col min="25" max="25" width="28.7109375" style="5" customWidth="1"/>
    <col min="26" max="26" width="35.42578125" style="5" customWidth="1"/>
    <col min="27" max="27" width="84" style="28" customWidth="1"/>
    <col min="49" max="49" width="16.140625" style="2" customWidth="1"/>
    <col min="50" max="50" width="21" style="2" customWidth="1"/>
    <col min="51" max="51" width="17.42578125" style="2" customWidth="1"/>
    <col min="52" max="52" width="18" style="2" customWidth="1"/>
    <col min="53" max="53" width="19.42578125" style="2" customWidth="1"/>
    <col min="54" max="54" width="20.5703125" style="2" customWidth="1"/>
    <col min="55" max="55" width="19.7109375" style="2" customWidth="1"/>
    <col min="56" max="56" width="20.85546875" style="2" customWidth="1"/>
    <col min="57" max="57" width="23.7109375" style="2" customWidth="1"/>
    <col min="58" max="58" width="16.28515625" style="2" customWidth="1"/>
    <col min="59" max="59" width="20" style="2" customWidth="1"/>
    <col min="60" max="60" width="22.42578125" style="2" customWidth="1"/>
    <col min="61" max="61" width="22.5703125" style="2" customWidth="1"/>
    <col min="62" max="62" width="20.5703125" style="2" customWidth="1"/>
    <col min="63" max="63" width="23.42578125" style="2" customWidth="1"/>
    <col min="64" max="64" width="20.140625" style="2" customWidth="1"/>
    <col min="65" max="65" width="18.85546875" style="2" customWidth="1"/>
  </cols>
  <sheetData>
    <row r="1" spans="1:65">
      <c r="A1" s="61"/>
      <c r="B1" s="61"/>
      <c r="C1" s="61"/>
      <c r="D1" s="61"/>
      <c r="E1" s="61"/>
      <c r="F1" s="62"/>
      <c r="G1" s="62"/>
      <c r="H1" s="61"/>
      <c r="I1" s="62"/>
      <c r="J1" s="62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</row>
    <row r="2" spans="1:65" ht="63">
      <c r="A2" s="9" t="s">
        <v>3553</v>
      </c>
      <c r="B2" s="9" t="s">
        <v>3554</v>
      </c>
      <c r="C2" s="9" t="s">
        <v>3555</v>
      </c>
      <c r="D2" s="9" t="s">
        <v>3556</v>
      </c>
      <c r="E2" s="9" t="s">
        <v>3557</v>
      </c>
      <c r="F2" s="9" t="s">
        <v>3558</v>
      </c>
      <c r="G2" s="9" t="s">
        <v>6</v>
      </c>
      <c r="H2" s="9" t="s">
        <v>3559</v>
      </c>
      <c r="I2" s="9" t="s">
        <v>3560</v>
      </c>
      <c r="J2" s="9" t="s">
        <v>3561</v>
      </c>
      <c r="K2" s="9" t="s">
        <v>4180</v>
      </c>
      <c r="L2" s="9" t="s">
        <v>4181</v>
      </c>
      <c r="M2" s="9" t="s">
        <v>3563</v>
      </c>
      <c r="N2" s="9" t="s">
        <v>3564</v>
      </c>
      <c r="O2" s="9" t="s">
        <v>3565</v>
      </c>
      <c r="P2" s="9" t="s">
        <v>3566</v>
      </c>
      <c r="Q2" s="9" t="s">
        <v>3567</v>
      </c>
      <c r="R2" s="9" t="s">
        <v>3568</v>
      </c>
      <c r="S2" s="9" t="s">
        <v>3569</v>
      </c>
      <c r="T2" s="9" t="s">
        <v>11</v>
      </c>
      <c r="U2" s="9" t="s">
        <v>3570</v>
      </c>
      <c r="V2" s="9" t="s">
        <v>3571</v>
      </c>
      <c r="W2" s="9" t="s">
        <v>3572</v>
      </c>
      <c r="X2" s="9" t="s">
        <v>3573</v>
      </c>
      <c r="Y2" s="9" t="s">
        <v>3574</v>
      </c>
      <c r="Z2" s="9" t="s">
        <v>3575</v>
      </c>
      <c r="AA2" s="44" t="s">
        <v>4178</v>
      </c>
      <c r="AW2" s="64" t="s">
        <v>3931</v>
      </c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6"/>
    </row>
    <row r="3" spans="1:65" ht="157.5">
      <c r="A3" s="33" t="s">
        <v>3576</v>
      </c>
      <c r="B3" s="33" t="s">
        <v>3577</v>
      </c>
      <c r="C3" s="33" t="s">
        <v>3578</v>
      </c>
      <c r="D3" s="33" t="s">
        <v>23</v>
      </c>
      <c r="E3" s="33" t="s">
        <v>4174</v>
      </c>
      <c r="F3" s="33" t="s">
        <v>3580</v>
      </c>
      <c r="G3" s="33" t="s">
        <v>24</v>
      </c>
      <c r="H3" s="33" t="s">
        <v>3067</v>
      </c>
      <c r="I3" s="33" t="s">
        <v>3581</v>
      </c>
      <c r="J3" s="33" t="s">
        <v>3582</v>
      </c>
      <c r="K3" s="33" t="s">
        <v>3583</v>
      </c>
      <c r="L3" s="33" t="s">
        <v>4195</v>
      </c>
      <c r="M3" s="33">
        <v>15</v>
      </c>
      <c r="N3" s="33" t="s">
        <v>21</v>
      </c>
      <c r="O3" s="37">
        <v>45558</v>
      </c>
      <c r="P3" s="33" t="s">
        <v>3584</v>
      </c>
      <c r="Q3" s="37">
        <v>45565</v>
      </c>
      <c r="R3" s="33">
        <f>NETWORKDAYS(O3,Q3,AW3:AZ3:BA3:BB3:BC3:BF3:BG3:BH3:BI3:BM3)</f>
        <v>6</v>
      </c>
      <c r="S3" s="33">
        <f>R3+1</f>
        <v>7</v>
      </c>
      <c r="T3" s="42" t="s">
        <v>3585</v>
      </c>
      <c r="U3" s="33" t="s">
        <v>3586</v>
      </c>
      <c r="V3" s="33" t="s">
        <v>3584</v>
      </c>
      <c r="W3" s="33" t="s">
        <v>3584</v>
      </c>
      <c r="X3" s="33" t="s">
        <v>3584</v>
      </c>
      <c r="Y3" s="33" t="s">
        <v>3584</v>
      </c>
      <c r="Z3" s="33" t="s">
        <v>3935</v>
      </c>
      <c r="AA3" s="33"/>
      <c r="AW3" s="26">
        <v>45292</v>
      </c>
      <c r="AX3" s="26">
        <v>45299</v>
      </c>
      <c r="AY3" s="26">
        <v>45376</v>
      </c>
      <c r="AZ3" s="26">
        <v>45379</v>
      </c>
      <c r="BA3" s="26">
        <v>45380</v>
      </c>
      <c r="BB3" s="26">
        <v>45413</v>
      </c>
      <c r="BC3" s="26">
        <v>45425</v>
      </c>
      <c r="BD3" s="26">
        <v>45446</v>
      </c>
      <c r="BE3" s="26">
        <v>45453</v>
      </c>
      <c r="BF3" s="26">
        <v>45474</v>
      </c>
      <c r="BG3" s="26">
        <v>45493</v>
      </c>
      <c r="BH3" s="26">
        <v>45511</v>
      </c>
      <c r="BI3" s="26">
        <v>45523</v>
      </c>
      <c r="BJ3" s="26">
        <v>45579</v>
      </c>
      <c r="BK3" s="26">
        <v>45600</v>
      </c>
      <c r="BL3" s="26">
        <v>45607</v>
      </c>
      <c r="BM3" s="26">
        <v>45651</v>
      </c>
    </row>
    <row r="4" spans="1:65" ht="173.25">
      <c r="A4" s="33" t="s">
        <v>3576</v>
      </c>
      <c r="B4" s="33" t="s">
        <v>3577</v>
      </c>
      <c r="C4" s="33" t="s">
        <v>3587</v>
      </c>
      <c r="D4" s="33" t="s">
        <v>29</v>
      </c>
      <c r="E4" s="33" t="s">
        <v>4172</v>
      </c>
      <c r="F4" s="33" t="s">
        <v>3589</v>
      </c>
      <c r="G4" s="33" t="s">
        <v>30</v>
      </c>
      <c r="H4" s="33" t="s">
        <v>3051</v>
      </c>
      <c r="I4" s="33" t="s">
        <v>3581</v>
      </c>
      <c r="J4" s="33" t="s">
        <v>3590</v>
      </c>
      <c r="K4" s="33" t="s">
        <v>3583</v>
      </c>
      <c r="L4" s="33" t="s">
        <v>4195</v>
      </c>
      <c r="M4" s="33">
        <v>15</v>
      </c>
      <c r="N4" s="33" t="s">
        <v>109</v>
      </c>
      <c r="O4" s="37">
        <v>45554</v>
      </c>
      <c r="P4" s="33" t="s">
        <v>27</v>
      </c>
      <c r="Q4" s="37">
        <v>45561</v>
      </c>
      <c r="R4" s="33">
        <f>NETWORKDAYS(O4,Q4,AW4:AZ4:BA4:BB4:BC4:BF4:BG4:BH4:BI4:BM4)</f>
        <v>6</v>
      </c>
      <c r="S4" s="33">
        <f>R4+1</f>
        <v>7</v>
      </c>
      <c r="T4" s="39" t="s">
        <v>3591</v>
      </c>
      <c r="U4" s="33" t="s">
        <v>3592</v>
      </c>
      <c r="V4" s="37">
        <v>45561</v>
      </c>
      <c r="W4" s="33" t="s">
        <v>3593</v>
      </c>
      <c r="X4" s="33" t="s">
        <v>3584</v>
      </c>
      <c r="Y4" s="33" t="s">
        <v>3584</v>
      </c>
      <c r="Z4" s="33" t="s">
        <v>3591</v>
      </c>
      <c r="AA4" s="33"/>
      <c r="AW4" s="26">
        <v>45292</v>
      </c>
      <c r="AX4" s="26">
        <v>45299</v>
      </c>
      <c r="AY4" s="26">
        <v>45376</v>
      </c>
      <c r="AZ4" s="26">
        <v>45379</v>
      </c>
      <c r="BA4" s="26">
        <v>45380</v>
      </c>
      <c r="BB4" s="26">
        <v>45413</v>
      </c>
      <c r="BC4" s="26">
        <v>45425</v>
      </c>
      <c r="BD4" s="26">
        <v>45446</v>
      </c>
      <c r="BE4" s="26">
        <v>45453</v>
      </c>
      <c r="BF4" s="26">
        <v>45474</v>
      </c>
      <c r="BG4" s="26">
        <v>45493</v>
      </c>
      <c r="BH4" s="26">
        <v>45511</v>
      </c>
      <c r="BI4" s="26">
        <v>45523</v>
      </c>
      <c r="BJ4" s="26">
        <v>45579</v>
      </c>
      <c r="BK4" s="26">
        <v>45600</v>
      </c>
      <c r="BL4" s="26">
        <v>45607</v>
      </c>
      <c r="BM4" s="26">
        <v>45651</v>
      </c>
    </row>
    <row r="5" spans="1:65" ht="110.25">
      <c r="A5" s="33" t="s">
        <v>3576</v>
      </c>
      <c r="B5" s="33" t="s">
        <v>3577</v>
      </c>
      <c r="C5" s="33" t="s">
        <v>3578</v>
      </c>
      <c r="D5" s="33" t="s">
        <v>130</v>
      </c>
      <c r="E5" s="33" t="s">
        <v>4174</v>
      </c>
      <c r="F5" s="33" t="s">
        <v>3594</v>
      </c>
      <c r="G5" s="33" t="s">
        <v>131</v>
      </c>
      <c r="H5" s="33" t="s">
        <v>984</v>
      </c>
      <c r="I5" s="33" t="s">
        <v>3595</v>
      </c>
      <c r="J5" s="33" t="s">
        <v>3596</v>
      </c>
      <c r="K5" s="33" t="s">
        <v>3597</v>
      </c>
      <c r="L5" s="33" t="s">
        <v>4193</v>
      </c>
      <c r="M5" s="33">
        <v>10</v>
      </c>
      <c r="N5" s="33" t="s">
        <v>136</v>
      </c>
      <c r="O5" s="37">
        <v>45552</v>
      </c>
      <c r="P5" s="33" t="s">
        <v>128</v>
      </c>
      <c r="Q5" s="37">
        <v>45553</v>
      </c>
      <c r="R5" s="33">
        <f>NETWORKDAYS(O5,Q5,AW5:AZ5:BA5:BB5:BC5:BF5:BG5:BH5:BI5:BM5)</f>
        <v>2</v>
      </c>
      <c r="S5" s="33">
        <f>R5+1</f>
        <v>3</v>
      </c>
      <c r="T5" s="39" t="s">
        <v>3591</v>
      </c>
      <c r="U5" s="33" t="s">
        <v>3598</v>
      </c>
      <c r="V5" s="37">
        <v>45553</v>
      </c>
      <c r="W5" s="33" t="s">
        <v>3593</v>
      </c>
      <c r="X5" s="33" t="s">
        <v>3599</v>
      </c>
      <c r="Y5" s="33" t="s">
        <v>3584</v>
      </c>
      <c r="Z5" s="33" t="s">
        <v>3591</v>
      </c>
      <c r="AA5" s="36" t="s">
        <v>4187</v>
      </c>
      <c r="AW5" s="26">
        <v>45292</v>
      </c>
      <c r="AX5" s="26">
        <v>45299</v>
      </c>
      <c r="AY5" s="26">
        <v>45376</v>
      </c>
      <c r="AZ5" s="26">
        <v>45379</v>
      </c>
      <c r="BA5" s="26">
        <v>45380</v>
      </c>
      <c r="BB5" s="26">
        <v>45413</v>
      </c>
      <c r="BC5" s="26">
        <v>45425</v>
      </c>
      <c r="BD5" s="26">
        <v>45446</v>
      </c>
      <c r="BE5" s="26">
        <v>45453</v>
      </c>
      <c r="BF5" s="26">
        <v>45474</v>
      </c>
      <c r="BG5" s="26">
        <v>45493</v>
      </c>
      <c r="BH5" s="26">
        <v>45511</v>
      </c>
      <c r="BI5" s="26">
        <v>45523</v>
      </c>
      <c r="BJ5" s="26">
        <v>45579</v>
      </c>
      <c r="BK5" s="26">
        <v>45600</v>
      </c>
      <c r="BL5" s="26">
        <v>45607</v>
      </c>
      <c r="BM5" s="26">
        <v>45651</v>
      </c>
    </row>
    <row r="6" spans="1:65" ht="126">
      <c r="A6" s="33" t="s">
        <v>3576</v>
      </c>
      <c r="B6" s="33" t="s">
        <v>3577</v>
      </c>
      <c r="C6" s="33" t="s">
        <v>3587</v>
      </c>
      <c r="D6" s="33" t="s">
        <v>169</v>
      </c>
      <c r="E6" s="33" t="s">
        <v>4175</v>
      </c>
      <c r="F6" s="33" t="s">
        <v>3594</v>
      </c>
      <c r="G6" s="33" t="s">
        <v>170</v>
      </c>
      <c r="H6" s="33" t="s">
        <v>3051</v>
      </c>
      <c r="I6" s="33" t="s">
        <v>3581</v>
      </c>
      <c r="J6" s="33" t="s">
        <v>3590</v>
      </c>
      <c r="K6" s="33" t="s">
        <v>171</v>
      </c>
      <c r="L6" s="33" t="s">
        <v>4195</v>
      </c>
      <c r="M6" s="33">
        <v>15</v>
      </c>
      <c r="N6" s="33" t="s">
        <v>167</v>
      </c>
      <c r="O6" s="37">
        <v>45552</v>
      </c>
      <c r="P6" s="33" t="s">
        <v>3584</v>
      </c>
      <c r="Q6" s="37">
        <v>45565</v>
      </c>
      <c r="R6" s="33">
        <f>NETWORKDAYS(O6,Q6,AW6:AZ6:BA6:BB6:BC6:BF6:BG6:BH6:BI6:BM6)</f>
        <v>10</v>
      </c>
      <c r="S6" s="33">
        <f t="shared" ref="S6:S57" si="0">R6+1</f>
        <v>11</v>
      </c>
      <c r="T6" s="42" t="s">
        <v>3585</v>
      </c>
      <c r="U6" s="33" t="s">
        <v>3601</v>
      </c>
      <c r="V6" s="33" t="s">
        <v>3584</v>
      </c>
      <c r="W6" s="33" t="s">
        <v>3584</v>
      </c>
      <c r="X6" s="33" t="s">
        <v>3584</v>
      </c>
      <c r="Y6" s="33" t="s">
        <v>3584</v>
      </c>
      <c r="Z6" s="33" t="s">
        <v>3935</v>
      </c>
      <c r="AA6" s="33"/>
      <c r="AW6" s="26">
        <v>45292</v>
      </c>
      <c r="AX6" s="26">
        <v>45299</v>
      </c>
      <c r="AY6" s="26">
        <v>45376</v>
      </c>
      <c r="AZ6" s="26">
        <v>45379</v>
      </c>
      <c r="BA6" s="26">
        <v>45380</v>
      </c>
      <c r="BB6" s="26">
        <v>45413</v>
      </c>
      <c r="BC6" s="26">
        <v>45425</v>
      </c>
      <c r="BD6" s="26">
        <v>45446</v>
      </c>
      <c r="BE6" s="26">
        <v>45453</v>
      </c>
      <c r="BF6" s="26">
        <v>45474</v>
      </c>
      <c r="BG6" s="26">
        <v>45493</v>
      </c>
      <c r="BH6" s="26">
        <v>45511</v>
      </c>
      <c r="BI6" s="26">
        <v>45523</v>
      </c>
      <c r="BJ6" s="26">
        <v>45579</v>
      </c>
      <c r="BK6" s="26">
        <v>45600</v>
      </c>
      <c r="BL6" s="26">
        <v>45607</v>
      </c>
      <c r="BM6" s="26">
        <v>45651</v>
      </c>
    </row>
    <row r="7" spans="1:65" ht="236.25">
      <c r="A7" s="33" t="s">
        <v>3576</v>
      </c>
      <c r="B7" s="33" t="s">
        <v>3577</v>
      </c>
      <c r="C7" s="33" t="s">
        <v>3578</v>
      </c>
      <c r="D7" s="33" t="s">
        <v>190</v>
      </c>
      <c r="E7" s="33" t="s">
        <v>4176</v>
      </c>
      <c r="F7" s="33" t="s">
        <v>3623</v>
      </c>
      <c r="G7" s="33" t="s">
        <v>191</v>
      </c>
      <c r="H7" s="33" t="s">
        <v>3044</v>
      </c>
      <c r="I7" s="33" t="s">
        <v>3581</v>
      </c>
      <c r="J7" s="33" t="s">
        <v>3590</v>
      </c>
      <c r="K7" s="33" t="s">
        <v>3603</v>
      </c>
      <c r="L7" s="33" t="s">
        <v>4182</v>
      </c>
      <c r="M7" s="33">
        <v>15</v>
      </c>
      <c r="N7" s="33" t="s">
        <v>188</v>
      </c>
      <c r="O7" s="37">
        <v>45551</v>
      </c>
      <c r="P7" s="33" t="s">
        <v>3584</v>
      </c>
      <c r="Q7" s="37">
        <v>45565</v>
      </c>
      <c r="R7" s="33">
        <f>NETWORKDAYS(O7,Q7,AW7:AZ7:BA7:BB7:BC7:BF7:BG7:BH7:BI7:BM7)</f>
        <v>11</v>
      </c>
      <c r="S7" s="33">
        <f t="shared" si="0"/>
        <v>12</v>
      </c>
      <c r="T7" s="42" t="s">
        <v>3585</v>
      </c>
      <c r="U7" s="33" t="s">
        <v>3693</v>
      </c>
      <c r="V7" s="33" t="s">
        <v>3584</v>
      </c>
      <c r="W7" s="33" t="s">
        <v>3584</v>
      </c>
      <c r="X7" s="33" t="s">
        <v>3584</v>
      </c>
      <c r="Y7" s="33" t="s">
        <v>3584</v>
      </c>
      <c r="Z7" s="33" t="s">
        <v>3935</v>
      </c>
      <c r="AA7" s="33"/>
      <c r="AW7" s="26">
        <v>45292</v>
      </c>
      <c r="AX7" s="26">
        <v>45299</v>
      </c>
      <c r="AY7" s="26">
        <v>45376</v>
      </c>
      <c r="AZ7" s="26">
        <v>45379</v>
      </c>
      <c r="BA7" s="26">
        <v>45380</v>
      </c>
      <c r="BB7" s="26">
        <v>45413</v>
      </c>
      <c r="BC7" s="26">
        <v>45425</v>
      </c>
      <c r="BD7" s="26">
        <v>45446</v>
      </c>
      <c r="BE7" s="26">
        <v>45453</v>
      </c>
      <c r="BF7" s="26">
        <v>45474</v>
      </c>
      <c r="BG7" s="26">
        <v>45493</v>
      </c>
      <c r="BH7" s="26">
        <v>45511</v>
      </c>
      <c r="BI7" s="26">
        <v>45523</v>
      </c>
      <c r="BJ7" s="26">
        <v>45579</v>
      </c>
      <c r="BK7" s="26">
        <v>45600</v>
      </c>
      <c r="BL7" s="26">
        <v>45607</v>
      </c>
      <c r="BM7" s="26">
        <v>45651</v>
      </c>
    </row>
    <row r="8" spans="1:65" ht="126">
      <c r="A8" s="33" t="s">
        <v>3576</v>
      </c>
      <c r="B8" s="33" t="s">
        <v>3577</v>
      </c>
      <c r="C8" s="33" t="s">
        <v>3578</v>
      </c>
      <c r="D8" s="33" t="s">
        <v>140</v>
      </c>
      <c r="E8" s="33" t="s">
        <v>4174</v>
      </c>
      <c r="F8" s="33" t="s">
        <v>3604</v>
      </c>
      <c r="G8" s="33" t="s">
        <v>141</v>
      </c>
      <c r="H8" s="33" t="s">
        <v>577</v>
      </c>
      <c r="I8" s="33" t="s">
        <v>3631</v>
      </c>
      <c r="J8" s="33" t="s">
        <v>3694</v>
      </c>
      <c r="K8" s="33" t="s">
        <v>3583</v>
      </c>
      <c r="L8" s="33" t="s">
        <v>4195</v>
      </c>
      <c r="M8" s="33">
        <v>15</v>
      </c>
      <c r="N8" s="33" t="s">
        <v>213</v>
      </c>
      <c r="O8" s="37">
        <v>45547</v>
      </c>
      <c r="P8" s="33" t="s">
        <v>138</v>
      </c>
      <c r="Q8" s="37">
        <v>45552</v>
      </c>
      <c r="R8" s="33">
        <f>NETWORKDAYS(O8,Q8,AW8:AZ8:BA8:BB8:BC8:BF8:BG8:BH8:BI8:BM8)</f>
        <v>4</v>
      </c>
      <c r="S8" s="33">
        <f t="shared" si="0"/>
        <v>5</v>
      </c>
      <c r="T8" s="39" t="s">
        <v>3591</v>
      </c>
      <c r="U8" s="33" t="s">
        <v>3695</v>
      </c>
      <c r="V8" s="37">
        <v>45552</v>
      </c>
      <c r="W8" s="33" t="s">
        <v>3593</v>
      </c>
      <c r="X8" s="33" t="s">
        <v>3599</v>
      </c>
      <c r="Y8" s="33" t="s">
        <v>3584</v>
      </c>
      <c r="Z8" s="33" t="s">
        <v>3591</v>
      </c>
      <c r="AA8" s="33"/>
      <c r="AW8" s="26">
        <v>45292</v>
      </c>
      <c r="AX8" s="26">
        <v>45299</v>
      </c>
      <c r="AY8" s="26">
        <v>45376</v>
      </c>
      <c r="AZ8" s="26">
        <v>45379</v>
      </c>
      <c r="BA8" s="26">
        <v>45380</v>
      </c>
      <c r="BB8" s="26">
        <v>45413</v>
      </c>
      <c r="BC8" s="26">
        <v>45425</v>
      </c>
      <c r="BD8" s="26">
        <v>45446</v>
      </c>
      <c r="BE8" s="26">
        <v>45453</v>
      </c>
      <c r="BF8" s="26">
        <v>45474</v>
      </c>
      <c r="BG8" s="26">
        <v>45493</v>
      </c>
      <c r="BH8" s="26">
        <v>45511</v>
      </c>
      <c r="BI8" s="26">
        <v>45523</v>
      </c>
      <c r="BJ8" s="26">
        <v>45579</v>
      </c>
      <c r="BK8" s="26">
        <v>45600</v>
      </c>
      <c r="BL8" s="26">
        <v>45607</v>
      </c>
      <c r="BM8" s="26">
        <v>45651</v>
      </c>
    </row>
    <row r="9" spans="1:65" ht="110.25">
      <c r="A9" s="33" t="s">
        <v>3576</v>
      </c>
      <c r="B9" s="33" t="s">
        <v>3577</v>
      </c>
      <c r="C9" s="33" t="s">
        <v>3578</v>
      </c>
      <c r="D9" s="33" t="s">
        <v>244</v>
      </c>
      <c r="E9" s="33" t="s">
        <v>4174</v>
      </c>
      <c r="F9" s="33" t="s">
        <v>3604</v>
      </c>
      <c r="G9" s="33" t="s">
        <v>245</v>
      </c>
      <c r="H9" s="33" t="s">
        <v>3328</v>
      </c>
      <c r="I9" s="33" t="s">
        <v>3595</v>
      </c>
      <c r="J9" s="33" t="s">
        <v>3605</v>
      </c>
      <c r="K9" s="33" t="s">
        <v>3606</v>
      </c>
      <c r="L9" s="33" t="s">
        <v>4194</v>
      </c>
      <c r="M9" s="33">
        <v>10</v>
      </c>
      <c r="N9" s="33" t="s">
        <v>242</v>
      </c>
      <c r="O9" s="37">
        <v>45546</v>
      </c>
      <c r="P9" s="33" t="s">
        <v>3584</v>
      </c>
      <c r="Q9" s="37">
        <v>45551</v>
      </c>
      <c r="R9" s="33">
        <f>NETWORKDAYS(O9,Q9,AW9:AZ9:BA9:BB9:BC9:BF9:BG9:BH9:BI9:BM9)</f>
        <v>4</v>
      </c>
      <c r="S9" s="33">
        <f t="shared" si="0"/>
        <v>5</v>
      </c>
      <c r="T9" s="39" t="s">
        <v>3591</v>
      </c>
      <c r="U9" s="33" t="s">
        <v>3607</v>
      </c>
      <c r="V9" s="37">
        <v>45551</v>
      </c>
      <c r="W9" s="33" t="s">
        <v>4207</v>
      </c>
      <c r="X9" s="33" t="s">
        <v>3599</v>
      </c>
      <c r="Y9" s="33" t="s">
        <v>3584</v>
      </c>
      <c r="Z9" s="33" t="s">
        <v>3591</v>
      </c>
      <c r="AA9" s="36" t="s">
        <v>4189</v>
      </c>
      <c r="AW9" s="26">
        <v>45292</v>
      </c>
      <c r="AX9" s="26">
        <v>45299</v>
      </c>
      <c r="AY9" s="26">
        <v>45376</v>
      </c>
      <c r="AZ9" s="26">
        <v>45379</v>
      </c>
      <c r="BA9" s="26">
        <v>45380</v>
      </c>
      <c r="BB9" s="26">
        <v>45413</v>
      </c>
      <c r="BC9" s="26">
        <v>45425</v>
      </c>
      <c r="BD9" s="26">
        <v>45446</v>
      </c>
      <c r="BE9" s="26">
        <v>45453</v>
      </c>
      <c r="BF9" s="26">
        <v>45474</v>
      </c>
      <c r="BG9" s="26">
        <v>45493</v>
      </c>
      <c r="BH9" s="26">
        <v>45511</v>
      </c>
      <c r="BI9" s="26">
        <v>45523</v>
      </c>
      <c r="BJ9" s="26">
        <v>45579</v>
      </c>
      <c r="BK9" s="26">
        <v>45600</v>
      </c>
      <c r="BL9" s="26">
        <v>45607</v>
      </c>
      <c r="BM9" s="26">
        <v>45651</v>
      </c>
    </row>
    <row r="10" spans="1:65" ht="141.75">
      <c r="A10" s="33" t="s">
        <v>3576</v>
      </c>
      <c r="B10" s="33" t="s">
        <v>3577</v>
      </c>
      <c r="C10" s="33" t="s">
        <v>3608</v>
      </c>
      <c r="D10" s="33" t="s">
        <v>253</v>
      </c>
      <c r="E10" s="33" t="s">
        <v>4172</v>
      </c>
      <c r="F10" s="33" t="s">
        <v>3660</v>
      </c>
      <c r="G10" s="33" t="s">
        <v>254</v>
      </c>
      <c r="H10" s="33" t="s">
        <v>3697</v>
      </c>
      <c r="I10" s="33" t="s">
        <v>3581</v>
      </c>
      <c r="J10" s="33" t="s">
        <v>3581</v>
      </c>
      <c r="K10" s="33" t="s">
        <v>3583</v>
      </c>
      <c r="L10" s="33" t="s">
        <v>4195</v>
      </c>
      <c r="M10" s="33">
        <v>15</v>
      </c>
      <c r="N10" s="33" t="s">
        <v>251</v>
      </c>
      <c r="O10" s="37">
        <v>45546</v>
      </c>
      <c r="P10" s="33" t="s">
        <v>3584</v>
      </c>
      <c r="Q10" s="37">
        <v>45565</v>
      </c>
      <c r="R10" s="33">
        <f>NETWORKDAYS(O10,Q10,AW10:AZ10:BA10:BB10:BC10:BF10:BG10:BH10:BI10:BM10)</f>
        <v>14</v>
      </c>
      <c r="S10" s="33">
        <f t="shared" si="0"/>
        <v>15</v>
      </c>
      <c r="T10" s="42" t="s">
        <v>3585</v>
      </c>
      <c r="U10" s="33" t="s">
        <v>3696</v>
      </c>
      <c r="V10" s="33" t="s">
        <v>3584</v>
      </c>
      <c r="W10" s="33" t="s">
        <v>3584</v>
      </c>
      <c r="X10" s="33" t="s">
        <v>3584</v>
      </c>
      <c r="Y10" s="33" t="s">
        <v>3584</v>
      </c>
      <c r="Z10" s="33" t="s">
        <v>3699</v>
      </c>
      <c r="AA10" s="33"/>
      <c r="AW10" s="26">
        <v>45292</v>
      </c>
      <c r="AX10" s="26">
        <v>45299</v>
      </c>
      <c r="AY10" s="26">
        <v>45376</v>
      </c>
      <c r="AZ10" s="26">
        <v>45379</v>
      </c>
      <c r="BA10" s="26">
        <v>45380</v>
      </c>
      <c r="BB10" s="26">
        <v>45413</v>
      </c>
      <c r="BC10" s="26">
        <v>45425</v>
      </c>
      <c r="BD10" s="26">
        <v>45446</v>
      </c>
      <c r="BE10" s="26">
        <v>45453</v>
      </c>
      <c r="BF10" s="26">
        <v>45474</v>
      </c>
      <c r="BG10" s="26">
        <v>45493</v>
      </c>
      <c r="BH10" s="26">
        <v>45511</v>
      </c>
      <c r="BI10" s="26">
        <v>45523</v>
      </c>
      <c r="BJ10" s="26">
        <v>45579</v>
      </c>
      <c r="BK10" s="26">
        <v>45600</v>
      </c>
      <c r="BL10" s="26">
        <v>45607</v>
      </c>
      <c r="BM10" s="26">
        <v>45651</v>
      </c>
    </row>
    <row r="11" spans="1:65" ht="110.25">
      <c r="A11" s="33" t="s">
        <v>3576</v>
      </c>
      <c r="B11" s="33" t="s">
        <v>3577</v>
      </c>
      <c r="C11" s="33" t="s">
        <v>3578</v>
      </c>
      <c r="D11" s="33" t="s">
        <v>263</v>
      </c>
      <c r="E11" s="33" t="s">
        <v>4174</v>
      </c>
      <c r="F11" s="33" t="s">
        <v>3604</v>
      </c>
      <c r="G11" s="33" t="s">
        <v>264</v>
      </c>
      <c r="H11" s="33" t="s">
        <v>3336</v>
      </c>
      <c r="I11" s="33" t="s">
        <v>3595</v>
      </c>
      <c r="J11" s="33" t="s">
        <v>3665</v>
      </c>
      <c r="K11" s="33" t="s">
        <v>3603</v>
      </c>
      <c r="L11" s="33" t="s">
        <v>4182</v>
      </c>
      <c r="M11" s="33">
        <v>15</v>
      </c>
      <c r="N11" s="33" t="s">
        <v>261</v>
      </c>
      <c r="O11" s="37">
        <v>45546</v>
      </c>
      <c r="P11" s="33" t="s">
        <v>3701</v>
      </c>
      <c r="Q11" s="37">
        <v>45559</v>
      </c>
      <c r="R11" s="33">
        <f>NETWORKDAYS(O11,Q11,AW11:AZ11:BA11:BB11:BC11:BF11:BG11:BH11:BI11:BM11)</f>
        <v>10</v>
      </c>
      <c r="S11" s="33">
        <f t="shared" si="0"/>
        <v>11</v>
      </c>
      <c r="T11" s="39" t="s">
        <v>3591</v>
      </c>
      <c r="U11" s="33" t="s">
        <v>3700</v>
      </c>
      <c r="V11" s="37">
        <v>45559</v>
      </c>
      <c r="W11" s="33" t="s">
        <v>3593</v>
      </c>
      <c r="X11" s="33" t="s">
        <v>3584</v>
      </c>
      <c r="Y11" s="33" t="s">
        <v>3584</v>
      </c>
      <c r="Z11" s="33" t="s">
        <v>3591</v>
      </c>
      <c r="AA11" s="33"/>
      <c r="AW11" s="26">
        <v>45292</v>
      </c>
      <c r="AX11" s="26">
        <v>45299</v>
      </c>
      <c r="AY11" s="26">
        <v>45376</v>
      </c>
      <c r="AZ11" s="26">
        <v>45379</v>
      </c>
      <c r="BA11" s="26">
        <v>45380</v>
      </c>
      <c r="BB11" s="26">
        <v>45413</v>
      </c>
      <c r="BC11" s="26">
        <v>45425</v>
      </c>
      <c r="BD11" s="26">
        <v>45446</v>
      </c>
      <c r="BE11" s="26">
        <v>45453</v>
      </c>
      <c r="BF11" s="26">
        <v>45474</v>
      </c>
      <c r="BG11" s="26">
        <v>45493</v>
      </c>
      <c r="BH11" s="26">
        <v>45511</v>
      </c>
      <c r="BI11" s="26">
        <v>45523</v>
      </c>
      <c r="BJ11" s="26">
        <v>45579</v>
      </c>
      <c r="BK11" s="26">
        <v>45600</v>
      </c>
      <c r="BL11" s="26">
        <v>45607</v>
      </c>
      <c r="BM11" s="26">
        <v>45651</v>
      </c>
    </row>
    <row r="12" spans="1:65" ht="126">
      <c r="A12" s="33" t="s">
        <v>3576</v>
      </c>
      <c r="B12" s="33" t="s">
        <v>3577</v>
      </c>
      <c r="C12" s="33" t="s">
        <v>3578</v>
      </c>
      <c r="D12" s="33" t="s">
        <v>339</v>
      </c>
      <c r="E12" s="33" t="s">
        <v>4174</v>
      </c>
      <c r="F12" s="33" t="s">
        <v>3604</v>
      </c>
      <c r="G12" s="33" t="s">
        <v>340</v>
      </c>
      <c r="H12" s="33" t="s">
        <v>3689</v>
      </c>
      <c r="I12" s="33" t="s">
        <v>3595</v>
      </c>
      <c r="J12" s="33" t="s">
        <v>3605</v>
      </c>
      <c r="K12" s="33" t="s">
        <v>3597</v>
      </c>
      <c r="L12" s="33" t="s">
        <v>4193</v>
      </c>
      <c r="M12" s="33">
        <v>10</v>
      </c>
      <c r="N12" s="33" t="s">
        <v>337</v>
      </c>
      <c r="O12" s="37">
        <v>45540</v>
      </c>
      <c r="P12" s="33" t="s">
        <v>3584</v>
      </c>
      <c r="Q12" s="37">
        <v>45565</v>
      </c>
      <c r="R12" s="33">
        <f>NETWORKDAYS(O12,Q12,AW12:AZ12:BA12:BB12:BC12:BF12:BG12:BH12:BI12:BM12)</f>
        <v>18</v>
      </c>
      <c r="S12" s="33">
        <f t="shared" si="0"/>
        <v>19</v>
      </c>
      <c r="T12" s="40" t="s">
        <v>3614</v>
      </c>
      <c r="U12" s="33" t="s">
        <v>3702</v>
      </c>
      <c r="V12" s="33" t="s">
        <v>3584</v>
      </c>
      <c r="W12" s="33" t="s">
        <v>3584</v>
      </c>
      <c r="X12" s="33" t="s">
        <v>3584</v>
      </c>
      <c r="Y12" s="33" t="s">
        <v>3584</v>
      </c>
      <c r="Z12" s="33" t="s">
        <v>3703</v>
      </c>
      <c r="AA12" s="36" t="s">
        <v>4187</v>
      </c>
      <c r="AW12" s="26">
        <v>45292</v>
      </c>
      <c r="AX12" s="26">
        <v>45299</v>
      </c>
      <c r="AY12" s="26">
        <v>45376</v>
      </c>
      <c r="AZ12" s="26">
        <v>45379</v>
      </c>
      <c r="BA12" s="26">
        <v>45380</v>
      </c>
      <c r="BB12" s="26">
        <v>45413</v>
      </c>
      <c r="BC12" s="26">
        <v>45425</v>
      </c>
      <c r="BD12" s="26">
        <v>45446</v>
      </c>
      <c r="BE12" s="26">
        <v>45453</v>
      </c>
      <c r="BF12" s="26">
        <v>45474</v>
      </c>
      <c r="BG12" s="26">
        <v>45493</v>
      </c>
      <c r="BH12" s="26">
        <v>45511</v>
      </c>
      <c r="BI12" s="26">
        <v>45523</v>
      </c>
      <c r="BJ12" s="26">
        <v>45579</v>
      </c>
      <c r="BK12" s="26">
        <v>45600</v>
      </c>
      <c r="BL12" s="26">
        <v>45607</v>
      </c>
      <c r="BM12" s="26">
        <v>45651</v>
      </c>
    </row>
    <row r="13" spans="1:65" ht="110.25">
      <c r="A13" s="33" t="s">
        <v>3576</v>
      </c>
      <c r="B13" s="33" t="s">
        <v>3577</v>
      </c>
      <c r="C13" s="33" t="s">
        <v>3578</v>
      </c>
      <c r="D13" s="33" t="s">
        <v>237</v>
      </c>
      <c r="E13" s="33" t="s">
        <v>4173</v>
      </c>
      <c r="F13" s="33" t="s">
        <v>3610</v>
      </c>
      <c r="G13" s="33" t="s">
        <v>238</v>
      </c>
      <c r="H13" s="33" t="s">
        <v>3044</v>
      </c>
      <c r="I13" s="33" t="s">
        <v>3581</v>
      </c>
      <c r="J13" s="33" t="s">
        <v>3590</v>
      </c>
      <c r="K13" s="33" t="s">
        <v>3597</v>
      </c>
      <c r="L13" s="33" t="s">
        <v>4193</v>
      </c>
      <c r="M13" s="33">
        <v>10</v>
      </c>
      <c r="N13" s="33" t="s">
        <v>341</v>
      </c>
      <c r="O13" s="37">
        <v>45540</v>
      </c>
      <c r="P13" s="33" t="s">
        <v>235</v>
      </c>
      <c r="Q13" s="37">
        <v>45548</v>
      </c>
      <c r="R13" s="33">
        <f>NETWORKDAYS(O13,Q13,AW13:AZ13:BA13:BB13:BC13:BF13:BG13:BH13:BI13:BM13)</f>
        <v>7</v>
      </c>
      <c r="S13" s="33">
        <f t="shared" si="0"/>
        <v>8</v>
      </c>
      <c r="T13" s="39" t="s">
        <v>3591</v>
      </c>
      <c r="U13" s="33" t="s">
        <v>3611</v>
      </c>
      <c r="V13" s="37">
        <v>45548</v>
      </c>
      <c r="W13" s="33" t="s">
        <v>3593</v>
      </c>
      <c r="X13" s="33" t="s">
        <v>3584</v>
      </c>
      <c r="Y13" s="33" t="s">
        <v>3584</v>
      </c>
      <c r="Z13" s="33" t="s">
        <v>3591</v>
      </c>
      <c r="AA13" s="36" t="s">
        <v>4187</v>
      </c>
      <c r="AW13" s="26">
        <v>45292</v>
      </c>
      <c r="AX13" s="26">
        <v>45299</v>
      </c>
      <c r="AY13" s="26">
        <v>45376</v>
      </c>
      <c r="AZ13" s="26">
        <v>45379</v>
      </c>
      <c r="BA13" s="26">
        <v>45380</v>
      </c>
      <c r="BB13" s="26">
        <v>45413</v>
      </c>
      <c r="BC13" s="26">
        <v>45425</v>
      </c>
      <c r="BD13" s="26">
        <v>45446</v>
      </c>
      <c r="BE13" s="26">
        <v>45453</v>
      </c>
      <c r="BF13" s="26">
        <v>45474</v>
      </c>
      <c r="BG13" s="26">
        <v>45493</v>
      </c>
      <c r="BH13" s="26">
        <v>45511</v>
      </c>
      <c r="BI13" s="26">
        <v>45523</v>
      </c>
      <c r="BJ13" s="26">
        <v>45579</v>
      </c>
      <c r="BK13" s="26">
        <v>45600</v>
      </c>
      <c r="BL13" s="26">
        <v>45607</v>
      </c>
      <c r="BM13" s="26">
        <v>45651</v>
      </c>
    </row>
    <row r="14" spans="1:65" ht="141.75">
      <c r="A14" s="33" t="s">
        <v>3576</v>
      </c>
      <c r="B14" s="33" t="s">
        <v>3577</v>
      </c>
      <c r="C14" s="33" t="s">
        <v>3578</v>
      </c>
      <c r="D14" s="33" t="s">
        <v>324</v>
      </c>
      <c r="E14" s="33" t="s">
        <v>4174</v>
      </c>
      <c r="F14" s="33" t="s">
        <v>3604</v>
      </c>
      <c r="G14" s="33" t="s">
        <v>345</v>
      </c>
      <c r="H14" s="33" t="s">
        <v>1690</v>
      </c>
      <c r="I14" s="33" t="s">
        <v>3631</v>
      </c>
      <c r="J14" s="33" t="s">
        <v>3705</v>
      </c>
      <c r="K14" s="33" t="s">
        <v>3597</v>
      </c>
      <c r="L14" s="33" t="s">
        <v>4193</v>
      </c>
      <c r="M14" s="33">
        <v>10</v>
      </c>
      <c r="N14" s="33" t="s">
        <v>343</v>
      </c>
      <c r="O14" s="37">
        <v>45538</v>
      </c>
      <c r="P14" s="33" t="s">
        <v>3584</v>
      </c>
      <c r="Q14" s="37">
        <v>45565</v>
      </c>
      <c r="R14" s="33">
        <f>NETWORKDAYS(O14,Q14,AW14:AZ14:BA14:BB14:BC14:BF14:BG14:BH14:BI14:BM14)</f>
        <v>20</v>
      </c>
      <c r="S14" s="33">
        <f t="shared" si="0"/>
        <v>21</v>
      </c>
      <c r="T14" s="40" t="s">
        <v>3614</v>
      </c>
      <c r="U14" s="33" t="s">
        <v>3704</v>
      </c>
      <c r="V14" s="33" t="s">
        <v>3584</v>
      </c>
      <c r="W14" s="33" t="s">
        <v>3584</v>
      </c>
      <c r="X14" s="33" t="s">
        <v>3584</v>
      </c>
      <c r="Y14" s="33" t="s">
        <v>3584</v>
      </c>
      <c r="Z14" s="33" t="s">
        <v>3614</v>
      </c>
      <c r="AA14" s="36" t="s">
        <v>4187</v>
      </c>
      <c r="AW14" s="26">
        <v>45292</v>
      </c>
      <c r="AX14" s="26">
        <v>45299</v>
      </c>
      <c r="AY14" s="26">
        <v>45376</v>
      </c>
      <c r="AZ14" s="26">
        <v>45379</v>
      </c>
      <c r="BA14" s="26">
        <v>45380</v>
      </c>
      <c r="BB14" s="26">
        <v>45413</v>
      </c>
      <c r="BC14" s="26">
        <v>45425</v>
      </c>
      <c r="BD14" s="26">
        <v>45446</v>
      </c>
      <c r="BE14" s="26">
        <v>45453</v>
      </c>
      <c r="BF14" s="26">
        <v>45474</v>
      </c>
      <c r="BG14" s="26">
        <v>45493</v>
      </c>
      <c r="BH14" s="26">
        <v>45511</v>
      </c>
      <c r="BI14" s="26">
        <v>45523</v>
      </c>
      <c r="BJ14" s="26">
        <v>45579</v>
      </c>
      <c r="BK14" s="26">
        <v>45600</v>
      </c>
      <c r="BL14" s="26">
        <v>45607</v>
      </c>
      <c r="BM14" s="26">
        <v>45651</v>
      </c>
    </row>
    <row r="15" spans="1:65" ht="126">
      <c r="A15" s="33" t="s">
        <v>3576</v>
      </c>
      <c r="B15" s="33" t="s">
        <v>3577</v>
      </c>
      <c r="C15" s="33" t="s">
        <v>3578</v>
      </c>
      <c r="D15" s="33" t="s">
        <v>501</v>
      </c>
      <c r="E15" s="33" t="s">
        <v>4173</v>
      </c>
      <c r="F15" s="33" t="s">
        <v>3589</v>
      </c>
      <c r="G15" s="33" t="s">
        <v>502</v>
      </c>
      <c r="H15" s="33" t="s">
        <v>3612</v>
      </c>
      <c r="I15" s="33" t="s">
        <v>3581</v>
      </c>
      <c r="J15" s="33" t="s">
        <v>3686</v>
      </c>
      <c r="K15" s="33" t="s">
        <v>3613</v>
      </c>
      <c r="L15" s="33" t="s">
        <v>3613</v>
      </c>
      <c r="M15" s="33">
        <v>5</v>
      </c>
      <c r="N15" s="33" t="s">
        <v>499</v>
      </c>
      <c r="O15" s="37">
        <v>45537</v>
      </c>
      <c r="P15" s="33" t="s">
        <v>3584</v>
      </c>
      <c r="Q15" s="37">
        <v>45546</v>
      </c>
      <c r="R15" s="33">
        <f>NETWORKDAYS(O15,Q15,AW15:AZ15:BA15:BB15:BC15:BF15:BG15:BH15:BI15:BM15)</f>
        <v>8</v>
      </c>
      <c r="S15" s="33">
        <f t="shared" si="0"/>
        <v>9</v>
      </c>
      <c r="T15" s="41" t="s">
        <v>3698</v>
      </c>
      <c r="U15" s="33" t="s">
        <v>3615</v>
      </c>
      <c r="V15" s="33" t="s">
        <v>3584</v>
      </c>
      <c r="W15" s="33" t="s">
        <v>3593</v>
      </c>
      <c r="X15" s="33" t="s">
        <v>3584</v>
      </c>
      <c r="Y15" s="33" t="s">
        <v>3584</v>
      </c>
      <c r="Z15" s="33" t="s">
        <v>4202</v>
      </c>
      <c r="AA15" s="36" t="s">
        <v>4201</v>
      </c>
      <c r="AW15" s="26">
        <v>45292</v>
      </c>
      <c r="AX15" s="26">
        <v>45299</v>
      </c>
      <c r="AY15" s="26">
        <v>45376</v>
      </c>
      <c r="AZ15" s="26">
        <v>45379</v>
      </c>
      <c r="BA15" s="26">
        <v>45380</v>
      </c>
      <c r="BB15" s="26">
        <v>45413</v>
      </c>
      <c r="BC15" s="26">
        <v>45425</v>
      </c>
      <c r="BD15" s="26">
        <v>45446</v>
      </c>
      <c r="BE15" s="26">
        <v>45453</v>
      </c>
      <c r="BF15" s="26">
        <v>45474</v>
      </c>
      <c r="BG15" s="26">
        <v>45493</v>
      </c>
      <c r="BH15" s="26">
        <v>45511</v>
      </c>
      <c r="BI15" s="26">
        <v>45523</v>
      </c>
      <c r="BJ15" s="26">
        <v>45579</v>
      </c>
      <c r="BK15" s="26">
        <v>45600</v>
      </c>
      <c r="BL15" s="26">
        <v>45607</v>
      </c>
      <c r="BM15" s="26">
        <v>45651</v>
      </c>
    </row>
    <row r="16" spans="1:65" ht="126">
      <c r="A16" s="33" t="s">
        <v>3576</v>
      </c>
      <c r="B16" s="33" t="s">
        <v>3577</v>
      </c>
      <c r="C16" s="33" t="s">
        <v>3709</v>
      </c>
      <c r="D16" s="33" t="s">
        <v>510</v>
      </c>
      <c r="E16" s="33" t="s">
        <v>4175</v>
      </c>
      <c r="F16" s="33" t="s">
        <v>3604</v>
      </c>
      <c r="G16" s="33" t="s">
        <v>511</v>
      </c>
      <c r="H16" s="33" t="s">
        <v>1772</v>
      </c>
      <c r="I16" s="33" t="s">
        <v>3581</v>
      </c>
      <c r="J16" s="33" t="s">
        <v>3683</v>
      </c>
      <c r="K16" s="33" t="s">
        <v>3583</v>
      </c>
      <c r="L16" s="33" t="s">
        <v>4195</v>
      </c>
      <c r="M16" s="33">
        <v>15</v>
      </c>
      <c r="N16" s="33" t="s">
        <v>508</v>
      </c>
      <c r="O16" s="37">
        <v>45558</v>
      </c>
      <c r="P16" s="33" t="s">
        <v>3584</v>
      </c>
      <c r="Q16" s="37">
        <v>45565</v>
      </c>
      <c r="R16" s="33">
        <f>NETWORKDAYS(O16,Q16,AW16:AZ16:BA16:BB16:BC16:BF16:BG16:BH16:BI16:BM16)</f>
        <v>6</v>
      </c>
      <c r="S16" s="33">
        <f t="shared" si="0"/>
        <v>7</v>
      </c>
      <c r="T16" s="42" t="s">
        <v>3585</v>
      </c>
      <c r="U16" s="33" t="s">
        <v>3708</v>
      </c>
      <c r="V16" s="33" t="s">
        <v>3584</v>
      </c>
      <c r="W16" s="33" t="s">
        <v>3584</v>
      </c>
      <c r="X16" s="33" t="s">
        <v>3584</v>
      </c>
      <c r="Y16" s="33" t="s">
        <v>3584</v>
      </c>
      <c r="Z16" s="33" t="s">
        <v>3935</v>
      </c>
      <c r="AA16" s="33"/>
      <c r="AW16" s="26">
        <v>45292</v>
      </c>
      <c r="AX16" s="26">
        <v>45299</v>
      </c>
      <c r="AY16" s="26">
        <v>45376</v>
      </c>
      <c r="AZ16" s="26">
        <v>45379</v>
      </c>
      <c r="BA16" s="26">
        <v>45380</v>
      </c>
      <c r="BB16" s="26">
        <v>45413</v>
      </c>
      <c r="BC16" s="26">
        <v>45425</v>
      </c>
      <c r="BD16" s="26">
        <v>45446</v>
      </c>
      <c r="BE16" s="26">
        <v>45453</v>
      </c>
      <c r="BF16" s="26">
        <v>45474</v>
      </c>
      <c r="BG16" s="26">
        <v>45493</v>
      </c>
      <c r="BH16" s="26">
        <v>45511</v>
      </c>
      <c r="BI16" s="26">
        <v>45523</v>
      </c>
      <c r="BJ16" s="26">
        <v>45579</v>
      </c>
      <c r="BK16" s="26">
        <v>45600</v>
      </c>
      <c r="BL16" s="26">
        <v>45607</v>
      </c>
      <c r="BM16" s="26">
        <v>45651</v>
      </c>
    </row>
    <row r="17" spans="1:65" ht="157.5">
      <c r="A17" s="33" t="s">
        <v>3576</v>
      </c>
      <c r="B17" s="33" t="s">
        <v>3577</v>
      </c>
      <c r="C17" s="33" t="s">
        <v>3616</v>
      </c>
      <c r="D17" s="33" t="s">
        <v>521</v>
      </c>
      <c r="E17" s="33" t="s">
        <v>4172</v>
      </c>
      <c r="F17" s="33" t="s">
        <v>3610</v>
      </c>
      <c r="G17" s="33" t="s">
        <v>522</v>
      </c>
      <c r="H17" s="33" t="s">
        <v>2138</v>
      </c>
      <c r="I17" s="33" t="s">
        <v>3581</v>
      </c>
      <c r="J17" s="33" t="s">
        <v>3683</v>
      </c>
      <c r="K17" s="33" t="s">
        <v>127</v>
      </c>
      <c r="L17" s="33" t="s">
        <v>4193</v>
      </c>
      <c r="M17" s="33">
        <v>10</v>
      </c>
      <c r="N17" s="33" t="s">
        <v>519</v>
      </c>
      <c r="O17" s="37">
        <v>45558</v>
      </c>
      <c r="P17" s="33" t="s">
        <v>3584</v>
      </c>
      <c r="Q17" s="37">
        <v>45565</v>
      </c>
      <c r="R17" s="33">
        <f>NETWORKDAYS(O17,Q17,AW17:AZ17:BA17:BB17:BC17:BF17:BG17:BH17:BI17:BM17)</f>
        <v>6</v>
      </c>
      <c r="S17" s="33">
        <f t="shared" si="0"/>
        <v>7</v>
      </c>
      <c r="T17" s="42" t="s">
        <v>3585</v>
      </c>
      <c r="U17" s="33" t="s">
        <v>3710</v>
      </c>
      <c r="V17" s="33" t="s">
        <v>3584</v>
      </c>
      <c r="W17" s="33" t="s">
        <v>3584</v>
      </c>
      <c r="X17" s="33" t="s">
        <v>3584</v>
      </c>
      <c r="Y17" s="33" t="s">
        <v>3584</v>
      </c>
      <c r="Z17" s="33" t="s">
        <v>3935</v>
      </c>
      <c r="AA17" s="36" t="s">
        <v>4191</v>
      </c>
      <c r="AW17" s="26">
        <v>45292</v>
      </c>
      <c r="AX17" s="26">
        <v>45299</v>
      </c>
      <c r="AY17" s="26">
        <v>45376</v>
      </c>
      <c r="AZ17" s="26">
        <v>45379</v>
      </c>
      <c r="BA17" s="26">
        <v>45380</v>
      </c>
      <c r="BB17" s="26">
        <v>45413</v>
      </c>
      <c r="BC17" s="26">
        <v>45425</v>
      </c>
      <c r="BD17" s="26">
        <v>45446</v>
      </c>
      <c r="BE17" s="26">
        <v>45453</v>
      </c>
      <c r="BF17" s="26">
        <v>45474</v>
      </c>
      <c r="BG17" s="26">
        <v>45493</v>
      </c>
      <c r="BH17" s="26">
        <v>45511</v>
      </c>
      <c r="BI17" s="26">
        <v>45523</v>
      </c>
      <c r="BJ17" s="26">
        <v>45579</v>
      </c>
      <c r="BK17" s="26">
        <v>45600</v>
      </c>
      <c r="BL17" s="26">
        <v>45607</v>
      </c>
      <c r="BM17" s="26">
        <v>45651</v>
      </c>
    </row>
    <row r="18" spans="1:65" ht="173.25">
      <c r="A18" s="33" t="s">
        <v>3576</v>
      </c>
      <c r="B18" s="33" t="s">
        <v>3577</v>
      </c>
      <c r="C18" s="33" t="s">
        <v>3578</v>
      </c>
      <c r="D18" s="33" t="s">
        <v>529</v>
      </c>
      <c r="E18" s="33" t="s">
        <v>4174</v>
      </c>
      <c r="F18" s="33" t="s">
        <v>3589</v>
      </c>
      <c r="G18" s="33" t="s">
        <v>530</v>
      </c>
      <c r="H18" s="33" t="s">
        <v>3612</v>
      </c>
      <c r="I18" s="33" t="s">
        <v>3581</v>
      </c>
      <c r="J18" s="33" t="s">
        <v>3590</v>
      </c>
      <c r="K18" s="33" t="s">
        <v>127</v>
      </c>
      <c r="L18" s="33" t="s">
        <v>4193</v>
      </c>
      <c r="M18" s="33">
        <v>10</v>
      </c>
      <c r="N18" s="33" t="s">
        <v>527</v>
      </c>
      <c r="O18" s="37">
        <v>45558</v>
      </c>
      <c r="P18" s="33" t="s">
        <v>3584</v>
      </c>
      <c r="Q18" s="37">
        <v>45565</v>
      </c>
      <c r="R18" s="33">
        <f>NETWORKDAYS(O18,Q18,AW18:AZ18:BA18:BB18:BC18:BF18:BG18:BH18:BI18:BM18)</f>
        <v>6</v>
      </c>
      <c r="S18" s="33">
        <f t="shared" si="0"/>
        <v>7</v>
      </c>
      <c r="T18" s="42" t="s">
        <v>3585</v>
      </c>
      <c r="U18" s="33" t="s">
        <v>3711</v>
      </c>
      <c r="V18" s="33" t="s">
        <v>3584</v>
      </c>
      <c r="W18" s="33" t="s">
        <v>3584</v>
      </c>
      <c r="X18" s="33" t="s">
        <v>3584</v>
      </c>
      <c r="Y18" s="33" t="s">
        <v>3584</v>
      </c>
      <c r="Z18" s="33" t="s">
        <v>3935</v>
      </c>
      <c r="AA18" s="33"/>
      <c r="AW18" s="26">
        <v>45292</v>
      </c>
      <c r="AX18" s="26">
        <v>45299</v>
      </c>
      <c r="AY18" s="26">
        <v>45376</v>
      </c>
      <c r="AZ18" s="26">
        <v>45379</v>
      </c>
      <c r="BA18" s="26">
        <v>45380</v>
      </c>
      <c r="BB18" s="26">
        <v>45413</v>
      </c>
      <c r="BC18" s="26">
        <v>45425</v>
      </c>
      <c r="BD18" s="26">
        <v>45446</v>
      </c>
      <c r="BE18" s="26">
        <v>45453</v>
      </c>
      <c r="BF18" s="26">
        <v>45474</v>
      </c>
      <c r="BG18" s="26">
        <v>45493</v>
      </c>
      <c r="BH18" s="26">
        <v>45511</v>
      </c>
      <c r="BI18" s="26">
        <v>45523</v>
      </c>
      <c r="BJ18" s="26">
        <v>45579</v>
      </c>
      <c r="BK18" s="26">
        <v>45600</v>
      </c>
      <c r="BL18" s="26">
        <v>45607</v>
      </c>
      <c r="BM18" s="26">
        <v>45651</v>
      </c>
    </row>
    <row r="19" spans="1:65" ht="94.5">
      <c r="A19" s="33" t="s">
        <v>3576</v>
      </c>
      <c r="B19" s="33" t="s">
        <v>3577</v>
      </c>
      <c r="C19" s="33" t="s">
        <v>3617</v>
      </c>
      <c r="D19" s="33" t="s">
        <v>538</v>
      </c>
      <c r="E19" s="33" t="s">
        <v>4176</v>
      </c>
      <c r="F19" s="33" t="s">
        <v>3580</v>
      </c>
      <c r="G19" s="33" t="s">
        <v>539</v>
      </c>
      <c r="H19" s="33" t="s">
        <v>1139</v>
      </c>
      <c r="I19" s="33" t="s">
        <v>3581</v>
      </c>
      <c r="J19" s="33" t="s">
        <v>3582</v>
      </c>
      <c r="K19" s="33" t="s">
        <v>535</v>
      </c>
      <c r="L19" s="33" t="s">
        <v>4182</v>
      </c>
      <c r="M19" s="33">
        <v>15</v>
      </c>
      <c r="N19" s="33" t="s">
        <v>536</v>
      </c>
      <c r="O19" s="37">
        <v>45558</v>
      </c>
      <c r="P19" s="33" t="s">
        <v>3713</v>
      </c>
      <c r="Q19" s="37">
        <v>45562</v>
      </c>
      <c r="R19" s="33">
        <f>NETWORKDAYS(O19,Q19,AW19:AZ19:BA19:BB19:BC19:BF19:BG19:BH19:BI19:BM19)</f>
        <v>5</v>
      </c>
      <c r="S19" s="33">
        <f t="shared" si="0"/>
        <v>6</v>
      </c>
      <c r="T19" s="39" t="s">
        <v>3591</v>
      </c>
      <c r="U19" s="33" t="s">
        <v>3712</v>
      </c>
      <c r="V19" s="37">
        <v>45562</v>
      </c>
      <c r="W19" s="33" t="s">
        <v>3593</v>
      </c>
      <c r="X19" s="33" t="s">
        <v>3599</v>
      </c>
      <c r="Y19" s="33" t="s">
        <v>3584</v>
      </c>
      <c r="Z19" s="33" t="s">
        <v>3591</v>
      </c>
      <c r="AA19" s="33"/>
      <c r="AW19" s="26">
        <v>45292</v>
      </c>
      <c r="AX19" s="26">
        <v>45299</v>
      </c>
      <c r="AY19" s="26">
        <v>45376</v>
      </c>
      <c r="AZ19" s="26">
        <v>45379</v>
      </c>
      <c r="BA19" s="26">
        <v>45380</v>
      </c>
      <c r="BB19" s="26">
        <v>45413</v>
      </c>
      <c r="BC19" s="26">
        <v>45425</v>
      </c>
      <c r="BD19" s="26">
        <v>45446</v>
      </c>
      <c r="BE19" s="26">
        <v>45453</v>
      </c>
      <c r="BF19" s="26">
        <v>45474</v>
      </c>
      <c r="BG19" s="26">
        <v>45493</v>
      </c>
      <c r="BH19" s="26">
        <v>45511</v>
      </c>
      <c r="BI19" s="26">
        <v>45523</v>
      </c>
      <c r="BJ19" s="26">
        <v>45579</v>
      </c>
      <c r="BK19" s="26">
        <v>45600</v>
      </c>
      <c r="BL19" s="26">
        <v>45607</v>
      </c>
      <c r="BM19" s="26">
        <v>45651</v>
      </c>
    </row>
    <row r="20" spans="1:65" ht="173.25">
      <c r="A20" s="33" t="s">
        <v>3576</v>
      </c>
      <c r="B20" s="33" t="s">
        <v>3577</v>
      </c>
      <c r="C20" s="33" t="s">
        <v>3578</v>
      </c>
      <c r="D20" s="33" t="s">
        <v>582</v>
      </c>
      <c r="E20" s="33" t="s">
        <v>4175</v>
      </c>
      <c r="F20" s="33" t="s">
        <v>3604</v>
      </c>
      <c r="G20" s="33" t="s">
        <v>583</v>
      </c>
      <c r="H20" s="33" t="s">
        <v>3067</v>
      </c>
      <c r="I20" s="33" t="s">
        <v>3581</v>
      </c>
      <c r="J20" s="33" t="s">
        <v>3582</v>
      </c>
      <c r="K20" s="33" t="s">
        <v>127</v>
      </c>
      <c r="L20" s="33" t="s">
        <v>4193</v>
      </c>
      <c r="M20" s="33">
        <v>10</v>
      </c>
      <c r="N20" s="33" t="s">
        <v>580</v>
      </c>
      <c r="O20" s="37">
        <v>45558</v>
      </c>
      <c r="P20" s="33" t="s">
        <v>3584</v>
      </c>
      <c r="Q20" s="37">
        <v>45565</v>
      </c>
      <c r="R20" s="33">
        <f>NETWORKDAYS(O20,Q20,AW20:AZ20:BA20:BB20:BC20:BF20:BG20:BH20:BI20:BM20)</f>
        <v>6</v>
      </c>
      <c r="S20" s="33">
        <f t="shared" si="0"/>
        <v>7</v>
      </c>
      <c r="T20" s="42" t="s">
        <v>3585</v>
      </c>
      <c r="U20" s="33" t="s">
        <v>3715</v>
      </c>
      <c r="V20" s="33" t="s">
        <v>3584</v>
      </c>
      <c r="W20" s="33" t="s">
        <v>3584</v>
      </c>
      <c r="X20" s="33" t="s">
        <v>3584</v>
      </c>
      <c r="Y20" s="33" t="s">
        <v>3584</v>
      </c>
      <c r="Z20" s="33" t="s">
        <v>3935</v>
      </c>
      <c r="AA20" s="33"/>
      <c r="AW20" s="26">
        <v>45292</v>
      </c>
      <c r="AX20" s="26">
        <v>45299</v>
      </c>
      <c r="AY20" s="26">
        <v>45376</v>
      </c>
      <c r="AZ20" s="26">
        <v>45379</v>
      </c>
      <c r="BA20" s="26">
        <v>45380</v>
      </c>
      <c r="BB20" s="26">
        <v>45413</v>
      </c>
      <c r="BC20" s="26">
        <v>45425</v>
      </c>
      <c r="BD20" s="26">
        <v>45446</v>
      </c>
      <c r="BE20" s="26">
        <v>45453</v>
      </c>
      <c r="BF20" s="26">
        <v>45474</v>
      </c>
      <c r="BG20" s="26">
        <v>45493</v>
      </c>
      <c r="BH20" s="26">
        <v>45511</v>
      </c>
      <c r="BI20" s="26">
        <v>45523</v>
      </c>
      <c r="BJ20" s="26">
        <v>45579</v>
      </c>
      <c r="BK20" s="26">
        <v>45600</v>
      </c>
      <c r="BL20" s="26">
        <v>45607</v>
      </c>
      <c r="BM20" s="26">
        <v>45651</v>
      </c>
    </row>
    <row r="21" spans="1:65" ht="110.25">
      <c r="A21" s="33" t="s">
        <v>3576</v>
      </c>
      <c r="B21" s="33" t="s">
        <v>3577</v>
      </c>
      <c r="C21" s="33" t="s">
        <v>3627</v>
      </c>
      <c r="D21" s="33" t="s">
        <v>586</v>
      </c>
      <c r="E21" s="33" t="s">
        <v>4175</v>
      </c>
      <c r="F21" s="33" t="s">
        <v>3660</v>
      </c>
      <c r="G21" s="33" t="s">
        <v>587</v>
      </c>
      <c r="H21" s="33" t="s">
        <v>2074</v>
      </c>
      <c r="I21" s="33" t="s">
        <v>3581</v>
      </c>
      <c r="J21" s="33" t="s">
        <v>3716</v>
      </c>
      <c r="K21" s="33" t="s">
        <v>127</v>
      </c>
      <c r="L21" s="33" t="s">
        <v>4193</v>
      </c>
      <c r="M21" s="33">
        <v>10</v>
      </c>
      <c r="N21" s="33" t="s">
        <v>584</v>
      </c>
      <c r="O21" s="37">
        <v>45558</v>
      </c>
      <c r="P21" s="33" t="s">
        <v>3718</v>
      </c>
      <c r="Q21" s="37">
        <v>45565</v>
      </c>
      <c r="R21" s="33">
        <f>NETWORKDAYS(O21,Q21,AW21:AZ21:BA21:BB21:BC21:BF21:BG21:BH21:BI21:BM21)</f>
        <v>6</v>
      </c>
      <c r="S21" s="33">
        <f t="shared" si="0"/>
        <v>7</v>
      </c>
      <c r="T21" s="42" t="s">
        <v>3585</v>
      </c>
      <c r="U21" s="33" t="s">
        <v>3717</v>
      </c>
      <c r="V21" s="33" t="s">
        <v>3584</v>
      </c>
      <c r="W21" s="33" t="s">
        <v>3593</v>
      </c>
      <c r="X21" s="33" t="s">
        <v>3584</v>
      </c>
      <c r="Y21" s="33" t="s">
        <v>3584</v>
      </c>
      <c r="Z21" s="33" t="s">
        <v>3932</v>
      </c>
      <c r="AA21" s="33"/>
      <c r="AW21" s="26">
        <v>45292</v>
      </c>
      <c r="AX21" s="26">
        <v>45299</v>
      </c>
      <c r="AY21" s="26">
        <v>45376</v>
      </c>
      <c r="AZ21" s="26">
        <v>45379</v>
      </c>
      <c r="BA21" s="26">
        <v>45380</v>
      </c>
      <c r="BB21" s="26">
        <v>45413</v>
      </c>
      <c r="BC21" s="26">
        <v>45425</v>
      </c>
      <c r="BD21" s="26">
        <v>45446</v>
      </c>
      <c r="BE21" s="26">
        <v>45453</v>
      </c>
      <c r="BF21" s="26">
        <v>45474</v>
      </c>
      <c r="BG21" s="26">
        <v>45493</v>
      </c>
      <c r="BH21" s="26">
        <v>45511</v>
      </c>
      <c r="BI21" s="26">
        <v>45523</v>
      </c>
      <c r="BJ21" s="26">
        <v>45579</v>
      </c>
      <c r="BK21" s="26">
        <v>45600</v>
      </c>
      <c r="BL21" s="26">
        <v>45607</v>
      </c>
      <c r="BM21" s="26">
        <v>45651</v>
      </c>
    </row>
    <row r="22" spans="1:65" ht="173.25">
      <c r="A22" s="33" t="s">
        <v>3576</v>
      </c>
      <c r="B22" s="33" t="s">
        <v>3577</v>
      </c>
      <c r="C22" s="33" t="s">
        <v>3619</v>
      </c>
      <c r="D22" s="33" t="s">
        <v>590</v>
      </c>
      <c r="E22" s="33" t="s">
        <v>4172</v>
      </c>
      <c r="F22" s="33" t="s">
        <v>3589</v>
      </c>
      <c r="G22" s="33" t="s">
        <v>591</v>
      </c>
      <c r="H22" s="33" t="s">
        <v>3612</v>
      </c>
      <c r="I22" s="33" t="s">
        <v>3581</v>
      </c>
      <c r="J22" s="33" t="s">
        <v>3686</v>
      </c>
      <c r="K22" s="33" t="s">
        <v>592</v>
      </c>
      <c r="L22" s="33" t="s">
        <v>4195</v>
      </c>
      <c r="M22" s="33">
        <v>15</v>
      </c>
      <c r="N22" s="33" t="s">
        <v>588</v>
      </c>
      <c r="O22" s="37">
        <v>45558</v>
      </c>
      <c r="P22" s="33" t="s">
        <v>3584</v>
      </c>
      <c r="Q22" s="37">
        <v>45565</v>
      </c>
      <c r="R22" s="33">
        <f>NETWORKDAYS(O22,Q22,AW22:AZ22:BA22:BB22:BC22:BF22:BG22:BH22:BI22:BM22)</f>
        <v>6</v>
      </c>
      <c r="S22" s="33">
        <f t="shared" si="0"/>
        <v>7</v>
      </c>
      <c r="T22" s="42" t="s">
        <v>3585</v>
      </c>
      <c r="U22" s="33" t="s">
        <v>3719</v>
      </c>
      <c r="V22" s="33" t="s">
        <v>3584</v>
      </c>
      <c r="W22" s="33" t="s">
        <v>3584</v>
      </c>
      <c r="X22" s="33" t="s">
        <v>3584</v>
      </c>
      <c r="Y22" s="33" t="s">
        <v>3584</v>
      </c>
      <c r="Z22" s="33" t="s">
        <v>3935</v>
      </c>
      <c r="AA22" s="33"/>
      <c r="AW22" s="26">
        <v>45292</v>
      </c>
      <c r="AX22" s="26">
        <v>45299</v>
      </c>
      <c r="AY22" s="26">
        <v>45376</v>
      </c>
      <c r="AZ22" s="26">
        <v>45379</v>
      </c>
      <c r="BA22" s="26">
        <v>45380</v>
      </c>
      <c r="BB22" s="26">
        <v>45413</v>
      </c>
      <c r="BC22" s="26">
        <v>45425</v>
      </c>
      <c r="BD22" s="26">
        <v>45446</v>
      </c>
      <c r="BE22" s="26">
        <v>45453</v>
      </c>
      <c r="BF22" s="26">
        <v>45474</v>
      </c>
      <c r="BG22" s="26">
        <v>45493</v>
      </c>
      <c r="BH22" s="26">
        <v>45511</v>
      </c>
      <c r="BI22" s="26">
        <v>45523</v>
      </c>
      <c r="BJ22" s="26">
        <v>45579</v>
      </c>
      <c r="BK22" s="26">
        <v>45600</v>
      </c>
      <c r="BL22" s="26">
        <v>45607</v>
      </c>
      <c r="BM22" s="26">
        <v>45651</v>
      </c>
    </row>
    <row r="23" spans="1:65" ht="173.25">
      <c r="A23" s="33" t="s">
        <v>3576</v>
      </c>
      <c r="B23" s="33" t="s">
        <v>3577</v>
      </c>
      <c r="C23" s="33" t="s">
        <v>3620</v>
      </c>
      <c r="D23" s="33" t="s">
        <v>595</v>
      </c>
      <c r="E23" s="33" t="s">
        <v>4176</v>
      </c>
      <c r="F23" s="33" t="s">
        <v>3580</v>
      </c>
      <c r="G23" s="33" t="s">
        <v>596</v>
      </c>
      <c r="H23" s="33" t="s">
        <v>3612</v>
      </c>
      <c r="I23" s="33" t="s">
        <v>3581</v>
      </c>
      <c r="J23" s="33" t="s">
        <v>3686</v>
      </c>
      <c r="K23" s="33" t="s">
        <v>597</v>
      </c>
      <c r="L23" s="33" t="s">
        <v>4195</v>
      </c>
      <c r="M23" s="33">
        <v>15</v>
      </c>
      <c r="N23" s="33" t="s">
        <v>593</v>
      </c>
      <c r="O23" s="37">
        <v>45558</v>
      </c>
      <c r="P23" s="33" t="s">
        <v>3584</v>
      </c>
      <c r="Q23" s="37">
        <v>45565</v>
      </c>
      <c r="R23" s="33">
        <f>NETWORKDAYS(O23,Q23,AW23:AZ23:BA23:BB23:BC23:BF23:BG23:BH23:BI23:BM23)</f>
        <v>6</v>
      </c>
      <c r="S23" s="33">
        <f t="shared" si="0"/>
        <v>7</v>
      </c>
      <c r="T23" s="42" t="s">
        <v>3585</v>
      </c>
      <c r="U23" s="33" t="s">
        <v>3720</v>
      </c>
      <c r="V23" s="33" t="s">
        <v>3584</v>
      </c>
      <c r="W23" s="33" t="s">
        <v>3584</v>
      </c>
      <c r="X23" s="33" t="s">
        <v>3584</v>
      </c>
      <c r="Y23" s="33" t="s">
        <v>3584</v>
      </c>
      <c r="Z23" s="33" t="s">
        <v>3935</v>
      </c>
      <c r="AA23" s="33"/>
      <c r="AW23" s="26">
        <v>45292</v>
      </c>
      <c r="AX23" s="26">
        <v>45299</v>
      </c>
      <c r="AY23" s="26">
        <v>45376</v>
      </c>
      <c r="AZ23" s="26">
        <v>45379</v>
      </c>
      <c r="BA23" s="26">
        <v>45380</v>
      </c>
      <c r="BB23" s="26">
        <v>45413</v>
      </c>
      <c r="BC23" s="26">
        <v>45425</v>
      </c>
      <c r="BD23" s="26">
        <v>45446</v>
      </c>
      <c r="BE23" s="26">
        <v>45453</v>
      </c>
      <c r="BF23" s="26">
        <v>45474</v>
      </c>
      <c r="BG23" s="26">
        <v>45493</v>
      </c>
      <c r="BH23" s="26">
        <v>45511</v>
      </c>
      <c r="BI23" s="26">
        <v>45523</v>
      </c>
      <c r="BJ23" s="26">
        <v>45579</v>
      </c>
      <c r="BK23" s="26">
        <v>45600</v>
      </c>
      <c r="BL23" s="26">
        <v>45607</v>
      </c>
      <c r="BM23" s="26">
        <v>45651</v>
      </c>
    </row>
    <row r="24" spans="1:65" ht="157.5">
      <c r="A24" s="33" t="s">
        <v>3576</v>
      </c>
      <c r="B24" s="33" t="s">
        <v>3577</v>
      </c>
      <c r="C24" s="33" t="s">
        <v>3616</v>
      </c>
      <c r="D24" s="33" t="s">
        <v>631</v>
      </c>
      <c r="E24" s="33" t="s">
        <v>4176</v>
      </c>
      <c r="F24" s="33" t="s">
        <v>3623</v>
      </c>
      <c r="G24" s="33" t="s">
        <v>632</v>
      </c>
      <c r="H24" s="33" t="s">
        <v>3631</v>
      </c>
      <c r="I24" s="33" t="s">
        <v>3631</v>
      </c>
      <c r="J24" s="33" t="s">
        <v>3631</v>
      </c>
      <c r="K24" s="33" t="s">
        <v>3583</v>
      </c>
      <c r="L24" s="33" t="s">
        <v>4195</v>
      </c>
      <c r="M24" s="33">
        <v>15</v>
      </c>
      <c r="N24" s="33" t="s">
        <v>629</v>
      </c>
      <c r="O24" s="37">
        <v>45558</v>
      </c>
      <c r="P24" s="33" t="s">
        <v>3584</v>
      </c>
      <c r="Q24" s="37">
        <v>45565</v>
      </c>
      <c r="R24" s="33">
        <f>NETWORKDAYS(O24,Q24,AW24:AZ24:BA24:BB24:BC24:BF24:BG24:BH24:BI24:BM24)</f>
        <v>6</v>
      </c>
      <c r="S24" s="33">
        <f t="shared" si="0"/>
        <v>7</v>
      </c>
      <c r="T24" s="42" t="s">
        <v>3585</v>
      </c>
      <c r="U24" s="33" t="s">
        <v>3721</v>
      </c>
      <c r="V24" s="33" t="s">
        <v>3584</v>
      </c>
      <c r="W24" s="33" t="s">
        <v>3584</v>
      </c>
      <c r="X24" s="33" t="s">
        <v>3584</v>
      </c>
      <c r="Y24" s="33" t="s">
        <v>3584</v>
      </c>
      <c r="Z24" s="33" t="s">
        <v>3935</v>
      </c>
      <c r="AA24" s="33"/>
      <c r="AW24" s="26">
        <v>45292</v>
      </c>
      <c r="AX24" s="26">
        <v>45299</v>
      </c>
      <c r="AY24" s="26">
        <v>45376</v>
      </c>
      <c r="AZ24" s="26">
        <v>45379</v>
      </c>
      <c r="BA24" s="26">
        <v>45380</v>
      </c>
      <c r="BB24" s="26">
        <v>45413</v>
      </c>
      <c r="BC24" s="26">
        <v>45425</v>
      </c>
      <c r="BD24" s="26">
        <v>45446</v>
      </c>
      <c r="BE24" s="26">
        <v>45453</v>
      </c>
      <c r="BF24" s="26">
        <v>45474</v>
      </c>
      <c r="BG24" s="26">
        <v>45493</v>
      </c>
      <c r="BH24" s="26">
        <v>45511</v>
      </c>
      <c r="BI24" s="26">
        <v>45523</v>
      </c>
      <c r="BJ24" s="26">
        <v>45579</v>
      </c>
      <c r="BK24" s="26">
        <v>45600</v>
      </c>
      <c r="BL24" s="26">
        <v>45607</v>
      </c>
      <c r="BM24" s="26">
        <v>45651</v>
      </c>
    </row>
    <row r="25" spans="1:65" ht="141.75">
      <c r="A25" s="33" t="s">
        <v>3576</v>
      </c>
      <c r="B25" s="33" t="s">
        <v>3577</v>
      </c>
      <c r="C25" s="33" t="s">
        <v>3621</v>
      </c>
      <c r="D25" s="33" t="s">
        <v>635</v>
      </c>
      <c r="E25" s="33" t="s">
        <v>4175</v>
      </c>
      <c r="F25" s="33" t="s">
        <v>3623</v>
      </c>
      <c r="G25" s="33" t="s">
        <v>636</v>
      </c>
      <c r="H25" s="33" t="s">
        <v>3697</v>
      </c>
      <c r="I25" s="33" t="s">
        <v>3581</v>
      </c>
      <c r="J25" s="33" t="s">
        <v>3581</v>
      </c>
      <c r="K25" s="33" t="s">
        <v>3583</v>
      </c>
      <c r="L25" s="33" t="s">
        <v>4195</v>
      </c>
      <c r="M25" s="33">
        <v>15</v>
      </c>
      <c r="N25" s="33" t="s">
        <v>633</v>
      </c>
      <c r="O25" s="37">
        <v>45558</v>
      </c>
      <c r="P25" s="33" t="s">
        <v>3584</v>
      </c>
      <c r="Q25" s="37">
        <v>45565</v>
      </c>
      <c r="R25" s="33">
        <f>NETWORKDAYS(O25,Q25,AW25:AZ25:BA25:BB25:BC25:BF25:BG25:BH25:BI25:BM25)</f>
        <v>6</v>
      </c>
      <c r="S25" s="33">
        <f t="shared" si="0"/>
        <v>7</v>
      </c>
      <c r="T25" s="42" t="s">
        <v>3585</v>
      </c>
      <c r="U25" s="33" t="s">
        <v>3722</v>
      </c>
      <c r="V25" s="33" t="s">
        <v>3584</v>
      </c>
      <c r="W25" s="33" t="s">
        <v>3584</v>
      </c>
      <c r="X25" s="33" t="s">
        <v>3584</v>
      </c>
      <c r="Y25" s="33" t="s">
        <v>3584</v>
      </c>
      <c r="Z25" s="33" t="s">
        <v>3935</v>
      </c>
      <c r="AA25" s="33"/>
      <c r="AW25" s="26">
        <v>45292</v>
      </c>
      <c r="AX25" s="26">
        <v>45299</v>
      </c>
      <c r="AY25" s="26">
        <v>45376</v>
      </c>
      <c r="AZ25" s="26">
        <v>45379</v>
      </c>
      <c r="BA25" s="26">
        <v>45380</v>
      </c>
      <c r="BB25" s="26">
        <v>45413</v>
      </c>
      <c r="BC25" s="26">
        <v>45425</v>
      </c>
      <c r="BD25" s="26">
        <v>45446</v>
      </c>
      <c r="BE25" s="26">
        <v>45453</v>
      </c>
      <c r="BF25" s="26">
        <v>45474</v>
      </c>
      <c r="BG25" s="26">
        <v>45493</v>
      </c>
      <c r="BH25" s="26">
        <v>45511</v>
      </c>
      <c r="BI25" s="26">
        <v>45523</v>
      </c>
      <c r="BJ25" s="26">
        <v>45579</v>
      </c>
      <c r="BK25" s="26">
        <v>45600</v>
      </c>
      <c r="BL25" s="26">
        <v>45607</v>
      </c>
      <c r="BM25" s="26">
        <v>45651</v>
      </c>
    </row>
    <row r="26" spans="1:65" ht="126">
      <c r="A26" s="33" t="s">
        <v>3576</v>
      </c>
      <c r="B26" s="33" t="s">
        <v>3577</v>
      </c>
      <c r="C26" s="33" t="s">
        <v>3628</v>
      </c>
      <c r="D26" s="33" t="s">
        <v>639</v>
      </c>
      <c r="E26" s="33" t="s">
        <v>4175</v>
      </c>
      <c r="F26" s="33" t="s">
        <v>3660</v>
      </c>
      <c r="G26" s="33" t="s">
        <v>194</v>
      </c>
      <c r="H26" s="33" t="s">
        <v>1772</v>
      </c>
      <c r="I26" s="33" t="s">
        <v>3581</v>
      </c>
      <c r="J26" s="33" t="s">
        <v>3683</v>
      </c>
      <c r="K26" s="33" t="s">
        <v>3583</v>
      </c>
      <c r="L26" s="33" t="s">
        <v>4195</v>
      </c>
      <c r="M26" s="33">
        <v>15</v>
      </c>
      <c r="N26" s="33" t="s">
        <v>637</v>
      </c>
      <c r="O26" s="37">
        <v>45557</v>
      </c>
      <c r="P26" s="33" t="s">
        <v>3584</v>
      </c>
      <c r="Q26" s="37">
        <v>45565</v>
      </c>
      <c r="R26" s="33">
        <f>NETWORKDAYS(O26,Q26,AW26:AZ26:BA26:BB26:BC26:BF26:BG26:BH26:BI26:BM26)</f>
        <v>6</v>
      </c>
      <c r="S26" s="33">
        <f t="shared" si="0"/>
        <v>7</v>
      </c>
      <c r="T26" s="42" t="s">
        <v>3585</v>
      </c>
      <c r="U26" s="33" t="s">
        <v>3708</v>
      </c>
      <c r="V26" s="33" t="s">
        <v>3584</v>
      </c>
      <c r="W26" s="33" t="s">
        <v>3584</v>
      </c>
      <c r="X26" s="33" t="s">
        <v>3584</v>
      </c>
      <c r="Y26" s="33" t="s">
        <v>3584</v>
      </c>
      <c r="Z26" s="33" t="s">
        <v>3935</v>
      </c>
      <c r="AA26" s="33"/>
      <c r="AW26" s="26">
        <v>45292</v>
      </c>
      <c r="AX26" s="26">
        <v>45299</v>
      </c>
      <c r="AY26" s="26">
        <v>45376</v>
      </c>
      <c r="AZ26" s="26">
        <v>45379</v>
      </c>
      <c r="BA26" s="26">
        <v>45380</v>
      </c>
      <c r="BB26" s="26">
        <v>45413</v>
      </c>
      <c r="BC26" s="26">
        <v>45425</v>
      </c>
      <c r="BD26" s="26">
        <v>45446</v>
      </c>
      <c r="BE26" s="26">
        <v>45453</v>
      </c>
      <c r="BF26" s="26">
        <v>45474</v>
      </c>
      <c r="BG26" s="26">
        <v>45493</v>
      </c>
      <c r="BH26" s="26">
        <v>45511</v>
      </c>
      <c r="BI26" s="26">
        <v>45523</v>
      </c>
      <c r="BJ26" s="26">
        <v>45579</v>
      </c>
      <c r="BK26" s="26">
        <v>45600</v>
      </c>
      <c r="BL26" s="26">
        <v>45607</v>
      </c>
      <c r="BM26" s="26">
        <v>45651</v>
      </c>
    </row>
    <row r="27" spans="1:65" ht="126">
      <c r="A27" s="33" t="s">
        <v>3576</v>
      </c>
      <c r="B27" s="33" t="s">
        <v>3662</v>
      </c>
      <c r="C27" s="33" t="s">
        <v>3621</v>
      </c>
      <c r="D27" s="33" t="s">
        <v>642</v>
      </c>
      <c r="E27" s="33" t="s">
        <v>4175</v>
      </c>
      <c r="F27" s="33" t="s">
        <v>3660</v>
      </c>
      <c r="G27" s="33" t="s">
        <v>643</v>
      </c>
      <c r="H27" s="33" t="s">
        <v>1772</v>
      </c>
      <c r="I27" s="33" t="s">
        <v>3581</v>
      </c>
      <c r="J27" s="33" t="s">
        <v>3683</v>
      </c>
      <c r="K27" s="33" t="s">
        <v>3597</v>
      </c>
      <c r="L27" s="33" t="s">
        <v>4193</v>
      </c>
      <c r="M27" s="33">
        <v>10</v>
      </c>
      <c r="N27" s="33" t="s">
        <v>640</v>
      </c>
      <c r="O27" s="37">
        <v>45555</v>
      </c>
      <c r="P27" s="33" t="s">
        <v>3584</v>
      </c>
      <c r="Q27" s="37">
        <v>45565</v>
      </c>
      <c r="R27" s="33">
        <f>NETWORKDAYS(O27,Q27,AW27:AZ27:BA27:BB27:BC27:BF27:BG27:BH27:BI27:BM27)</f>
        <v>7</v>
      </c>
      <c r="S27" s="33">
        <f t="shared" si="0"/>
        <v>8</v>
      </c>
      <c r="T27" s="42" t="s">
        <v>3585</v>
      </c>
      <c r="U27" s="33" t="s">
        <v>3723</v>
      </c>
      <c r="V27" s="33" t="s">
        <v>3584</v>
      </c>
      <c r="W27" s="33" t="s">
        <v>3584</v>
      </c>
      <c r="X27" s="33" t="s">
        <v>3584</v>
      </c>
      <c r="Y27" s="33" t="s">
        <v>3584</v>
      </c>
      <c r="Z27" s="33" t="s">
        <v>3935</v>
      </c>
      <c r="AA27" s="36" t="s">
        <v>4187</v>
      </c>
      <c r="AW27" s="26">
        <v>45292</v>
      </c>
      <c r="AX27" s="26">
        <v>45299</v>
      </c>
      <c r="AY27" s="26">
        <v>45376</v>
      </c>
      <c r="AZ27" s="26">
        <v>45379</v>
      </c>
      <c r="BA27" s="26">
        <v>45380</v>
      </c>
      <c r="BB27" s="26">
        <v>45413</v>
      </c>
      <c r="BC27" s="26">
        <v>45425</v>
      </c>
      <c r="BD27" s="26">
        <v>45446</v>
      </c>
      <c r="BE27" s="26">
        <v>45453</v>
      </c>
      <c r="BF27" s="26">
        <v>45474</v>
      </c>
      <c r="BG27" s="26">
        <v>45493</v>
      </c>
      <c r="BH27" s="26">
        <v>45511</v>
      </c>
      <c r="BI27" s="26">
        <v>45523</v>
      </c>
      <c r="BJ27" s="26">
        <v>45579</v>
      </c>
      <c r="BK27" s="26">
        <v>45600</v>
      </c>
      <c r="BL27" s="26">
        <v>45607</v>
      </c>
      <c r="BM27" s="26">
        <v>45651</v>
      </c>
    </row>
    <row r="28" spans="1:65" ht="110.25">
      <c r="A28" s="33" t="s">
        <v>3576</v>
      </c>
      <c r="B28" s="33" t="s">
        <v>3577</v>
      </c>
      <c r="C28" s="33" t="s">
        <v>3578</v>
      </c>
      <c r="D28" s="33" t="s">
        <v>646</v>
      </c>
      <c r="E28" s="33" t="s">
        <v>4174</v>
      </c>
      <c r="F28" s="33" t="s">
        <v>3610</v>
      </c>
      <c r="G28" s="33" t="s">
        <v>647</v>
      </c>
      <c r="H28" s="33" t="s">
        <v>3044</v>
      </c>
      <c r="I28" s="33" t="s">
        <v>3581</v>
      </c>
      <c r="J28" s="33" t="s">
        <v>3590</v>
      </c>
      <c r="K28" s="33" t="s">
        <v>3583</v>
      </c>
      <c r="L28" s="33" t="s">
        <v>4195</v>
      </c>
      <c r="M28" s="33">
        <v>15</v>
      </c>
      <c r="N28" s="33" t="s">
        <v>644</v>
      </c>
      <c r="O28" s="37">
        <v>45555</v>
      </c>
      <c r="P28" s="33" t="s">
        <v>3725</v>
      </c>
      <c r="Q28" s="37">
        <v>45560</v>
      </c>
      <c r="R28" s="33">
        <f>NETWORKDAYS(O28,Q28,AW28:AZ28:BA28:BB28:BC28:BF28:BG28:BH28:BI28:BM28)</f>
        <v>4</v>
      </c>
      <c r="S28" s="33">
        <f t="shared" si="0"/>
        <v>5</v>
      </c>
      <c r="T28" s="39" t="s">
        <v>3591</v>
      </c>
      <c r="U28" s="33" t="s">
        <v>3724</v>
      </c>
      <c r="V28" s="37">
        <v>45560</v>
      </c>
      <c r="W28" s="33" t="s">
        <v>3593</v>
      </c>
      <c r="X28" s="33" t="s">
        <v>3584</v>
      </c>
      <c r="Y28" s="33" t="s">
        <v>3584</v>
      </c>
      <c r="Z28" s="33" t="s">
        <v>3591</v>
      </c>
      <c r="AA28" s="33"/>
      <c r="AW28" s="26">
        <v>45292</v>
      </c>
      <c r="AX28" s="26">
        <v>45299</v>
      </c>
      <c r="AY28" s="26">
        <v>45376</v>
      </c>
      <c r="AZ28" s="26">
        <v>45379</v>
      </c>
      <c r="BA28" s="26">
        <v>45380</v>
      </c>
      <c r="BB28" s="26">
        <v>45413</v>
      </c>
      <c r="BC28" s="26">
        <v>45425</v>
      </c>
      <c r="BD28" s="26">
        <v>45446</v>
      </c>
      <c r="BE28" s="26">
        <v>45453</v>
      </c>
      <c r="BF28" s="26">
        <v>45474</v>
      </c>
      <c r="BG28" s="26">
        <v>45493</v>
      </c>
      <c r="BH28" s="26">
        <v>45511</v>
      </c>
      <c r="BI28" s="26">
        <v>45523</v>
      </c>
      <c r="BJ28" s="26">
        <v>45579</v>
      </c>
      <c r="BK28" s="26">
        <v>45600</v>
      </c>
      <c r="BL28" s="26">
        <v>45607</v>
      </c>
      <c r="BM28" s="26">
        <v>45651</v>
      </c>
    </row>
    <row r="29" spans="1:65" ht="110.25">
      <c r="A29" s="33" t="s">
        <v>3576</v>
      </c>
      <c r="B29" s="33" t="s">
        <v>3577</v>
      </c>
      <c r="C29" s="33" t="s">
        <v>3578</v>
      </c>
      <c r="D29" s="33" t="s">
        <v>646</v>
      </c>
      <c r="E29" s="33" t="s">
        <v>4174</v>
      </c>
      <c r="F29" s="33" t="s">
        <v>3610</v>
      </c>
      <c r="G29" s="33" t="s">
        <v>652</v>
      </c>
      <c r="H29" s="33" t="s">
        <v>2074</v>
      </c>
      <c r="I29" s="33" t="s">
        <v>3581</v>
      </c>
      <c r="J29" s="33" t="s">
        <v>3716</v>
      </c>
      <c r="K29" s="33" t="s">
        <v>3583</v>
      </c>
      <c r="L29" s="33" t="s">
        <v>4195</v>
      </c>
      <c r="M29" s="33">
        <v>15</v>
      </c>
      <c r="N29" s="33" t="s">
        <v>650</v>
      </c>
      <c r="O29" s="37">
        <v>45555</v>
      </c>
      <c r="P29" s="33" t="s">
        <v>3727</v>
      </c>
      <c r="Q29" s="37">
        <v>45565</v>
      </c>
      <c r="R29" s="33">
        <f>NETWORKDAYS(O29,Q29,AW29:AZ29:BA29:BB29:BC29:BF29:BG29:BH29:BI29:BM29)</f>
        <v>7</v>
      </c>
      <c r="S29" s="33">
        <f t="shared" si="0"/>
        <v>8</v>
      </c>
      <c r="T29" s="42" t="s">
        <v>3585</v>
      </c>
      <c r="U29" s="33" t="s">
        <v>3726</v>
      </c>
      <c r="V29" s="33" t="s">
        <v>3584</v>
      </c>
      <c r="W29" s="33" t="s">
        <v>3584</v>
      </c>
      <c r="X29" s="33" t="s">
        <v>3584</v>
      </c>
      <c r="Y29" s="33" t="s">
        <v>3584</v>
      </c>
      <c r="Z29" s="33" t="s">
        <v>3932</v>
      </c>
      <c r="AA29" s="33"/>
      <c r="AW29" s="26">
        <v>45292</v>
      </c>
      <c r="AX29" s="26">
        <v>45299</v>
      </c>
      <c r="AY29" s="26">
        <v>45376</v>
      </c>
      <c r="AZ29" s="26">
        <v>45379</v>
      </c>
      <c r="BA29" s="26">
        <v>45380</v>
      </c>
      <c r="BB29" s="26">
        <v>45413</v>
      </c>
      <c r="BC29" s="26">
        <v>45425</v>
      </c>
      <c r="BD29" s="26">
        <v>45446</v>
      </c>
      <c r="BE29" s="26">
        <v>45453</v>
      </c>
      <c r="BF29" s="26">
        <v>45474</v>
      </c>
      <c r="BG29" s="26">
        <v>45493</v>
      </c>
      <c r="BH29" s="26">
        <v>45511</v>
      </c>
      <c r="BI29" s="26">
        <v>45523</v>
      </c>
      <c r="BJ29" s="26">
        <v>45579</v>
      </c>
      <c r="BK29" s="26">
        <v>45600</v>
      </c>
      <c r="BL29" s="26">
        <v>45607</v>
      </c>
      <c r="BM29" s="26">
        <v>45651</v>
      </c>
    </row>
    <row r="30" spans="1:65" ht="189">
      <c r="A30" s="33" t="s">
        <v>3576</v>
      </c>
      <c r="B30" s="33" t="s">
        <v>3577</v>
      </c>
      <c r="C30" s="33" t="s">
        <v>3578</v>
      </c>
      <c r="D30" s="33" t="s">
        <v>678</v>
      </c>
      <c r="E30" s="33" t="s">
        <v>4175</v>
      </c>
      <c r="F30" s="33" t="s">
        <v>3660</v>
      </c>
      <c r="G30" s="33" t="s">
        <v>679</v>
      </c>
      <c r="H30" s="33" t="s">
        <v>1740</v>
      </c>
      <c r="I30" s="33" t="s">
        <v>3581</v>
      </c>
      <c r="J30" s="33" t="s">
        <v>3582</v>
      </c>
      <c r="K30" s="33" t="s">
        <v>3583</v>
      </c>
      <c r="L30" s="33" t="s">
        <v>4195</v>
      </c>
      <c r="M30" s="33">
        <v>15</v>
      </c>
      <c r="N30" s="33" t="s">
        <v>676</v>
      </c>
      <c r="O30" s="37">
        <v>45555</v>
      </c>
      <c r="P30" s="33" t="s">
        <v>3584</v>
      </c>
      <c r="Q30" s="37">
        <v>45565</v>
      </c>
      <c r="R30" s="33">
        <f>NETWORKDAYS(O30,Q30,AW30:AZ30:BA30:BB30:BC30:BF30:BG30:BH30:BI30:BM30)</f>
        <v>7</v>
      </c>
      <c r="S30" s="33">
        <f t="shared" si="0"/>
        <v>8</v>
      </c>
      <c r="T30" s="42" t="s">
        <v>3585</v>
      </c>
      <c r="U30" s="33" t="s">
        <v>3728</v>
      </c>
      <c r="V30" s="33" t="s">
        <v>3584</v>
      </c>
      <c r="W30" s="33" t="s">
        <v>3584</v>
      </c>
      <c r="X30" s="33" t="s">
        <v>3584</v>
      </c>
      <c r="Y30" s="33" t="s">
        <v>3584</v>
      </c>
      <c r="Z30" s="33" t="s">
        <v>3935</v>
      </c>
      <c r="AA30" s="33"/>
      <c r="AW30" s="26">
        <v>45292</v>
      </c>
      <c r="AX30" s="26">
        <v>45299</v>
      </c>
      <c r="AY30" s="26">
        <v>45376</v>
      </c>
      <c r="AZ30" s="26">
        <v>45379</v>
      </c>
      <c r="BA30" s="26">
        <v>45380</v>
      </c>
      <c r="BB30" s="26">
        <v>45413</v>
      </c>
      <c r="BC30" s="26">
        <v>45425</v>
      </c>
      <c r="BD30" s="26">
        <v>45446</v>
      </c>
      <c r="BE30" s="26">
        <v>45453</v>
      </c>
      <c r="BF30" s="26">
        <v>45474</v>
      </c>
      <c r="BG30" s="26">
        <v>45493</v>
      </c>
      <c r="BH30" s="26">
        <v>45511</v>
      </c>
      <c r="BI30" s="26">
        <v>45523</v>
      </c>
      <c r="BJ30" s="26">
        <v>45579</v>
      </c>
      <c r="BK30" s="26">
        <v>45600</v>
      </c>
      <c r="BL30" s="26">
        <v>45607</v>
      </c>
      <c r="BM30" s="26">
        <v>45651</v>
      </c>
    </row>
    <row r="31" spans="1:65" ht="126">
      <c r="A31" s="33" t="s">
        <v>3576</v>
      </c>
      <c r="B31" s="33" t="s">
        <v>3653</v>
      </c>
      <c r="C31" s="33" t="s">
        <v>3626</v>
      </c>
      <c r="D31" s="33" t="s">
        <v>766</v>
      </c>
      <c r="E31" s="33" t="s">
        <v>4175</v>
      </c>
      <c r="F31" s="33" t="s">
        <v>3623</v>
      </c>
      <c r="G31" s="33" t="s">
        <v>767</v>
      </c>
      <c r="H31" s="33" t="s">
        <v>1772</v>
      </c>
      <c r="I31" s="33" t="s">
        <v>3581</v>
      </c>
      <c r="J31" s="33" t="s">
        <v>3683</v>
      </c>
      <c r="K31" s="33" t="s">
        <v>3583</v>
      </c>
      <c r="L31" s="33" t="s">
        <v>4195</v>
      </c>
      <c r="M31" s="33">
        <v>15</v>
      </c>
      <c r="N31" s="33" t="s">
        <v>764</v>
      </c>
      <c r="O31" s="37">
        <v>45555</v>
      </c>
      <c r="P31" s="33" t="s">
        <v>3584</v>
      </c>
      <c r="Q31" s="37">
        <v>45565</v>
      </c>
      <c r="R31" s="33">
        <f>NETWORKDAYS(O31,Q31,AW31:AZ31:BA31:BB31:BC31:BF31:BG31:BH31:BI31:BM31)</f>
        <v>7</v>
      </c>
      <c r="S31" s="33">
        <f t="shared" si="0"/>
        <v>8</v>
      </c>
      <c r="T31" s="42" t="s">
        <v>3585</v>
      </c>
      <c r="U31" s="33" t="s">
        <v>3729</v>
      </c>
      <c r="V31" s="33" t="s">
        <v>3584</v>
      </c>
      <c r="W31" s="33" t="s">
        <v>3584</v>
      </c>
      <c r="X31" s="33" t="s">
        <v>3584</v>
      </c>
      <c r="Y31" s="33" t="s">
        <v>3584</v>
      </c>
      <c r="Z31" s="33" t="s">
        <v>3935</v>
      </c>
      <c r="AA31" s="33"/>
      <c r="AW31" s="26">
        <v>45292</v>
      </c>
      <c r="AX31" s="26">
        <v>45299</v>
      </c>
      <c r="AY31" s="26">
        <v>45376</v>
      </c>
      <c r="AZ31" s="26">
        <v>45379</v>
      </c>
      <c r="BA31" s="26">
        <v>45380</v>
      </c>
      <c r="BB31" s="26">
        <v>45413</v>
      </c>
      <c r="BC31" s="26">
        <v>45425</v>
      </c>
      <c r="BD31" s="26">
        <v>45446</v>
      </c>
      <c r="BE31" s="26">
        <v>45453</v>
      </c>
      <c r="BF31" s="26">
        <v>45474</v>
      </c>
      <c r="BG31" s="26">
        <v>45493</v>
      </c>
      <c r="BH31" s="26">
        <v>45511</v>
      </c>
      <c r="BI31" s="26">
        <v>45523</v>
      </c>
      <c r="BJ31" s="26">
        <v>45579</v>
      </c>
      <c r="BK31" s="26">
        <v>45600</v>
      </c>
      <c r="BL31" s="26">
        <v>45607</v>
      </c>
      <c r="BM31" s="26">
        <v>45651</v>
      </c>
    </row>
    <row r="32" spans="1:65" ht="189">
      <c r="A32" s="33" t="s">
        <v>3576</v>
      </c>
      <c r="B32" s="33" t="s">
        <v>3577</v>
      </c>
      <c r="C32" s="33" t="s">
        <v>3622</v>
      </c>
      <c r="D32" s="33" t="s">
        <v>786</v>
      </c>
      <c r="E32" s="33" t="s">
        <v>4176</v>
      </c>
      <c r="F32" s="33" t="s">
        <v>3623</v>
      </c>
      <c r="G32" s="33" t="s">
        <v>787</v>
      </c>
      <c r="H32" s="33" t="s">
        <v>1772</v>
      </c>
      <c r="I32" s="33" t="s">
        <v>3581</v>
      </c>
      <c r="J32" s="33" t="s">
        <v>3683</v>
      </c>
      <c r="K32" s="33" t="s">
        <v>3583</v>
      </c>
      <c r="L32" s="33" t="s">
        <v>4195</v>
      </c>
      <c r="M32" s="33">
        <v>15</v>
      </c>
      <c r="N32" s="33" t="s">
        <v>784</v>
      </c>
      <c r="O32" s="37">
        <v>45555</v>
      </c>
      <c r="P32" s="33" t="s">
        <v>3584</v>
      </c>
      <c r="Q32" s="37">
        <v>45565</v>
      </c>
      <c r="R32" s="33">
        <f>NETWORKDAYS(O32,Q32,AW32:AZ32:BA32:BB32:BC32:BF32:BG32:BH32:BI32:BM32)</f>
        <v>7</v>
      </c>
      <c r="S32" s="33">
        <f t="shared" si="0"/>
        <v>8</v>
      </c>
      <c r="T32" s="42" t="s">
        <v>3585</v>
      </c>
      <c r="U32" s="33" t="s">
        <v>3730</v>
      </c>
      <c r="V32" s="33" t="s">
        <v>3584</v>
      </c>
      <c r="W32" s="33" t="s">
        <v>3584</v>
      </c>
      <c r="X32" s="33" t="s">
        <v>3584</v>
      </c>
      <c r="Y32" s="33" t="s">
        <v>3584</v>
      </c>
      <c r="Z32" s="33" t="s">
        <v>3935</v>
      </c>
      <c r="AA32" s="33"/>
      <c r="AW32" s="26">
        <v>45292</v>
      </c>
      <c r="AX32" s="26">
        <v>45299</v>
      </c>
      <c r="AY32" s="26">
        <v>45376</v>
      </c>
      <c r="AZ32" s="26">
        <v>45379</v>
      </c>
      <c r="BA32" s="26">
        <v>45380</v>
      </c>
      <c r="BB32" s="26">
        <v>45413</v>
      </c>
      <c r="BC32" s="26">
        <v>45425</v>
      </c>
      <c r="BD32" s="26">
        <v>45446</v>
      </c>
      <c r="BE32" s="26">
        <v>45453</v>
      </c>
      <c r="BF32" s="26">
        <v>45474</v>
      </c>
      <c r="BG32" s="26">
        <v>45493</v>
      </c>
      <c r="BH32" s="26">
        <v>45511</v>
      </c>
      <c r="BI32" s="26">
        <v>45523</v>
      </c>
      <c r="BJ32" s="26">
        <v>45579</v>
      </c>
      <c r="BK32" s="26">
        <v>45600</v>
      </c>
      <c r="BL32" s="26">
        <v>45607</v>
      </c>
      <c r="BM32" s="26">
        <v>45651</v>
      </c>
    </row>
    <row r="33" spans="1:65" ht="173.25">
      <c r="A33" s="33" t="s">
        <v>3576</v>
      </c>
      <c r="B33" s="33" t="s">
        <v>3577</v>
      </c>
      <c r="C33" s="33" t="s">
        <v>3624</v>
      </c>
      <c r="D33" s="33" t="s">
        <v>798</v>
      </c>
      <c r="E33" s="33" t="s">
        <v>4176</v>
      </c>
      <c r="F33" s="33" t="s">
        <v>3589</v>
      </c>
      <c r="G33" s="33" t="s">
        <v>799</v>
      </c>
      <c r="H33" s="33" t="s">
        <v>3612</v>
      </c>
      <c r="I33" s="33" t="s">
        <v>3581</v>
      </c>
      <c r="J33" s="33" t="s">
        <v>3686</v>
      </c>
      <c r="K33" s="33" t="s">
        <v>3583</v>
      </c>
      <c r="L33" s="33" t="s">
        <v>4195</v>
      </c>
      <c r="M33" s="33">
        <v>15</v>
      </c>
      <c r="N33" s="33" t="s">
        <v>796</v>
      </c>
      <c r="O33" s="37">
        <v>45555</v>
      </c>
      <c r="P33" s="33" t="s">
        <v>3584</v>
      </c>
      <c r="Q33" s="37">
        <v>45565</v>
      </c>
      <c r="R33" s="33">
        <f>NETWORKDAYS(O33,Q33,AW33:AZ33:BA33:BB33:BC33:BF33:BG33:BH33:BI33:BM33)</f>
        <v>7</v>
      </c>
      <c r="S33" s="33">
        <f t="shared" si="0"/>
        <v>8</v>
      </c>
      <c r="T33" s="42" t="s">
        <v>3585</v>
      </c>
      <c r="U33" s="33" t="s">
        <v>3731</v>
      </c>
      <c r="V33" s="33" t="s">
        <v>3584</v>
      </c>
      <c r="W33" s="33" t="s">
        <v>3584</v>
      </c>
      <c r="X33" s="33" t="s">
        <v>3584</v>
      </c>
      <c r="Y33" s="33" t="s">
        <v>3584</v>
      </c>
      <c r="Z33" s="33" t="s">
        <v>3935</v>
      </c>
      <c r="AA33" s="33"/>
      <c r="AW33" s="26">
        <v>45292</v>
      </c>
      <c r="AX33" s="26">
        <v>45299</v>
      </c>
      <c r="AY33" s="26">
        <v>45376</v>
      </c>
      <c r="AZ33" s="26">
        <v>45379</v>
      </c>
      <c r="BA33" s="26">
        <v>45380</v>
      </c>
      <c r="BB33" s="26">
        <v>45413</v>
      </c>
      <c r="BC33" s="26">
        <v>45425</v>
      </c>
      <c r="BD33" s="26">
        <v>45446</v>
      </c>
      <c r="BE33" s="26">
        <v>45453</v>
      </c>
      <c r="BF33" s="26">
        <v>45474</v>
      </c>
      <c r="BG33" s="26">
        <v>45493</v>
      </c>
      <c r="BH33" s="26">
        <v>45511</v>
      </c>
      <c r="BI33" s="26">
        <v>45523</v>
      </c>
      <c r="BJ33" s="26">
        <v>45579</v>
      </c>
      <c r="BK33" s="26">
        <v>45600</v>
      </c>
      <c r="BL33" s="26">
        <v>45607</v>
      </c>
      <c r="BM33" s="26">
        <v>45651</v>
      </c>
    </row>
    <row r="34" spans="1:65" ht="157.5">
      <c r="A34" s="33" t="s">
        <v>3576</v>
      </c>
      <c r="B34" s="33" t="s">
        <v>3577</v>
      </c>
      <c r="C34" s="33" t="s">
        <v>3625</v>
      </c>
      <c r="D34" s="33" t="s">
        <v>802</v>
      </c>
      <c r="E34" s="33" t="s">
        <v>4172</v>
      </c>
      <c r="F34" s="33" t="s">
        <v>3594</v>
      </c>
      <c r="G34" s="33" t="s">
        <v>803</v>
      </c>
      <c r="H34" s="33" t="s">
        <v>3631</v>
      </c>
      <c r="I34" s="33" t="s">
        <v>3631</v>
      </c>
      <c r="J34" s="33" t="s">
        <v>3631</v>
      </c>
      <c r="K34" s="33" t="s">
        <v>804</v>
      </c>
      <c r="L34" s="33" t="s">
        <v>4195</v>
      </c>
      <c r="M34" s="33">
        <v>15</v>
      </c>
      <c r="N34" s="33" t="s">
        <v>800</v>
      </c>
      <c r="O34" s="37">
        <v>45555</v>
      </c>
      <c r="P34" s="33" t="s">
        <v>3584</v>
      </c>
      <c r="Q34" s="37">
        <v>45565</v>
      </c>
      <c r="R34" s="33">
        <f>NETWORKDAYS(O34,Q34,AW34:AZ34:BA34:BB34:BC34:BF34:BG34:BH34:BI34:BM34)</f>
        <v>7</v>
      </c>
      <c r="S34" s="33">
        <f t="shared" si="0"/>
        <v>8</v>
      </c>
      <c r="T34" s="42" t="s">
        <v>3585</v>
      </c>
      <c r="U34" s="33" t="s">
        <v>3732</v>
      </c>
      <c r="V34" s="33" t="s">
        <v>3584</v>
      </c>
      <c r="W34" s="33" t="s">
        <v>3584</v>
      </c>
      <c r="X34" s="33" t="s">
        <v>3584</v>
      </c>
      <c r="Y34" s="33" t="s">
        <v>3584</v>
      </c>
      <c r="Z34" s="33" t="s">
        <v>3935</v>
      </c>
      <c r="AA34" s="33"/>
      <c r="AW34" s="26">
        <v>45292</v>
      </c>
      <c r="AX34" s="26">
        <v>45299</v>
      </c>
      <c r="AY34" s="26">
        <v>45376</v>
      </c>
      <c r="AZ34" s="26">
        <v>45379</v>
      </c>
      <c r="BA34" s="26">
        <v>45380</v>
      </c>
      <c r="BB34" s="26">
        <v>45413</v>
      </c>
      <c r="BC34" s="26">
        <v>45425</v>
      </c>
      <c r="BD34" s="26">
        <v>45446</v>
      </c>
      <c r="BE34" s="26">
        <v>45453</v>
      </c>
      <c r="BF34" s="26">
        <v>45474</v>
      </c>
      <c r="BG34" s="26">
        <v>45493</v>
      </c>
      <c r="BH34" s="26">
        <v>45511</v>
      </c>
      <c r="BI34" s="26">
        <v>45523</v>
      </c>
      <c r="BJ34" s="26">
        <v>45579</v>
      </c>
      <c r="BK34" s="26">
        <v>45600</v>
      </c>
      <c r="BL34" s="26">
        <v>45607</v>
      </c>
      <c r="BM34" s="26">
        <v>45651</v>
      </c>
    </row>
    <row r="35" spans="1:65" ht="126">
      <c r="A35" s="33" t="s">
        <v>3576</v>
      </c>
      <c r="B35" s="33" t="s">
        <v>3653</v>
      </c>
      <c r="C35" s="33" t="s">
        <v>3626</v>
      </c>
      <c r="D35" s="33" t="s">
        <v>766</v>
      </c>
      <c r="E35" s="33" t="s">
        <v>4175</v>
      </c>
      <c r="F35" s="33" t="s">
        <v>3604</v>
      </c>
      <c r="G35" s="33" t="s">
        <v>810</v>
      </c>
      <c r="H35" s="33" t="s">
        <v>3013</v>
      </c>
      <c r="I35" s="33" t="s">
        <v>3581</v>
      </c>
      <c r="J35" s="33" t="s">
        <v>3686</v>
      </c>
      <c r="K35" s="33" t="s">
        <v>3603</v>
      </c>
      <c r="L35" s="33" t="s">
        <v>4182</v>
      </c>
      <c r="M35" s="33">
        <v>15</v>
      </c>
      <c r="N35" s="33" t="s">
        <v>808</v>
      </c>
      <c r="O35" s="37">
        <v>45555</v>
      </c>
      <c r="P35" s="33" t="s">
        <v>3584</v>
      </c>
      <c r="Q35" s="37">
        <v>45565</v>
      </c>
      <c r="R35" s="33">
        <f>NETWORKDAYS(O35,Q35,AW35:AZ35:BA35:BB35:BC35:BF35:BG35:BH35:BI35:BM35)</f>
        <v>7</v>
      </c>
      <c r="S35" s="33">
        <f t="shared" si="0"/>
        <v>8</v>
      </c>
      <c r="T35" s="42" t="s">
        <v>3585</v>
      </c>
      <c r="U35" s="33" t="s">
        <v>3733</v>
      </c>
      <c r="V35" s="33" t="s">
        <v>3584</v>
      </c>
      <c r="W35" s="33" t="s">
        <v>3584</v>
      </c>
      <c r="X35" s="33" t="s">
        <v>3584</v>
      </c>
      <c r="Y35" s="33" t="s">
        <v>3584</v>
      </c>
      <c r="Z35" s="33" t="s">
        <v>3935</v>
      </c>
      <c r="AA35" s="33"/>
      <c r="AW35" s="26">
        <v>45292</v>
      </c>
      <c r="AX35" s="26">
        <v>45299</v>
      </c>
      <c r="AY35" s="26">
        <v>45376</v>
      </c>
      <c r="AZ35" s="26">
        <v>45379</v>
      </c>
      <c r="BA35" s="26">
        <v>45380</v>
      </c>
      <c r="BB35" s="26">
        <v>45413</v>
      </c>
      <c r="BC35" s="26">
        <v>45425</v>
      </c>
      <c r="BD35" s="26">
        <v>45446</v>
      </c>
      <c r="BE35" s="26">
        <v>45453</v>
      </c>
      <c r="BF35" s="26">
        <v>45474</v>
      </c>
      <c r="BG35" s="26">
        <v>45493</v>
      </c>
      <c r="BH35" s="26">
        <v>45511</v>
      </c>
      <c r="BI35" s="26">
        <v>45523</v>
      </c>
      <c r="BJ35" s="26">
        <v>45579</v>
      </c>
      <c r="BK35" s="26">
        <v>45600</v>
      </c>
      <c r="BL35" s="26">
        <v>45607</v>
      </c>
      <c r="BM35" s="26">
        <v>45651</v>
      </c>
    </row>
    <row r="36" spans="1:65" ht="126">
      <c r="A36" s="33" t="s">
        <v>3576</v>
      </c>
      <c r="B36" s="33" t="s">
        <v>3577</v>
      </c>
      <c r="C36" s="33" t="s">
        <v>3626</v>
      </c>
      <c r="D36" s="33" t="s">
        <v>813</v>
      </c>
      <c r="E36" s="33" t="s">
        <v>4176</v>
      </c>
      <c r="F36" s="33" t="s">
        <v>3623</v>
      </c>
      <c r="G36" s="33" t="s">
        <v>814</v>
      </c>
      <c r="H36" s="33" t="s">
        <v>1772</v>
      </c>
      <c r="I36" s="33" t="s">
        <v>3581</v>
      </c>
      <c r="J36" s="33" t="s">
        <v>3683</v>
      </c>
      <c r="K36" s="33" t="s">
        <v>3583</v>
      </c>
      <c r="L36" s="33" t="s">
        <v>4195</v>
      </c>
      <c r="M36" s="33">
        <v>15</v>
      </c>
      <c r="N36" s="33" t="s">
        <v>811</v>
      </c>
      <c r="O36" s="37">
        <v>45554</v>
      </c>
      <c r="P36" s="33" t="s">
        <v>3584</v>
      </c>
      <c r="Q36" s="37">
        <v>45565</v>
      </c>
      <c r="R36" s="33">
        <f>NETWORKDAYS(O36,Q36,AW36:AZ36:BA36:BB36:BC36:BF36:BG36:BH36:BI36:BM36)</f>
        <v>8</v>
      </c>
      <c r="S36" s="33">
        <f t="shared" si="0"/>
        <v>9</v>
      </c>
      <c r="T36" s="42" t="s">
        <v>3585</v>
      </c>
      <c r="U36" s="33" t="s">
        <v>3734</v>
      </c>
      <c r="V36" s="33" t="s">
        <v>3584</v>
      </c>
      <c r="W36" s="33" t="s">
        <v>3584</v>
      </c>
      <c r="X36" s="33" t="s">
        <v>3584</v>
      </c>
      <c r="Y36" s="33" t="s">
        <v>3584</v>
      </c>
      <c r="Z36" s="33" t="s">
        <v>3935</v>
      </c>
      <c r="AA36" s="33"/>
      <c r="AW36" s="26">
        <v>45292</v>
      </c>
      <c r="AX36" s="26">
        <v>45299</v>
      </c>
      <c r="AY36" s="26">
        <v>45376</v>
      </c>
      <c r="AZ36" s="26">
        <v>45379</v>
      </c>
      <c r="BA36" s="26">
        <v>45380</v>
      </c>
      <c r="BB36" s="26">
        <v>45413</v>
      </c>
      <c r="BC36" s="26">
        <v>45425</v>
      </c>
      <c r="BD36" s="26">
        <v>45446</v>
      </c>
      <c r="BE36" s="26">
        <v>45453</v>
      </c>
      <c r="BF36" s="26">
        <v>45474</v>
      </c>
      <c r="BG36" s="26">
        <v>45493</v>
      </c>
      <c r="BH36" s="26">
        <v>45511</v>
      </c>
      <c r="BI36" s="26">
        <v>45523</v>
      </c>
      <c r="BJ36" s="26">
        <v>45579</v>
      </c>
      <c r="BK36" s="26">
        <v>45600</v>
      </c>
      <c r="BL36" s="26">
        <v>45607</v>
      </c>
      <c r="BM36" s="26">
        <v>45651</v>
      </c>
    </row>
    <row r="37" spans="1:65" ht="110.25">
      <c r="A37" s="33" t="s">
        <v>3576</v>
      </c>
      <c r="B37" s="33" t="s">
        <v>3577</v>
      </c>
      <c r="C37" s="33" t="s">
        <v>3626</v>
      </c>
      <c r="D37" s="33" t="s">
        <v>822</v>
      </c>
      <c r="E37" s="33" t="s">
        <v>4175</v>
      </c>
      <c r="F37" s="33" t="s">
        <v>3580</v>
      </c>
      <c r="G37" s="33" t="s">
        <v>823</v>
      </c>
      <c r="H37" s="33" t="s">
        <v>3674</v>
      </c>
      <c r="I37" s="33" t="s">
        <v>3581</v>
      </c>
      <c r="J37" s="33" t="s">
        <v>3582</v>
      </c>
      <c r="K37" s="33" t="s">
        <v>3603</v>
      </c>
      <c r="L37" s="33" t="s">
        <v>4182</v>
      </c>
      <c r="M37" s="33">
        <v>15</v>
      </c>
      <c r="N37" s="33" t="s">
        <v>820</v>
      </c>
      <c r="O37" s="37">
        <v>45554</v>
      </c>
      <c r="P37" s="33" t="s">
        <v>3736</v>
      </c>
      <c r="Q37" s="37">
        <v>45562</v>
      </c>
      <c r="R37" s="33">
        <f>NETWORKDAYS(O37,Q37,AW37:AZ37:BA37:BB37:BC37:BF37:BG37:BH37:BI37:BM37)</f>
        <v>7</v>
      </c>
      <c r="S37" s="33">
        <f t="shared" si="0"/>
        <v>8</v>
      </c>
      <c r="T37" s="39" t="s">
        <v>3591</v>
      </c>
      <c r="U37" s="33" t="s">
        <v>3735</v>
      </c>
      <c r="V37" s="37">
        <v>45562</v>
      </c>
      <c r="W37" s="33" t="s">
        <v>3593</v>
      </c>
      <c r="X37" s="33" t="s">
        <v>3599</v>
      </c>
      <c r="Y37" s="33" t="s">
        <v>3584</v>
      </c>
      <c r="Z37" s="33" t="s">
        <v>3591</v>
      </c>
      <c r="AA37" s="33"/>
      <c r="AW37" s="26">
        <v>45292</v>
      </c>
      <c r="AX37" s="26">
        <v>45299</v>
      </c>
      <c r="AY37" s="26">
        <v>45376</v>
      </c>
      <c r="AZ37" s="26">
        <v>45379</v>
      </c>
      <c r="BA37" s="26">
        <v>45380</v>
      </c>
      <c r="BB37" s="26">
        <v>45413</v>
      </c>
      <c r="BC37" s="26">
        <v>45425</v>
      </c>
      <c r="BD37" s="26">
        <v>45446</v>
      </c>
      <c r="BE37" s="26">
        <v>45453</v>
      </c>
      <c r="BF37" s="26">
        <v>45474</v>
      </c>
      <c r="BG37" s="26">
        <v>45493</v>
      </c>
      <c r="BH37" s="26">
        <v>45511</v>
      </c>
      <c r="BI37" s="26">
        <v>45523</v>
      </c>
      <c r="BJ37" s="26">
        <v>45579</v>
      </c>
      <c r="BK37" s="26">
        <v>45600</v>
      </c>
      <c r="BL37" s="26">
        <v>45607</v>
      </c>
      <c r="BM37" s="26">
        <v>45651</v>
      </c>
    </row>
    <row r="38" spans="1:65" ht="157.5">
      <c r="A38" s="33" t="s">
        <v>3576</v>
      </c>
      <c r="B38" s="33" t="s">
        <v>3577</v>
      </c>
      <c r="C38" s="33" t="s">
        <v>3578</v>
      </c>
      <c r="D38" s="33" t="s">
        <v>858</v>
      </c>
      <c r="E38" s="33" t="s">
        <v>4174</v>
      </c>
      <c r="F38" s="33" t="s">
        <v>3594</v>
      </c>
      <c r="G38" s="33" t="s">
        <v>859</v>
      </c>
      <c r="H38" s="33" t="s">
        <v>3631</v>
      </c>
      <c r="I38" s="33" t="s">
        <v>3631</v>
      </c>
      <c r="J38" s="33" t="s">
        <v>3631</v>
      </c>
      <c r="K38" s="33" t="s">
        <v>804</v>
      </c>
      <c r="L38" s="33" t="s">
        <v>4195</v>
      </c>
      <c r="M38" s="33">
        <v>15</v>
      </c>
      <c r="N38" s="33" t="s">
        <v>856</v>
      </c>
      <c r="O38" s="37">
        <v>45554</v>
      </c>
      <c r="P38" s="33" t="s">
        <v>3584</v>
      </c>
      <c r="Q38" s="37">
        <v>45565</v>
      </c>
      <c r="R38" s="33">
        <f>NETWORKDAYS(O38,Q38,AW38:AZ38:BA38:BB38:BC38:BF38:BG38:BH38:BI38:BM38)</f>
        <v>8</v>
      </c>
      <c r="S38" s="33">
        <f t="shared" si="0"/>
        <v>9</v>
      </c>
      <c r="T38" s="42" t="s">
        <v>3585</v>
      </c>
      <c r="U38" s="33" t="s">
        <v>3738</v>
      </c>
      <c r="V38" s="33" t="s">
        <v>3584</v>
      </c>
      <c r="W38" s="33" t="s">
        <v>3584</v>
      </c>
      <c r="X38" s="33" t="s">
        <v>3584</v>
      </c>
      <c r="Y38" s="33" t="s">
        <v>3584</v>
      </c>
      <c r="Z38" s="33" t="s">
        <v>3935</v>
      </c>
      <c r="AA38" s="33"/>
      <c r="AW38" s="26">
        <v>45292</v>
      </c>
      <c r="AX38" s="26">
        <v>45299</v>
      </c>
      <c r="AY38" s="26">
        <v>45376</v>
      </c>
      <c r="AZ38" s="26">
        <v>45379</v>
      </c>
      <c r="BA38" s="26">
        <v>45380</v>
      </c>
      <c r="BB38" s="26">
        <v>45413</v>
      </c>
      <c r="BC38" s="26">
        <v>45425</v>
      </c>
      <c r="BD38" s="26">
        <v>45446</v>
      </c>
      <c r="BE38" s="26">
        <v>45453</v>
      </c>
      <c r="BF38" s="26">
        <v>45474</v>
      </c>
      <c r="BG38" s="26">
        <v>45493</v>
      </c>
      <c r="BH38" s="26">
        <v>45511</v>
      </c>
      <c r="BI38" s="26">
        <v>45523</v>
      </c>
      <c r="BJ38" s="26">
        <v>45579</v>
      </c>
      <c r="BK38" s="26">
        <v>45600</v>
      </c>
      <c r="BL38" s="26">
        <v>45607</v>
      </c>
      <c r="BM38" s="26">
        <v>45651</v>
      </c>
    </row>
    <row r="39" spans="1:65" ht="110.25">
      <c r="A39" s="33" t="s">
        <v>3576</v>
      </c>
      <c r="B39" s="33" t="s">
        <v>3577</v>
      </c>
      <c r="C39" s="33" t="s">
        <v>3626</v>
      </c>
      <c r="D39" s="33" t="s">
        <v>862</v>
      </c>
      <c r="E39" s="33" t="s">
        <v>4176</v>
      </c>
      <c r="F39" s="33" t="s">
        <v>3604</v>
      </c>
      <c r="G39" s="33" t="s">
        <v>863</v>
      </c>
      <c r="H39" s="33" t="s">
        <v>3434</v>
      </c>
      <c r="I39" s="33" t="s">
        <v>3581</v>
      </c>
      <c r="J39" s="33" t="s">
        <v>3716</v>
      </c>
      <c r="K39" s="33" t="s">
        <v>127</v>
      </c>
      <c r="L39" s="33" t="s">
        <v>4193</v>
      </c>
      <c r="M39" s="33">
        <v>10</v>
      </c>
      <c r="N39" s="33" t="s">
        <v>860</v>
      </c>
      <c r="O39" s="37">
        <v>45554</v>
      </c>
      <c r="P39" s="33" t="s">
        <v>3584</v>
      </c>
      <c r="Q39" s="37">
        <v>45565</v>
      </c>
      <c r="R39" s="33">
        <f>NETWORKDAYS(O39,Q39,AW39:AZ39:BA39:BB39:BC39:BF39:BG39:BH39:BI39:BM39)</f>
        <v>8</v>
      </c>
      <c r="S39" s="33">
        <f t="shared" si="0"/>
        <v>9</v>
      </c>
      <c r="T39" s="42" t="s">
        <v>3585</v>
      </c>
      <c r="U39" s="33" t="s">
        <v>3739</v>
      </c>
      <c r="V39" s="33" t="s">
        <v>3584</v>
      </c>
      <c r="W39" s="33" t="s">
        <v>3584</v>
      </c>
      <c r="X39" s="33" t="s">
        <v>3584</v>
      </c>
      <c r="Y39" s="33" t="s">
        <v>3584</v>
      </c>
      <c r="Z39" s="33" t="s">
        <v>3935</v>
      </c>
      <c r="AA39" s="33"/>
      <c r="AW39" s="26">
        <v>45292</v>
      </c>
      <c r="AX39" s="26">
        <v>45299</v>
      </c>
      <c r="AY39" s="26">
        <v>45376</v>
      </c>
      <c r="AZ39" s="26">
        <v>45379</v>
      </c>
      <c r="BA39" s="26">
        <v>45380</v>
      </c>
      <c r="BB39" s="26">
        <v>45413</v>
      </c>
      <c r="BC39" s="26">
        <v>45425</v>
      </c>
      <c r="BD39" s="26">
        <v>45446</v>
      </c>
      <c r="BE39" s="26">
        <v>45453</v>
      </c>
      <c r="BF39" s="26">
        <v>45474</v>
      </c>
      <c r="BG39" s="26">
        <v>45493</v>
      </c>
      <c r="BH39" s="26">
        <v>45511</v>
      </c>
      <c r="BI39" s="26">
        <v>45523</v>
      </c>
      <c r="BJ39" s="26">
        <v>45579</v>
      </c>
      <c r="BK39" s="26">
        <v>45600</v>
      </c>
      <c r="BL39" s="26">
        <v>45607</v>
      </c>
      <c r="BM39" s="26">
        <v>45651</v>
      </c>
    </row>
    <row r="40" spans="1:65" ht="173.25">
      <c r="A40" s="33" t="s">
        <v>3576</v>
      </c>
      <c r="B40" s="33" t="s">
        <v>3577</v>
      </c>
      <c r="C40" s="33" t="s">
        <v>3608</v>
      </c>
      <c r="D40" s="33" t="s">
        <v>877</v>
      </c>
      <c r="E40" s="33" t="s">
        <v>4175</v>
      </c>
      <c r="F40" s="33" t="s">
        <v>3604</v>
      </c>
      <c r="G40" s="33" t="s">
        <v>878</v>
      </c>
      <c r="H40" s="33" t="s">
        <v>3336</v>
      </c>
      <c r="I40" s="33" t="s">
        <v>3595</v>
      </c>
      <c r="J40" s="33" t="s">
        <v>3665</v>
      </c>
      <c r="K40" s="33" t="s">
        <v>3603</v>
      </c>
      <c r="L40" s="33" t="s">
        <v>4182</v>
      </c>
      <c r="M40" s="33">
        <v>15</v>
      </c>
      <c r="N40" s="33" t="s">
        <v>875</v>
      </c>
      <c r="O40" s="37">
        <v>45554</v>
      </c>
      <c r="P40" s="33" t="s">
        <v>3584</v>
      </c>
      <c r="Q40" s="37">
        <v>45565</v>
      </c>
      <c r="R40" s="33">
        <f>NETWORKDAYS(O40,Q40,AW40:AZ40:BA40:BB40:BC40:BF40:BG40:BH40:BI40:BM40)</f>
        <v>8</v>
      </c>
      <c r="S40" s="33">
        <f t="shared" si="0"/>
        <v>9</v>
      </c>
      <c r="T40" s="42" t="s">
        <v>3585</v>
      </c>
      <c r="U40" s="33" t="s">
        <v>3742</v>
      </c>
      <c r="V40" s="33" t="s">
        <v>3584</v>
      </c>
      <c r="W40" s="33" t="s">
        <v>3584</v>
      </c>
      <c r="X40" s="33" t="s">
        <v>3584</v>
      </c>
      <c r="Y40" s="33" t="s">
        <v>3584</v>
      </c>
      <c r="Z40" s="33" t="s">
        <v>3935</v>
      </c>
      <c r="AA40" s="33"/>
      <c r="AW40" s="26">
        <v>45292</v>
      </c>
      <c r="AX40" s="26">
        <v>45299</v>
      </c>
      <c r="AY40" s="26">
        <v>45376</v>
      </c>
      <c r="AZ40" s="26">
        <v>45379</v>
      </c>
      <c r="BA40" s="26">
        <v>45380</v>
      </c>
      <c r="BB40" s="26">
        <v>45413</v>
      </c>
      <c r="BC40" s="26">
        <v>45425</v>
      </c>
      <c r="BD40" s="26">
        <v>45446</v>
      </c>
      <c r="BE40" s="26">
        <v>45453</v>
      </c>
      <c r="BF40" s="26">
        <v>45474</v>
      </c>
      <c r="BG40" s="26">
        <v>45493</v>
      </c>
      <c r="BH40" s="26">
        <v>45511</v>
      </c>
      <c r="BI40" s="26">
        <v>45523</v>
      </c>
      <c r="BJ40" s="26">
        <v>45579</v>
      </c>
      <c r="BK40" s="26">
        <v>45600</v>
      </c>
      <c r="BL40" s="26">
        <v>45607</v>
      </c>
      <c r="BM40" s="26">
        <v>45651</v>
      </c>
    </row>
    <row r="41" spans="1:65" ht="173.25">
      <c r="A41" s="33" t="s">
        <v>3576</v>
      </c>
      <c r="B41" s="33" t="s">
        <v>3577</v>
      </c>
      <c r="C41" s="33" t="s">
        <v>3578</v>
      </c>
      <c r="D41" s="33" t="s">
        <v>885</v>
      </c>
      <c r="E41" s="33" t="s">
        <v>4174</v>
      </c>
      <c r="F41" s="33" t="s">
        <v>3589</v>
      </c>
      <c r="G41" s="33" t="s">
        <v>886</v>
      </c>
      <c r="H41" s="33" t="s">
        <v>1982</v>
      </c>
      <c r="I41" s="33" t="s">
        <v>3581</v>
      </c>
      <c r="J41" s="33" t="s">
        <v>3683</v>
      </c>
      <c r="K41" s="33" t="s">
        <v>3583</v>
      </c>
      <c r="L41" s="33" t="s">
        <v>4195</v>
      </c>
      <c r="M41" s="33">
        <v>15</v>
      </c>
      <c r="N41" s="33" t="s">
        <v>883</v>
      </c>
      <c r="O41" s="37">
        <v>45554</v>
      </c>
      <c r="P41" s="33" t="s">
        <v>3584</v>
      </c>
      <c r="Q41" s="37">
        <v>45565</v>
      </c>
      <c r="R41" s="33">
        <f>NETWORKDAYS(O41,Q41,AW41:AZ41:BA41:BB41:BC41:BF41:BG41:BH41:BI41:BM41)</f>
        <v>8</v>
      </c>
      <c r="S41" s="33">
        <f t="shared" si="0"/>
        <v>9</v>
      </c>
      <c r="T41" s="42" t="s">
        <v>3585</v>
      </c>
      <c r="U41" s="33" t="s">
        <v>3744</v>
      </c>
      <c r="V41" s="33" t="s">
        <v>3584</v>
      </c>
      <c r="W41" s="33" t="s">
        <v>3584</v>
      </c>
      <c r="X41" s="33" t="s">
        <v>3584</v>
      </c>
      <c r="Y41" s="33" t="s">
        <v>3584</v>
      </c>
      <c r="Z41" s="33" t="s">
        <v>3935</v>
      </c>
      <c r="AA41" s="33"/>
      <c r="AW41" s="26">
        <v>45292</v>
      </c>
      <c r="AX41" s="26">
        <v>45299</v>
      </c>
      <c r="AY41" s="26">
        <v>45376</v>
      </c>
      <c r="AZ41" s="26">
        <v>45379</v>
      </c>
      <c r="BA41" s="26">
        <v>45380</v>
      </c>
      <c r="BB41" s="26">
        <v>45413</v>
      </c>
      <c r="BC41" s="26">
        <v>45425</v>
      </c>
      <c r="BD41" s="26">
        <v>45446</v>
      </c>
      <c r="BE41" s="26">
        <v>45453</v>
      </c>
      <c r="BF41" s="26">
        <v>45474</v>
      </c>
      <c r="BG41" s="26">
        <v>45493</v>
      </c>
      <c r="BH41" s="26">
        <v>45511</v>
      </c>
      <c r="BI41" s="26">
        <v>45523</v>
      </c>
      <c r="BJ41" s="26">
        <v>45579</v>
      </c>
      <c r="BK41" s="26">
        <v>45600</v>
      </c>
      <c r="BL41" s="26">
        <v>45607</v>
      </c>
      <c r="BM41" s="26">
        <v>45651</v>
      </c>
    </row>
    <row r="42" spans="1:65" ht="141.75">
      <c r="A42" s="33" t="s">
        <v>3576</v>
      </c>
      <c r="B42" s="33" t="s">
        <v>3577</v>
      </c>
      <c r="C42" s="33" t="s">
        <v>3578</v>
      </c>
      <c r="D42" s="33" t="s">
        <v>646</v>
      </c>
      <c r="E42" s="33" t="s">
        <v>4174</v>
      </c>
      <c r="F42" s="33" t="s">
        <v>3589</v>
      </c>
      <c r="G42" s="33" t="s">
        <v>889</v>
      </c>
      <c r="H42" s="33" t="s">
        <v>2840</v>
      </c>
      <c r="I42" s="33" t="s">
        <v>3581</v>
      </c>
      <c r="J42" s="33" t="s">
        <v>3686</v>
      </c>
      <c r="K42" s="33" t="s">
        <v>108</v>
      </c>
      <c r="L42" s="33" t="s">
        <v>4195</v>
      </c>
      <c r="M42" s="33">
        <v>15</v>
      </c>
      <c r="N42" s="33" t="s">
        <v>887</v>
      </c>
      <c r="O42" s="37">
        <v>45554</v>
      </c>
      <c r="P42" s="33" t="s">
        <v>3746</v>
      </c>
      <c r="Q42" s="37">
        <v>45565</v>
      </c>
      <c r="R42" s="33">
        <f>NETWORKDAYS(O42,Q42,AW42:AZ42:BA42:BB42:BC42:BF42:BG42:BH42:BI42:BM42)</f>
        <v>8</v>
      </c>
      <c r="S42" s="33">
        <f t="shared" si="0"/>
        <v>9</v>
      </c>
      <c r="T42" s="42" t="s">
        <v>3585</v>
      </c>
      <c r="U42" s="33" t="s">
        <v>3745</v>
      </c>
      <c r="V42" s="37">
        <v>45562</v>
      </c>
      <c r="W42" s="33" t="s">
        <v>3593</v>
      </c>
      <c r="X42" s="33" t="s">
        <v>3584</v>
      </c>
      <c r="Y42" s="33" t="s">
        <v>3584</v>
      </c>
      <c r="Z42" s="33" t="s">
        <v>3932</v>
      </c>
      <c r="AA42" s="33"/>
      <c r="AW42" s="26">
        <v>45292</v>
      </c>
      <c r="AX42" s="26">
        <v>45299</v>
      </c>
      <c r="AY42" s="26">
        <v>45376</v>
      </c>
      <c r="AZ42" s="26">
        <v>45379</v>
      </c>
      <c r="BA42" s="26">
        <v>45380</v>
      </c>
      <c r="BB42" s="26">
        <v>45413</v>
      </c>
      <c r="BC42" s="26">
        <v>45425</v>
      </c>
      <c r="BD42" s="26">
        <v>45446</v>
      </c>
      <c r="BE42" s="26">
        <v>45453</v>
      </c>
      <c r="BF42" s="26">
        <v>45474</v>
      </c>
      <c r="BG42" s="26">
        <v>45493</v>
      </c>
      <c r="BH42" s="26">
        <v>45511</v>
      </c>
      <c r="BI42" s="26">
        <v>45523</v>
      </c>
      <c r="BJ42" s="26">
        <v>45579</v>
      </c>
      <c r="BK42" s="26">
        <v>45600</v>
      </c>
      <c r="BL42" s="26">
        <v>45607</v>
      </c>
      <c r="BM42" s="26">
        <v>45651</v>
      </c>
    </row>
    <row r="43" spans="1:65" ht="173.25">
      <c r="A43" s="33" t="s">
        <v>3576</v>
      </c>
      <c r="B43" s="33" t="s">
        <v>3577</v>
      </c>
      <c r="C43" s="33" t="s">
        <v>3587</v>
      </c>
      <c r="D43" s="33" t="s">
        <v>892</v>
      </c>
      <c r="E43" s="33" t="s">
        <v>4176</v>
      </c>
      <c r="F43" s="33" t="s">
        <v>3589</v>
      </c>
      <c r="G43" s="33" t="s">
        <v>893</v>
      </c>
      <c r="H43" s="33" t="s">
        <v>3612</v>
      </c>
      <c r="I43" s="33" t="s">
        <v>3581</v>
      </c>
      <c r="J43" s="33" t="s">
        <v>3686</v>
      </c>
      <c r="K43" s="33" t="s">
        <v>3583</v>
      </c>
      <c r="L43" s="33" t="s">
        <v>4195</v>
      </c>
      <c r="M43" s="33">
        <v>15</v>
      </c>
      <c r="N43" s="33" t="s">
        <v>890</v>
      </c>
      <c r="O43" s="37">
        <v>45554</v>
      </c>
      <c r="P43" s="33" t="s">
        <v>3584</v>
      </c>
      <c r="Q43" s="37">
        <v>45565</v>
      </c>
      <c r="R43" s="33">
        <f>NETWORKDAYS(O43,Q43,AW43:AZ43:BA43:BB43:BC43:BF43:BG43:BH43:BI43:BM43)</f>
        <v>8</v>
      </c>
      <c r="S43" s="33">
        <f t="shared" si="0"/>
        <v>9</v>
      </c>
      <c r="T43" s="42" t="s">
        <v>3585</v>
      </c>
      <c r="U43" s="33" t="s">
        <v>3747</v>
      </c>
      <c r="V43" s="33" t="s">
        <v>3584</v>
      </c>
      <c r="W43" s="33" t="s">
        <v>3584</v>
      </c>
      <c r="X43" s="33" t="s">
        <v>3584</v>
      </c>
      <c r="Y43" s="33" t="s">
        <v>3584</v>
      </c>
      <c r="Z43" s="33" t="s">
        <v>3935</v>
      </c>
      <c r="AA43" s="33"/>
      <c r="AW43" s="26">
        <v>45292</v>
      </c>
      <c r="AX43" s="26">
        <v>45299</v>
      </c>
      <c r="AY43" s="26">
        <v>45376</v>
      </c>
      <c r="AZ43" s="26">
        <v>45379</v>
      </c>
      <c r="BA43" s="26">
        <v>45380</v>
      </c>
      <c r="BB43" s="26">
        <v>45413</v>
      </c>
      <c r="BC43" s="26">
        <v>45425</v>
      </c>
      <c r="BD43" s="26">
        <v>45446</v>
      </c>
      <c r="BE43" s="26">
        <v>45453</v>
      </c>
      <c r="BF43" s="26">
        <v>45474</v>
      </c>
      <c r="BG43" s="26">
        <v>45493</v>
      </c>
      <c r="BH43" s="26">
        <v>45511</v>
      </c>
      <c r="BI43" s="26">
        <v>45523</v>
      </c>
      <c r="BJ43" s="26">
        <v>45579</v>
      </c>
      <c r="BK43" s="26">
        <v>45600</v>
      </c>
      <c r="BL43" s="26">
        <v>45607</v>
      </c>
      <c r="BM43" s="26">
        <v>45651</v>
      </c>
    </row>
    <row r="44" spans="1:65" ht="165" customHeight="1">
      <c r="A44" s="33" t="s">
        <v>3576</v>
      </c>
      <c r="B44" s="33" t="s">
        <v>3577</v>
      </c>
      <c r="C44" s="33" t="s">
        <v>3628</v>
      </c>
      <c r="D44" s="33" t="s">
        <v>907</v>
      </c>
      <c r="E44" s="33" t="s">
        <v>4176</v>
      </c>
      <c r="F44" s="33" t="s">
        <v>3660</v>
      </c>
      <c r="G44" s="33" t="s">
        <v>908</v>
      </c>
      <c r="H44" s="33" t="s">
        <v>3067</v>
      </c>
      <c r="I44" s="33" t="s">
        <v>3581</v>
      </c>
      <c r="J44" s="33" t="s">
        <v>3582</v>
      </c>
      <c r="K44" s="33" t="s">
        <v>3583</v>
      </c>
      <c r="L44" s="33" t="s">
        <v>4195</v>
      </c>
      <c r="M44" s="33">
        <v>15</v>
      </c>
      <c r="N44" s="33" t="s">
        <v>905</v>
      </c>
      <c r="O44" s="37">
        <v>45554</v>
      </c>
      <c r="P44" s="33" t="s">
        <v>3584</v>
      </c>
      <c r="Q44" s="37">
        <v>45565</v>
      </c>
      <c r="R44" s="33">
        <f>NETWORKDAYS(O44,Q44,AW44:AZ44:BA44:BB44:BC44:BF44:BG44:BH44:BI44:BM44)</f>
        <v>8</v>
      </c>
      <c r="S44" s="33">
        <f t="shared" si="0"/>
        <v>9</v>
      </c>
      <c r="T44" s="42" t="s">
        <v>3585</v>
      </c>
      <c r="U44" s="33" t="s">
        <v>3750</v>
      </c>
      <c r="V44" s="33" t="s">
        <v>3584</v>
      </c>
      <c r="W44" s="33" t="s">
        <v>3584</v>
      </c>
      <c r="X44" s="33" t="s">
        <v>3584</v>
      </c>
      <c r="Y44" s="33" t="s">
        <v>3584</v>
      </c>
      <c r="Z44" s="33" t="s">
        <v>3703</v>
      </c>
      <c r="AA44" s="33"/>
      <c r="AW44" s="26">
        <v>45292</v>
      </c>
      <c r="AX44" s="26">
        <v>45299</v>
      </c>
      <c r="AY44" s="26">
        <v>45376</v>
      </c>
      <c r="AZ44" s="26">
        <v>45379</v>
      </c>
      <c r="BA44" s="26">
        <v>45380</v>
      </c>
      <c r="BB44" s="26">
        <v>45413</v>
      </c>
      <c r="BC44" s="26">
        <v>45425</v>
      </c>
      <c r="BD44" s="26">
        <v>45446</v>
      </c>
      <c r="BE44" s="26">
        <v>45453</v>
      </c>
      <c r="BF44" s="26">
        <v>45474</v>
      </c>
      <c r="BG44" s="26">
        <v>45493</v>
      </c>
      <c r="BH44" s="26">
        <v>45511</v>
      </c>
      <c r="BI44" s="26">
        <v>45523</v>
      </c>
      <c r="BJ44" s="26">
        <v>45579</v>
      </c>
      <c r="BK44" s="26">
        <v>45600</v>
      </c>
      <c r="BL44" s="26">
        <v>45607</v>
      </c>
      <c r="BM44" s="26">
        <v>45651</v>
      </c>
    </row>
    <row r="45" spans="1:65" ht="173.25">
      <c r="A45" s="33" t="s">
        <v>3576</v>
      </c>
      <c r="B45" s="33" t="s">
        <v>3577</v>
      </c>
      <c r="C45" s="33" t="s">
        <v>3578</v>
      </c>
      <c r="D45" s="33" t="s">
        <v>911</v>
      </c>
      <c r="E45" s="33" t="s">
        <v>4174</v>
      </c>
      <c r="F45" s="33" t="s">
        <v>3589</v>
      </c>
      <c r="G45" s="33" t="s">
        <v>912</v>
      </c>
      <c r="H45" s="33" t="s">
        <v>3612</v>
      </c>
      <c r="I45" s="33" t="s">
        <v>3581</v>
      </c>
      <c r="J45" s="33" t="s">
        <v>3686</v>
      </c>
      <c r="K45" s="33" t="s">
        <v>3583</v>
      </c>
      <c r="L45" s="33" t="s">
        <v>4195</v>
      </c>
      <c r="M45" s="33">
        <v>15</v>
      </c>
      <c r="N45" s="33" t="s">
        <v>909</v>
      </c>
      <c r="O45" s="37">
        <v>45554</v>
      </c>
      <c r="P45" s="33" t="s">
        <v>3584</v>
      </c>
      <c r="Q45" s="37">
        <v>45565</v>
      </c>
      <c r="R45" s="33">
        <f>NETWORKDAYS(O45,Q45,AW45:AZ45:BA45:BB45:BC45:BF45:BG45:BH45:BI45:BM45)</f>
        <v>8</v>
      </c>
      <c r="S45" s="33">
        <f t="shared" si="0"/>
        <v>9</v>
      </c>
      <c r="T45" s="42" t="s">
        <v>3585</v>
      </c>
      <c r="U45" s="33" t="s">
        <v>3751</v>
      </c>
      <c r="V45" s="33" t="s">
        <v>3584</v>
      </c>
      <c r="W45" s="33" t="s">
        <v>3584</v>
      </c>
      <c r="X45" s="33" t="s">
        <v>3584</v>
      </c>
      <c r="Y45" s="33" t="s">
        <v>3584</v>
      </c>
      <c r="Z45" s="33" t="s">
        <v>3703</v>
      </c>
      <c r="AA45" s="33"/>
      <c r="AW45" s="26">
        <v>45292</v>
      </c>
      <c r="AX45" s="26">
        <v>45299</v>
      </c>
      <c r="AY45" s="26">
        <v>45376</v>
      </c>
      <c r="AZ45" s="26">
        <v>45379</v>
      </c>
      <c r="BA45" s="26">
        <v>45380</v>
      </c>
      <c r="BB45" s="26">
        <v>45413</v>
      </c>
      <c r="BC45" s="26">
        <v>45425</v>
      </c>
      <c r="BD45" s="26">
        <v>45446</v>
      </c>
      <c r="BE45" s="26">
        <v>45453</v>
      </c>
      <c r="BF45" s="26">
        <v>45474</v>
      </c>
      <c r="BG45" s="26">
        <v>45493</v>
      </c>
      <c r="BH45" s="26">
        <v>45511</v>
      </c>
      <c r="BI45" s="26">
        <v>45523</v>
      </c>
      <c r="BJ45" s="26">
        <v>45579</v>
      </c>
      <c r="BK45" s="26">
        <v>45600</v>
      </c>
      <c r="BL45" s="26">
        <v>45607</v>
      </c>
      <c r="BM45" s="26">
        <v>45651</v>
      </c>
    </row>
    <row r="46" spans="1:65" ht="126">
      <c r="A46" s="33" t="s">
        <v>3576</v>
      </c>
      <c r="B46" s="33" t="s">
        <v>3577</v>
      </c>
      <c r="C46" s="33" t="s">
        <v>3628</v>
      </c>
      <c r="D46" s="33" t="s">
        <v>984</v>
      </c>
      <c r="E46" s="33" t="s">
        <v>4175</v>
      </c>
      <c r="F46" s="33" t="s">
        <v>3604</v>
      </c>
      <c r="G46" s="33" t="s">
        <v>985</v>
      </c>
      <c r="H46" s="33" t="s">
        <v>3689</v>
      </c>
      <c r="I46" s="33" t="s">
        <v>3595</v>
      </c>
      <c r="J46" s="33" t="s">
        <v>3605</v>
      </c>
      <c r="K46" s="33" t="s">
        <v>986</v>
      </c>
      <c r="L46" s="33" t="s">
        <v>4182</v>
      </c>
      <c r="M46" s="33">
        <v>15</v>
      </c>
      <c r="N46" s="33" t="s">
        <v>982</v>
      </c>
      <c r="O46" s="37">
        <v>45553</v>
      </c>
      <c r="P46" s="33" t="s">
        <v>3584</v>
      </c>
      <c r="Q46" s="37">
        <v>45565</v>
      </c>
      <c r="R46" s="33">
        <f>NETWORKDAYS(O46,Q46,AW46:AZ46:BA46:BB46:BC46:BF46:BG46:BH46:BI46:BM46)</f>
        <v>9</v>
      </c>
      <c r="S46" s="33">
        <f t="shared" si="0"/>
        <v>10</v>
      </c>
      <c r="T46" s="42" t="s">
        <v>3585</v>
      </c>
      <c r="U46" s="33" t="s">
        <v>3752</v>
      </c>
      <c r="V46" s="33" t="s">
        <v>3584</v>
      </c>
      <c r="W46" s="33" t="s">
        <v>3584</v>
      </c>
      <c r="X46" s="33" t="s">
        <v>3584</v>
      </c>
      <c r="Y46" s="33" t="s">
        <v>3584</v>
      </c>
      <c r="Z46" s="33" t="s">
        <v>3703</v>
      </c>
      <c r="AA46" s="33"/>
      <c r="AW46" s="26">
        <v>45292</v>
      </c>
      <c r="AX46" s="26">
        <v>45299</v>
      </c>
      <c r="AY46" s="26">
        <v>45376</v>
      </c>
      <c r="AZ46" s="26">
        <v>45379</v>
      </c>
      <c r="BA46" s="26">
        <v>45380</v>
      </c>
      <c r="BB46" s="26">
        <v>45413</v>
      </c>
      <c r="BC46" s="26">
        <v>45425</v>
      </c>
      <c r="BD46" s="26">
        <v>45446</v>
      </c>
      <c r="BE46" s="26">
        <v>45453</v>
      </c>
      <c r="BF46" s="26">
        <v>45474</v>
      </c>
      <c r="BG46" s="26">
        <v>45493</v>
      </c>
      <c r="BH46" s="26">
        <v>45511</v>
      </c>
      <c r="BI46" s="26">
        <v>45523</v>
      </c>
      <c r="BJ46" s="26">
        <v>45579</v>
      </c>
      <c r="BK46" s="26">
        <v>45600</v>
      </c>
      <c r="BL46" s="26">
        <v>45607</v>
      </c>
      <c r="BM46" s="26">
        <v>45651</v>
      </c>
    </row>
    <row r="47" spans="1:65" ht="110.25">
      <c r="A47" s="33" t="s">
        <v>3576</v>
      </c>
      <c r="B47" s="33" t="s">
        <v>3577</v>
      </c>
      <c r="C47" s="33" t="s">
        <v>3755</v>
      </c>
      <c r="D47" s="33" t="s">
        <v>993</v>
      </c>
      <c r="E47" s="33" t="s">
        <v>4175</v>
      </c>
      <c r="F47" s="33" t="s">
        <v>3580</v>
      </c>
      <c r="G47" s="33" t="s">
        <v>994</v>
      </c>
      <c r="H47" s="33" t="s">
        <v>3674</v>
      </c>
      <c r="I47" s="33" t="s">
        <v>3581</v>
      </c>
      <c r="J47" s="33" t="s">
        <v>3582</v>
      </c>
      <c r="K47" s="33" t="s">
        <v>183</v>
      </c>
      <c r="L47" s="33" t="s">
        <v>4182</v>
      </c>
      <c r="M47" s="33">
        <v>15</v>
      </c>
      <c r="N47" s="33" t="s">
        <v>991</v>
      </c>
      <c r="O47" s="37">
        <v>45553</v>
      </c>
      <c r="P47" s="33" t="s">
        <v>3754</v>
      </c>
      <c r="Q47" s="37">
        <v>45562</v>
      </c>
      <c r="R47" s="33">
        <f>NETWORKDAYS(O47,Q47,AW47:AZ47:BA47:BB47:BC47:BF47:BG47:BH47:BI47:BM47)</f>
        <v>8</v>
      </c>
      <c r="S47" s="33">
        <f t="shared" si="0"/>
        <v>9</v>
      </c>
      <c r="T47" s="39" t="s">
        <v>3591</v>
      </c>
      <c r="U47" s="33" t="s">
        <v>3753</v>
      </c>
      <c r="V47" s="37">
        <v>45562</v>
      </c>
      <c r="W47" s="33" t="s">
        <v>3593</v>
      </c>
      <c r="X47" s="33" t="s">
        <v>3599</v>
      </c>
      <c r="Y47" s="33" t="s">
        <v>3584</v>
      </c>
      <c r="Z47" s="33" t="s">
        <v>3591</v>
      </c>
      <c r="AA47" s="33"/>
      <c r="AW47" s="26">
        <v>45292</v>
      </c>
      <c r="AX47" s="26">
        <v>45299</v>
      </c>
      <c r="AY47" s="26">
        <v>45376</v>
      </c>
      <c r="AZ47" s="26">
        <v>45379</v>
      </c>
      <c r="BA47" s="26">
        <v>45380</v>
      </c>
      <c r="BB47" s="26">
        <v>45413</v>
      </c>
      <c r="BC47" s="26">
        <v>45425</v>
      </c>
      <c r="BD47" s="26">
        <v>45446</v>
      </c>
      <c r="BE47" s="26">
        <v>45453</v>
      </c>
      <c r="BF47" s="26">
        <v>45474</v>
      </c>
      <c r="BG47" s="26">
        <v>45493</v>
      </c>
      <c r="BH47" s="26">
        <v>45511</v>
      </c>
      <c r="BI47" s="26">
        <v>45523</v>
      </c>
      <c r="BJ47" s="26">
        <v>45579</v>
      </c>
      <c r="BK47" s="26">
        <v>45600</v>
      </c>
      <c r="BL47" s="26">
        <v>45607</v>
      </c>
      <c r="BM47" s="26">
        <v>45651</v>
      </c>
    </row>
    <row r="48" spans="1:65" ht="110.25">
      <c r="A48" s="33" t="s">
        <v>3576</v>
      </c>
      <c r="B48" s="33" t="s">
        <v>3577</v>
      </c>
      <c r="C48" s="33" t="s">
        <v>3755</v>
      </c>
      <c r="D48" s="33" t="s">
        <v>1034</v>
      </c>
      <c r="E48" s="33" t="s">
        <v>4175</v>
      </c>
      <c r="F48" s="33" t="s">
        <v>3580</v>
      </c>
      <c r="G48" s="33" t="s">
        <v>1035</v>
      </c>
      <c r="H48" s="33" t="s">
        <v>3674</v>
      </c>
      <c r="I48" s="33" t="s">
        <v>3581</v>
      </c>
      <c r="J48" s="33" t="s">
        <v>3582</v>
      </c>
      <c r="K48" s="33" t="s">
        <v>183</v>
      </c>
      <c r="L48" s="33" t="s">
        <v>4182</v>
      </c>
      <c r="M48" s="33">
        <v>15</v>
      </c>
      <c r="N48" s="33" t="s">
        <v>1032</v>
      </c>
      <c r="O48" s="37">
        <v>45553</v>
      </c>
      <c r="P48" s="33" t="s">
        <v>3759</v>
      </c>
      <c r="Q48" s="37">
        <v>45562</v>
      </c>
      <c r="R48" s="33">
        <f>NETWORKDAYS(O48,Q48,AW48:AZ48:BA48:BB48:BC48:BF48:BG48:BH48:BI48:BM48)</f>
        <v>8</v>
      </c>
      <c r="S48" s="33">
        <f t="shared" si="0"/>
        <v>9</v>
      </c>
      <c r="T48" s="39" t="s">
        <v>3591</v>
      </c>
      <c r="U48" s="33" t="s">
        <v>3758</v>
      </c>
      <c r="V48" s="33" t="s">
        <v>3584</v>
      </c>
      <c r="W48" s="33" t="s">
        <v>3584</v>
      </c>
      <c r="X48" s="33" t="s">
        <v>3584</v>
      </c>
      <c r="Y48" s="33" t="s">
        <v>3584</v>
      </c>
      <c r="Z48" s="33" t="s">
        <v>3591</v>
      </c>
      <c r="AA48" s="33"/>
      <c r="AW48" s="26">
        <v>45292</v>
      </c>
      <c r="AX48" s="26">
        <v>45299</v>
      </c>
      <c r="AY48" s="26">
        <v>45376</v>
      </c>
      <c r="AZ48" s="26">
        <v>45379</v>
      </c>
      <c r="BA48" s="26">
        <v>45380</v>
      </c>
      <c r="BB48" s="26">
        <v>45413</v>
      </c>
      <c r="BC48" s="26">
        <v>45425</v>
      </c>
      <c r="BD48" s="26">
        <v>45446</v>
      </c>
      <c r="BE48" s="26">
        <v>45453</v>
      </c>
      <c r="BF48" s="26">
        <v>45474</v>
      </c>
      <c r="BG48" s="26">
        <v>45493</v>
      </c>
      <c r="BH48" s="26">
        <v>45511</v>
      </c>
      <c r="BI48" s="26">
        <v>45523</v>
      </c>
      <c r="BJ48" s="26">
        <v>45579</v>
      </c>
      <c r="BK48" s="26">
        <v>45600</v>
      </c>
      <c r="BL48" s="26">
        <v>45607</v>
      </c>
      <c r="BM48" s="26">
        <v>45651</v>
      </c>
    </row>
    <row r="49" spans="1:65" ht="173.25">
      <c r="A49" s="33" t="s">
        <v>3576</v>
      </c>
      <c r="B49" s="33" t="s">
        <v>3577</v>
      </c>
      <c r="C49" s="33" t="s">
        <v>3578</v>
      </c>
      <c r="D49" s="33" t="s">
        <v>1042</v>
      </c>
      <c r="E49" s="33" t="s">
        <v>4174</v>
      </c>
      <c r="F49" s="33" t="s">
        <v>3604</v>
      </c>
      <c r="G49" s="33" t="s">
        <v>1043</v>
      </c>
      <c r="H49" s="33" t="s">
        <v>267</v>
      </c>
      <c r="I49" s="33" t="s">
        <v>3595</v>
      </c>
      <c r="J49" s="33" t="s">
        <v>3665</v>
      </c>
      <c r="K49" s="33" t="s">
        <v>3597</v>
      </c>
      <c r="L49" s="33" t="s">
        <v>4193</v>
      </c>
      <c r="M49" s="33">
        <v>10</v>
      </c>
      <c r="N49" s="33" t="s">
        <v>1040</v>
      </c>
      <c r="O49" s="37">
        <v>45553</v>
      </c>
      <c r="P49" s="33" t="s">
        <v>3584</v>
      </c>
      <c r="Q49" s="37">
        <v>45565</v>
      </c>
      <c r="R49" s="33">
        <f>NETWORKDAYS(O49,Q49,AW49:AZ49:BA49:BB49:BC49:BF49:BG49:BH49:BI49:BM49)</f>
        <v>9</v>
      </c>
      <c r="S49" s="33">
        <f t="shared" si="0"/>
        <v>10</v>
      </c>
      <c r="T49" s="42" t="s">
        <v>3585</v>
      </c>
      <c r="U49" s="33" t="s">
        <v>3760</v>
      </c>
      <c r="V49" s="33" t="s">
        <v>3584</v>
      </c>
      <c r="W49" s="33" t="s">
        <v>3584</v>
      </c>
      <c r="X49" s="33" t="s">
        <v>3584</v>
      </c>
      <c r="Y49" s="33" t="s">
        <v>3584</v>
      </c>
      <c r="Z49" s="33" t="s">
        <v>3703</v>
      </c>
      <c r="AA49" s="36" t="s">
        <v>4187</v>
      </c>
      <c r="AW49" s="26">
        <v>45292</v>
      </c>
      <c r="AX49" s="26">
        <v>45299</v>
      </c>
      <c r="AY49" s="26">
        <v>45376</v>
      </c>
      <c r="AZ49" s="26">
        <v>45379</v>
      </c>
      <c r="BA49" s="26">
        <v>45380</v>
      </c>
      <c r="BB49" s="26">
        <v>45413</v>
      </c>
      <c r="BC49" s="26">
        <v>45425</v>
      </c>
      <c r="BD49" s="26">
        <v>45446</v>
      </c>
      <c r="BE49" s="26">
        <v>45453</v>
      </c>
      <c r="BF49" s="26">
        <v>45474</v>
      </c>
      <c r="BG49" s="26">
        <v>45493</v>
      </c>
      <c r="BH49" s="26">
        <v>45511</v>
      </c>
      <c r="BI49" s="26">
        <v>45523</v>
      </c>
      <c r="BJ49" s="26">
        <v>45579</v>
      </c>
      <c r="BK49" s="26">
        <v>45600</v>
      </c>
      <c r="BL49" s="26">
        <v>45607</v>
      </c>
      <c r="BM49" s="26">
        <v>45651</v>
      </c>
    </row>
    <row r="50" spans="1:65" ht="157.5">
      <c r="A50" s="33" t="s">
        <v>3576</v>
      </c>
      <c r="B50" s="33" t="s">
        <v>3577</v>
      </c>
      <c r="C50" s="33" t="s">
        <v>3621</v>
      </c>
      <c r="D50" s="33" t="s">
        <v>1046</v>
      </c>
      <c r="E50" s="33" t="s">
        <v>4176</v>
      </c>
      <c r="F50" s="33" t="s">
        <v>3623</v>
      </c>
      <c r="G50" s="33" t="s">
        <v>1047</v>
      </c>
      <c r="H50" s="33" t="s">
        <v>2138</v>
      </c>
      <c r="I50" s="33" t="s">
        <v>3581</v>
      </c>
      <c r="J50" s="33" t="s">
        <v>3683</v>
      </c>
      <c r="K50" s="33" t="s">
        <v>35</v>
      </c>
      <c r="L50" s="33" t="s">
        <v>4195</v>
      </c>
      <c r="M50" s="33">
        <v>15</v>
      </c>
      <c r="N50" s="33" t="s">
        <v>1044</v>
      </c>
      <c r="O50" s="37">
        <v>45553</v>
      </c>
      <c r="P50" s="33" t="s">
        <v>3584</v>
      </c>
      <c r="Q50" s="37">
        <v>45565</v>
      </c>
      <c r="R50" s="33">
        <f>NETWORKDAYS(O50,Q50,AW50:AZ50:BA50:BB50:BC50:BF50:BG50:BH50:BI50:BM50)</f>
        <v>9</v>
      </c>
      <c r="S50" s="33">
        <f t="shared" si="0"/>
        <v>10</v>
      </c>
      <c r="T50" s="42" t="s">
        <v>3585</v>
      </c>
      <c r="U50" s="33" t="s">
        <v>3761</v>
      </c>
      <c r="V50" s="33" t="s">
        <v>3584</v>
      </c>
      <c r="W50" s="33" t="s">
        <v>3584</v>
      </c>
      <c r="X50" s="33" t="s">
        <v>3584</v>
      </c>
      <c r="Y50" s="33" t="s">
        <v>3584</v>
      </c>
      <c r="Z50" s="33" t="s">
        <v>3703</v>
      </c>
      <c r="AA50" s="33"/>
      <c r="AW50" s="26">
        <v>45292</v>
      </c>
      <c r="AX50" s="26">
        <v>45299</v>
      </c>
      <c r="AY50" s="26">
        <v>45376</v>
      </c>
      <c r="AZ50" s="26">
        <v>45379</v>
      </c>
      <c r="BA50" s="26">
        <v>45380</v>
      </c>
      <c r="BB50" s="26">
        <v>45413</v>
      </c>
      <c r="BC50" s="26">
        <v>45425</v>
      </c>
      <c r="BD50" s="26">
        <v>45446</v>
      </c>
      <c r="BE50" s="26">
        <v>45453</v>
      </c>
      <c r="BF50" s="26">
        <v>45474</v>
      </c>
      <c r="BG50" s="26">
        <v>45493</v>
      </c>
      <c r="BH50" s="26">
        <v>45511</v>
      </c>
      <c r="BI50" s="26">
        <v>45523</v>
      </c>
      <c r="BJ50" s="26">
        <v>45579</v>
      </c>
      <c r="BK50" s="26">
        <v>45600</v>
      </c>
      <c r="BL50" s="26">
        <v>45607</v>
      </c>
      <c r="BM50" s="26">
        <v>45651</v>
      </c>
    </row>
    <row r="51" spans="1:65" ht="173.25">
      <c r="A51" s="33" t="s">
        <v>3576</v>
      </c>
      <c r="B51" s="33" t="s">
        <v>3577</v>
      </c>
      <c r="C51" s="33" t="s">
        <v>3627</v>
      </c>
      <c r="D51" s="33" t="s">
        <v>1053</v>
      </c>
      <c r="E51" s="33" t="s">
        <v>4176</v>
      </c>
      <c r="F51" s="33" t="s">
        <v>3589</v>
      </c>
      <c r="G51" s="33" t="s">
        <v>1054</v>
      </c>
      <c r="H51" s="33" t="s">
        <v>217</v>
      </c>
      <c r="I51" s="33" t="s">
        <v>3581</v>
      </c>
      <c r="J51" s="33" t="s">
        <v>3686</v>
      </c>
      <c r="K51" s="33" t="s">
        <v>35</v>
      </c>
      <c r="L51" s="33" t="s">
        <v>4195</v>
      </c>
      <c r="M51" s="33">
        <v>15</v>
      </c>
      <c r="N51" s="33" t="s">
        <v>1051</v>
      </c>
      <c r="O51" s="37">
        <v>45553</v>
      </c>
      <c r="P51" s="33" t="s">
        <v>3584</v>
      </c>
      <c r="Q51" s="37">
        <v>45565</v>
      </c>
      <c r="R51" s="33">
        <f>NETWORKDAYS(O51,Q51,AW51:AZ51:BA51:BB51:BC51:BF51:BG51:BH51:BI51:BM51)</f>
        <v>9</v>
      </c>
      <c r="S51" s="33">
        <f t="shared" si="0"/>
        <v>10</v>
      </c>
      <c r="T51" s="42" t="s">
        <v>3585</v>
      </c>
      <c r="U51" s="33" t="s">
        <v>3762</v>
      </c>
      <c r="V51" s="33" t="s">
        <v>3584</v>
      </c>
      <c r="W51" s="33" t="s">
        <v>3584</v>
      </c>
      <c r="X51" s="33" t="s">
        <v>3584</v>
      </c>
      <c r="Y51" s="33" t="s">
        <v>3584</v>
      </c>
      <c r="Z51" s="33" t="s">
        <v>3703</v>
      </c>
      <c r="AA51" s="33"/>
      <c r="AW51" s="26">
        <v>45292</v>
      </c>
      <c r="AX51" s="26">
        <v>45299</v>
      </c>
      <c r="AY51" s="26">
        <v>45376</v>
      </c>
      <c r="AZ51" s="26">
        <v>45379</v>
      </c>
      <c r="BA51" s="26">
        <v>45380</v>
      </c>
      <c r="BB51" s="26">
        <v>45413</v>
      </c>
      <c r="BC51" s="26">
        <v>45425</v>
      </c>
      <c r="BD51" s="26">
        <v>45446</v>
      </c>
      <c r="BE51" s="26">
        <v>45453</v>
      </c>
      <c r="BF51" s="26">
        <v>45474</v>
      </c>
      <c r="BG51" s="26">
        <v>45493</v>
      </c>
      <c r="BH51" s="26">
        <v>45511</v>
      </c>
      <c r="BI51" s="26">
        <v>45523</v>
      </c>
      <c r="BJ51" s="26">
        <v>45579</v>
      </c>
      <c r="BK51" s="26">
        <v>45600</v>
      </c>
      <c r="BL51" s="26">
        <v>45607</v>
      </c>
      <c r="BM51" s="26">
        <v>45651</v>
      </c>
    </row>
    <row r="52" spans="1:65" ht="110.25">
      <c r="A52" s="33" t="s">
        <v>3576</v>
      </c>
      <c r="B52" s="33" t="s">
        <v>3577</v>
      </c>
      <c r="C52" s="33" t="s">
        <v>3628</v>
      </c>
      <c r="D52" s="33" t="s">
        <v>1061</v>
      </c>
      <c r="E52" s="33" t="s">
        <v>4173</v>
      </c>
      <c r="F52" s="33" t="s">
        <v>3604</v>
      </c>
      <c r="G52" s="33" t="s">
        <v>1062</v>
      </c>
      <c r="H52" s="33" t="s">
        <v>3764</v>
      </c>
      <c r="I52" s="33" t="s">
        <v>3595</v>
      </c>
      <c r="J52" s="33" t="s">
        <v>3605</v>
      </c>
      <c r="K52" s="33" t="s">
        <v>3603</v>
      </c>
      <c r="L52" s="33" t="s">
        <v>4182</v>
      </c>
      <c r="M52" s="33">
        <v>15</v>
      </c>
      <c r="N52" s="33" t="s">
        <v>1059</v>
      </c>
      <c r="O52" s="37">
        <v>45553</v>
      </c>
      <c r="P52" s="33" t="s">
        <v>3584</v>
      </c>
      <c r="Q52" s="37">
        <v>45565</v>
      </c>
      <c r="R52" s="33">
        <f>NETWORKDAYS(O52,Q52,AW52:AZ52:BA52:BB52:BC52:BF52:BG52:BH52:BI52:BM52)</f>
        <v>9</v>
      </c>
      <c r="S52" s="33">
        <f t="shared" si="0"/>
        <v>10</v>
      </c>
      <c r="T52" s="42" t="s">
        <v>3585</v>
      </c>
      <c r="U52" s="33" t="s">
        <v>3763</v>
      </c>
      <c r="V52" s="33" t="s">
        <v>3584</v>
      </c>
      <c r="W52" s="33" t="s">
        <v>3584</v>
      </c>
      <c r="X52" s="33" t="s">
        <v>3584</v>
      </c>
      <c r="Y52" s="33" t="s">
        <v>3584</v>
      </c>
      <c r="Z52" s="33" t="s">
        <v>3703</v>
      </c>
      <c r="AA52" s="33"/>
      <c r="AW52" s="26">
        <v>45292</v>
      </c>
      <c r="AX52" s="26">
        <v>45299</v>
      </c>
      <c r="AY52" s="26">
        <v>45376</v>
      </c>
      <c r="AZ52" s="26">
        <v>45379</v>
      </c>
      <c r="BA52" s="26">
        <v>45380</v>
      </c>
      <c r="BB52" s="26">
        <v>45413</v>
      </c>
      <c r="BC52" s="26">
        <v>45425</v>
      </c>
      <c r="BD52" s="26">
        <v>45446</v>
      </c>
      <c r="BE52" s="26">
        <v>45453</v>
      </c>
      <c r="BF52" s="26">
        <v>45474</v>
      </c>
      <c r="BG52" s="26">
        <v>45493</v>
      </c>
      <c r="BH52" s="26">
        <v>45511</v>
      </c>
      <c r="BI52" s="26">
        <v>45523</v>
      </c>
      <c r="BJ52" s="26">
        <v>45579</v>
      </c>
      <c r="BK52" s="26">
        <v>45600</v>
      </c>
      <c r="BL52" s="26">
        <v>45607</v>
      </c>
      <c r="BM52" s="26">
        <v>45651</v>
      </c>
    </row>
    <row r="53" spans="1:65" ht="126">
      <c r="A53" s="33" t="s">
        <v>3576</v>
      </c>
      <c r="B53" s="33" t="s">
        <v>3577</v>
      </c>
      <c r="C53" s="33" t="s">
        <v>3578</v>
      </c>
      <c r="D53" s="33" t="s">
        <v>1078</v>
      </c>
      <c r="E53" s="33" t="s">
        <v>4173</v>
      </c>
      <c r="F53" s="33" t="s">
        <v>3604</v>
      </c>
      <c r="G53" s="33" t="s">
        <v>1079</v>
      </c>
      <c r="H53" s="33" t="s">
        <v>3764</v>
      </c>
      <c r="I53" s="33" t="s">
        <v>3595</v>
      </c>
      <c r="J53" s="33" t="s">
        <v>3605</v>
      </c>
      <c r="K53" s="33" t="s">
        <v>3603</v>
      </c>
      <c r="L53" s="33" t="s">
        <v>4182</v>
      </c>
      <c r="M53" s="33">
        <v>15</v>
      </c>
      <c r="N53" s="33" t="s">
        <v>1076</v>
      </c>
      <c r="O53" s="37">
        <v>45553</v>
      </c>
      <c r="P53" s="33" t="s">
        <v>3584</v>
      </c>
      <c r="Q53" s="37">
        <v>45565</v>
      </c>
      <c r="R53" s="33">
        <f>NETWORKDAYS(O53,Q53,AW53:AZ53:BA53:BB53:BC53:BF53:BG53:BH53:BI53:BM53)</f>
        <v>9</v>
      </c>
      <c r="S53" s="33">
        <f t="shared" si="0"/>
        <v>10</v>
      </c>
      <c r="T53" s="42" t="s">
        <v>3585</v>
      </c>
      <c r="U53" s="33" t="s">
        <v>3767</v>
      </c>
      <c r="V53" s="33" t="s">
        <v>3584</v>
      </c>
      <c r="W53" s="33" t="s">
        <v>3584</v>
      </c>
      <c r="X53" s="33" t="s">
        <v>3584</v>
      </c>
      <c r="Y53" s="33" t="s">
        <v>3584</v>
      </c>
      <c r="Z53" s="33" t="s">
        <v>3703</v>
      </c>
      <c r="AA53" s="33"/>
      <c r="AW53" s="26">
        <v>45292</v>
      </c>
      <c r="AX53" s="26">
        <v>45299</v>
      </c>
      <c r="AY53" s="26">
        <v>45376</v>
      </c>
      <c r="AZ53" s="26">
        <v>45379</v>
      </c>
      <c r="BA53" s="26">
        <v>45380</v>
      </c>
      <c r="BB53" s="26">
        <v>45413</v>
      </c>
      <c r="BC53" s="26">
        <v>45425</v>
      </c>
      <c r="BD53" s="26">
        <v>45446</v>
      </c>
      <c r="BE53" s="26">
        <v>45453</v>
      </c>
      <c r="BF53" s="26">
        <v>45474</v>
      </c>
      <c r="BG53" s="26">
        <v>45493</v>
      </c>
      <c r="BH53" s="26">
        <v>45511</v>
      </c>
      <c r="BI53" s="26">
        <v>45523</v>
      </c>
      <c r="BJ53" s="26">
        <v>45579</v>
      </c>
      <c r="BK53" s="26">
        <v>45600</v>
      </c>
      <c r="BL53" s="26">
        <v>45607</v>
      </c>
      <c r="BM53" s="26">
        <v>45651</v>
      </c>
    </row>
    <row r="54" spans="1:65" ht="126">
      <c r="A54" s="33" t="s">
        <v>3576</v>
      </c>
      <c r="B54" s="33" t="s">
        <v>3577</v>
      </c>
      <c r="C54" s="33" t="s">
        <v>3769</v>
      </c>
      <c r="D54" s="33" t="s">
        <v>738</v>
      </c>
      <c r="E54" s="33" t="s">
        <v>4172</v>
      </c>
      <c r="F54" s="33" t="s">
        <v>3589</v>
      </c>
      <c r="G54" s="33" t="s">
        <v>739</v>
      </c>
      <c r="H54" s="33" t="s">
        <v>2840</v>
      </c>
      <c r="I54" s="33" t="s">
        <v>3581</v>
      </c>
      <c r="J54" s="33" t="s">
        <v>3686</v>
      </c>
      <c r="K54" s="33" t="s">
        <v>108</v>
      </c>
      <c r="L54" s="33" t="s">
        <v>4195</v>
      </c>
      <c r="M54" s="33">
        <v>15</v>
      </c>
      <c r="N54" s="33" t="s">
        <v>1096</v>
      </c>
      <c r="O54" s="37">
        <v>45553</v>
      </c>
      <c r="P54" s="33" t="s">
        <v>736</v>
      </c>
      <c r="Q54" s="37">
        <v>45565</v>
      </c>
      <c r="R54" s="33">
        <f>NETWORKDAYS(O54,Q54,AW54:AZ54:BA54:BB54:BC54:BF54:BG54:BH54:BI54:BM54)</f>
        <v>9</v>
      </c>
      <c r="S54" s="33">
        <f t="shared" si="0"/>
        <v>10</v>
      </c>
      <c r="T54" s="42" t="s">
        <v>3585</v>
      </c>
      <c r="U54" s="33" t="s">
        <v>3768</v>
      </c>
      <c r="V54" s="37">
        <v>45555</v>
      </c>
      <c r="W54" s="33" t="s">
        <v>3584</v>
      </c>
      <c r="X54" s="33" t="s">
        <v>3584</v>
      </c>
      <c r="Y54" s="33" t="s">
        <v>3584</v>
      </c>
      <c r="Z54" s="33" t="s">
        <v>3932</v>
      </c>
      <c r="AA54" s="33"/>
      <c r="AW54" s="26">
        <v>45292</v>
      </c>
      <c r="AX54" s="26">
        <v>45299</v>
      </c>
      <c r="AY54" s="26">
        <v>45376</v>
      </c>
      <c r="AZ54" s="26">
        <v>45379</v>
      </c>
      <c r="BA54" s="26">
        <v>45380</v>
      </c>
      <c r="BB54" s="26">
        <v>45413</v>
      </c>
      <c r="BC54" s="26">
        <v>45425</v>
      </c>
      <c r="BD54" s="26">
        <v>45446</v>
      </c>
      <c r="BE54" s="26">
        <v>45453</v>
      </c>
      <c r="BF54" s="26">
        <v>45474</v>
      </c>
      <c r="BG54" s="26">
        <v>45493</v>
      </c>
      <c r="BH54" s="26">
        <v>45511</v>
      </c>
      <c r="BI54" s="26">
        <v>45523</v>
      </c>
      <c r="BJ54" s="26">
        <v>45579</v>
      </c>
      <c r="BK54" s="26">
        <v>45600</v>
      </c>
      <c r="BL54" s="26">
        <v>45607</v>
      </c>
      <c r="BM54" s="26">
        <v>45651</v>
      </c>
    </row>
    <row r="55" spans="1:65" ht="141.75">
      <c r="A55" s="33" t="s">
        <v>3576</v>
      </c>
      <c r="B55" s="33" t="s">
        <v>3577</v>
      </c>
      <c r="C55" s="33" t="s">
        <v>3578</v>
      </c>
      <c r="D55" s="33" t="s">
        <v>263</v>
      </c>
      <c r="E55" s="33" t="s">
        <v>4174</v>
      </c>
      <c r="F55" s="33" t="s">
        <v>3604</v>
      </c>
      <c r="G55" s="33" t="s">
        <v>1100</v>
      </c>
      <c r="H55" s="33" t="s">
        <v>3631</v>
      </c>
      <c r="I55" s="33" t="s">
        <v>3631</v>
      </c>
      <c r="J55" s="33" t="s">
        <v>3631</v>
      </c>
      <c r="K55" s="33" t="s">
        <v>804</v>
      </c>
      <c r="L55" s="33" t="s">
        <v>4195</v>
      </c>
      <c r="M55" s="33">
        <v>15</v>
      </c>
      <c r="N55" s="33" t="s">
        <v>1098</v>
      </c>
      <c r="O55" s="37">
        <v>45553</v>
      </c>
      <c r="P55" s="33" t="s">
        <v>3584</v>
      </c>
      <c r="Q55" s="37">
        <v>45565</v>
      </c>
      <c r="R55" s="33">
        <f>NETWORKDAYS(O55,Q55,AW55:AZ55:BA55:BB55:BC55:BF55:BG55:BH55:BI55:BM55)</f>
        <v>9</v>
      </c>
      <c r="S55" s="33">
        <f t="shared" si="0"/>
        <v>10</v>
      </c>
      <c r="T55" s="42" t="s">
        <v>3585</v>
      </c>
      <c r="U55" s="33" t="s">
        <v>3770</v>
      </c>
      <c r="V55" s="33" t="s">
        <v>3584</v>
      </c>
      <c r="W55" s="33" t="s">
        <v>3584</v>
      </c>
      <c r="X55" s="33" t="s">
        <v>3584</v>
      </c>
      <c r="Y55" s="33" t="s">
        <v>3584</v>
      </c>
      <c r="Z55" s="33" t="s">
        <v>3703</v>
      </c>
      <c r="AA55" s="33"/>
      <c r="AW55" s="26">
        <v>45292</v>
      </c>
      <c r="AX55" s="26">
        <v>45299</v>
      </c>
      <c r="AY55" s="26">
        <v>45376</v>
      </c>
      <c r="AZ55" s="26">
        <v>45379</v>
      </c>
      <c r="BA55" s="26">
        <v>45380</v>
      </c>
      <c r="BB55" s="26">
        <v>45413</v>
      </c>
      <c r="BC55" s="26">
        <v>45425</v>
      </c>
      <c r="BD55" s="26">
        <v>45446</v>
      </c>
      <c r="BE55" s="26">
        <v>45453</v>
      </c>
      <c r="BF55" s="26">
        <v>45474</v>
      </c>
      <c r="BG55" s="26">
        <v>45493</v>
      </c>
      <c r="BH55" s="26">
        <v>45511</v>
      </c>
      <c r="BI55" s="26">
        <v>45523</v>
      </c>
      <c r="BJ55" s="26">
        <v>45579</v>
      </c>
      <c r="BK55" s="26">
        <v>45600</v>
      </c>
      <c r="BL55" s="26">
        <v>45607</v>
      </c>
      <c r="BM55" s="26">
        <v>45651</v>
      </c>
    </row>
    <row r="56" spans="1:65" ht="141.75">
      <c r="A56" s="33" t="s">
        <v>3576</v>
      </c>
      <c r="B56" s="33" t="s">
        <v>3577</v>
      </c>
      <c r="C56" s="33" t="s">
        <v>3628</v>
      </c>
      <c r="D56" s="33" t="s">
        <v>642</v>
      </c>
      <c r="E56" s="33" t="s">
        <v>4175</v>
      </c>
      <c r="F56" s="33" t="s">
        <v>3610</v>
      </c>
      <c r="G56" s="33" t="s">
        <v>1103</v>
      </c>
      <c r="H56" s="33" t="s">
        <v>2074</v>
      </c>
      <c r="I56" s="33" t="s">
        <v>3581</v>
      </c>
      <c r="J56" s="33" t="s">
        <v>3716</v>
      </c>
      <c r="K56" s="33" t="s">
        <v>3583</v>
      </c>
      <c r="L56" s="33" t="s">
        <v>4195</v>
      </c>
      <c r="M56" s="33">
        <v>15</v>
      </c>
      <c r="N56" s="33" t="s">
        <v>1101</v>
      </c>
      <c r="O56" s="37">
        <v>45552</v>
      </c>
      <c r="P56" s="33" t="s">
        <v>3772</v>
      </c>
      <c r="Q56" s="37">
        <v>45565</v>
      </c>
      <c r="R56" s="33">
        <f>NETWORKDAYS(O56,Q56,AW56:AZ56:BA56:BB56:BC56:BF56:BG56:BH56:BI56:BM56)</f>
        <v>10</v>
      </c>
      <c r="S56" s="33">
        <f t="shared" si="0"/>
        <v>11</v>
      </c>
      <c r="T56" s="42" t="s">
        <v>3585</v>
      </c>
      <c r="U56" s="33" t="s">
        <v>3771</v>
      </c>
      <c r="V56" s="37">
        <v>45559</v>
      </c>
      <c r="W56" s="33" t="s">
        <v>3593</v>
      </c>
      <c r="X56" s="33" t="s">
        <v>3584</v>
      </c>
      <c r="Y56" s="33" t="s">
        <v>3584</v>
      </c>
      <c r="Z56" s="33" t="s">
        <v>3932</v>
      </c>
      <c r="AA56" s="33"/>
      <c r="AW56" s="26">
        <v>45292</v>
      </c>
      <c r="AX56" s="26">
        <v>45299</v>
      </c>
      <c r="AY56" s="26">
        <v>45376</v>
      </c>
      <c r="AZ56" s="26">
        <v>45379</v>
      </c>
      <c r="BA56" s="26">
        <v>45380</v>
      </c>
      <c r="BB56" s="26">
        <v>45413</v>
      </c>
      <c r="BC56" s="26">
        <v>45425</v>
      </c>
      <c r="BD56" s="26">
        <v>45446</v>
      </c>
      <c r="BE56" s="26">
        <v>45453</v>
      </c>
      <c r="BF56" s="26">
        <v>45474</v>
      </c>
      <c r="BG56" s="26">
        <v>45493</v>
      </c>
      <c r="BH56" s="26">
        <v>45511</v>
      </c>
      <c r="BI56" s="26">
        <v>45523</v>
      </c>
      <c r="BJ56" s="26">
        <v>45579</v>
      </c>
      <c r="BK56" s="26">
        <v>45600</v>
      </c>
      <c r="BL56" s="26">
        <v>45607</v>
      </c>
      <c r="BM56" s="26">
        <v>45651</v>
      </c>
    </row>
    <row r="57" spans="1:65" ht="173.25">
      <c r="A57" s="33" t="s">
        <v>3576</v>
      </c>
      <c r="B57" s="33" t="s">
        <v>3577</v>
      </c>
      <c r="C57" s="33" t="s">
        <v>3755</v>
      </c>
      <c r="D57" s="33" t="s">
        <v>1117</v>
      </c>
      <c r="E57" s="33" t="s">
        <v>4175</v>
      </c>
      <c r="F57" s="33" t="s">
        <v>3604</v>
      </c>
      <c r="G57" s="33" t="s">
        <v>1118</v>
      </c>
      <c r="H57" s="33" t="s">
        <v>3336</v>
      </c>
      <c r="I57" s="33" t="s">
        <v>3595</v>
      </c>
      <c r="J57" s="33" t="s">
        <v>3665</v>
      </c>
      <c r="K57" s="33" t="s">
        <v>3603</v>
      </c>
      <c r="L57" s="33" t="s">
        <v>4182</v>
      </c>
      <c r="M57" s="33">
        <v>15</v>
      </c>
      <c r="N57" s="33" t="s">
        <v>1115</v>
      </c>
      <c r="O57" s="37">
        <v>45552</v>
      </c>
      <c r="P57" s="33" t="s">
        <v>3584</v>
      </c>
      <c r="Q57" s="37">
        <v>45565</v>
      </c>
      <c r="R57" s="33">
        <f>NETWORKDAYS(O57,Q57,AW57:AZ57:BA57:BB57:BC57:BF57:BG57:BH57:BI57:BM57)</f>
        <v>10</v>
      </c>
      <c r="S57" s="33">
        <f t="shared" si="0"/>
        <v>11</v>
      </c>
      <c r="T57" s="42" t="s">
        <v>3585</v>
      </c>
      <c r="U57" s="33" t="s">
        <v>3773</v>
      </c>
      <c r="V57" s="33" t="s">
        <v>3584</v>
      </c>
      <c r="W57" s="33" t="s">
        <v>3584</v>
      </c>
      <c r="X57" s="33" t="s">
        <v>3584</v>
      </c>
      <c r="Y57" s="33" t="s">
        <v>3584</v>
      </c>
      <c r="Z57" s="33"/>
      <c r="AA57" s="33"/>
      <c r="AW57" s="26">
        <v>45292</v>
      </c>
      <c r="AX57" s="26">
        <v>45299</v>
      </c>
      <c r="AY57" s="26">
        <v>45376</v>
      </c>
      <c r="AZ57" s="26">
        <v>45379</v>
      </c>
      <c r="BA57" s="26">
        <v>45380</v>
      </c>
      <c r="BB57" s="26">
        <v>45413</v>
      </c>
      <c r="BC57" s="26">
        <v>45425</v>
      </c>
      <c r="BD57" s="26">
        <v>45446</v>
      </c>
      <c r="BE57" s="26">
        <v>45453</v>
      </c>
      <c r="BF57" s="26">
        <v>45474</v>
      </c>
      <c r="BG57" s="26">
        <v>45493</v>
      </c>
      <c r="BH57" s="26">
        <v>45511</v>
      </c>
      <c r="BI57" s="26">
        <v>45523</v>
      </c>
      <c r="BJ57" s="26">
        <v>45579</v>
      </c>
      <c r="BK57" s="26">
        <v>45600</v>
      </c>
      <c r="BL57" s="26">
        <v>45607</v>
      </c>
      <c r="BM57" s="26">
        <v>45651</v>
      </c>
    </row>
    <row r="58" spans="1:65" ht="126">
      <c r="A58" s="33" t="s">
        <v>3576</v>
      </c>
      <c r="B58" s="33" t="s">
        <v>3577</v>
      </c>
      <c r="C58" s="33" t="s">
        <v>3617</v>
      </c>
      <c r="D58" s="33" t="s">
        <v>646</v>
      </c>
      <c r="E58" s="33" t="s">
        <v>4174</v>
      </c>
      <c r="F58" s="33" t="s">
        <v>3589</v>
      </c>
      <c r="G58" s="33" t="s">
        <v>735</v>
      </c>
      <c r="H58" s="33" t="s">
        <v>2840</v>
      </c>
      <c r="I58" s="33" t="s">
        <v>3581</v>
      </c>
      <c r="J58" s="33" t="s">
        <v>3686</v>
      </c>
      <c r="K58" s="33" t="s">
        <v>108</v>
      </c>
      <c r="L58" s="33" t="s">
        <v>4195</v>
      </c>
      <c r="M58" s="33">
        <v>15</v>
      </c>
      <c r="N58" s="33" t="s">
        <v>1119</v>
      </c>
      <c r="O58" s="37">
        <v>45552</v>
      </c>
      <c r="P58" s="33" t="s">
        <v>733</v>
      </c>
      <c r="Q58" s="37">
        <v>45565</v>
      </c>
      <c r="R58" s="33">
        <f>NETWORKDAYS(O58,Q58,AW58:AZ58:BA58:BB58:BC58:BF58:BG58:BH58:BI58:BM58)</f>
        <v>10</v>
      </c>
      <c r="S58" s="33">
        <f t="shared" ref="S58:S106" si="1">R58+1</f>
        <v>11</v>
      </c>
      <c r="T58" s="42" t="s">
        <v>3585</v>
      </c>
      <c r="U58" s="33" t="s">
        <v>3774</v>
      </c>
      <c r="V58" s="37">
        <v>45555</v>
      </c>
      <c r="W58" s="33" t="s">
        <v>3593</v>
      </c>
      <c r="X58" s="33" t="s">
        <v>3584</v>
      </c>
      <c r="Y58" s="33" t="s">
        <v>3584</v>
      </c>
      <c r="Z58" s="33" t="s">
        <v>3932</v>
      </c>
      <c r="AA58" s="33"/>
      <c r="AW58" s="26">
        <v>45292</v>
      </c>
      <c r="AX58" s="26">
        <v>45299</v>
      </c>
      <c r="AY58" s="26">
        <v>45376</v>
      </c>
      <c r="AZ58" s="26">
        <v>45379</v>
      </c>
      <c r="BA58" s="26">
        <v>45380</v>
      </c>
      <c r="BB58" s="26">
        <v>45413</v>
      </c>
      <c r="BC58" s="26">
        <v>45425</v>
      </c>
      <c r="BD58" s="26">
        <v>45446</v>
      </c>
      <c r="BE58" s="26">
        <v>45453</v>
      </c>
      <c r="BF58" s="26">
        <v>45474</v>
      </c>
      <c r="BG58" s="26">
        <v>45493</v>
      </c>
      <c r="BH58" s="26">
        <v>45511</v>
      </c>
      <c r="BI58" s="26">
        <v>45523</v>
      </c>
      <c r="BJ58" s="26">
        <v>45579</v>
      </c>
      <c r="BK58" s="26">
        <v>45600</v>
      </c>
      <c r="BL58" s="26">
        <v>45607</v>
      </c>
      <c r="BM58" s="26">
        <v>45651</v>
      </c>
    </row>
    <row r="59" spans="1:65" ht="173.25">
      <c r="A59" s="33" t="s">
        <v>3576</v>
      </c>
      <c r="B59" s="33" t="s">
        <v>3577</v>
      </c>
      <c r="C59" s="33" t="s">
        <v>3624</v>
      </c>
      <c r="D59" s="33" t="s">
        <v>646</v>
      </c>
      <c r="E59" s="33" t="s">
        <v>4174</v>
      </c>
      <c r="F59" s="33" t="s">
        <v>3589</v>
      </c>
      <c r="G59" s="33" t="s">
        <v>1162</v>
      </c>
      <c r="H59" s="33" t="s">
        <v>217</v>
      </c>
      <c r="I59" s="33" t="s">
        <v>3581</v>
      </c>
      <c r="J59" s="33" t="s">
        <v>3686</v>
      </c>
      <c r="K59" s="33" t="s">
        <v>127</v>
      </c>
      <c r="L59" s="33" t="s">
        <v>4193</v>
      </c>
      <c r="M59" s="33">
        <v>10</v>
      </c>
      <c r="N59" s="33" t="s">
        <v>1160</v>
      </c>
      <c r="O59" s="37">
        <v>45552</v>
      </c>
      <c r="P59" s="33" t="s">
        <v>3584</v>
      </c>
      <c r="Q59" s="37">
        <v>45565</v>
      </c>
      <c r="R59" s="33">
        <f>NETWORKDAYS(O59,Q59,AW59:AZ59:BA59:BB59:BC59:BF59:BG59:BH59:BI59:BM59)</f>
        <v>10</v>
      </c>
      <c r="S59" s="33">
        <f t="shared" si="1"/>
        <v>11</v>
      </c>
      <c r="T59" s="42" t="s">
        <v>3585</v>
      </c>
      <c r="U59" s="33" t="s">
        <v>3775</v>
      </c>
      <c r="V59" s="33" t="s">
        <v>3584</v>
      </c>
      <c r="W59" s="33" t="s">
        <v>3584</v>
      </c>
      <c r="X59" s="33" t="s">
        <v>3584</v>
      </c>
      <c r="Y59" s="33" t="s">
        <v>3584</v>
      </c>
      <c r="Z59" s="33" t="s">
        <v>3703</v>
      </c>
      <c r="AA59" s="33"/>
      <c r="AW59" s="26">
        <v>45292</v>
      </c>
      <c r="AX59" s="26">
        <v>45299</v>
      </c>
      <c r="AY59" s="26">
        <v>45376</v>
      </c>
      <c r="AZ59" s="26">
        <v>45379</v>
      </c>
      <c r="BA59" s="26">
        <v>45380</v>
      </c>
      <c r="BB59" s="26">
        <v>45413</v>
      </c>
      <c r="BC59" s="26">
        <v>45425</v>
      </c>
      <c r="BD59" s="26">
        <v>45446</v>
      </c>
      <c r="BE59" s="26">
        <v>45453</v>
      </c>
      <c r="BF59" s="26">
        <v>45474</v>
      </c>
      <c r="BG59" s="26">
        <v>45493</v>
      </c>
      <c r="BH59" s="26">
        <v>45511</v>
      </c>
      <c r="BI59" s="26">
        <v>45523</v>
      </c>
      <c r="BJ59" s="26">
        <v>45579</v>
      </c>
      <c r="BK59" s="26">
        <v>45600</v>
      </c>
      <c r="BL59" s="26">
        <v>45607</v>
      </c>
      <c r="BM59" s="26">
        <v>45651</v>
      </c>
    </row>
    <row r="60" spans="1:65" ht="173.25">
      <c r="A60" s="33" t="s">
        <v>3576</v>
      </c>
      <c r="B60" s="33" t="s">
        <v>3577</v>
      </c>
      <c r="C60" s="33" t="s">
        <v>3608</v>
      </c>
      <c r="D60" s="33" t="s">
        <v>877</v>
      </c>
      <c r="E60" s="33" t="s">
        <v>4175</v>
      </c>
      <c r="F60" s="33" t="s">
        <v>3604</v>
      </c>
      <c r="G60" s="33" t="s">
        <v>1177</v>
      </c>
      <c r="H60" s="33" t="s">
        <v>3336</v>
      </c>
      <c r="I60" s="33" t="s">
        <v>3595</v>
      </c>
      <c r="J60" s="33" t="s">
        <v>3665</v>
      </c>
      <c r="K60" s="33" t="s">
        <v>3603</v>
      </c>
      <c r="L60" s="33" t="s">
        <v>4182</v>
      </c>
      <c r="M60" s="33">
        <v>15</v>
      </c>
      <c r="N60" s="33" t="s">
        <v>1175</v>
      </c>
      <c r="O60" s="37">
        <v>45552</v>
      </c>
      <c r="P60" s="33" t="s">
        <v>3584</v>
      </c>
      <c r="Q60" s="37">
        <v>45565</v>
      </c>
      <c r="R60" s="33">
        <f>NETWORKDAYS(O60,Q60,AW60:AZ60:BA60:BB60:BC60:BF60:BG60:BH60:BI60:BM60)</f>
        <v>10</v>
      </c>
      <c r="S60" s="33">
        <f t="shared" si="1"/>
        <v>11</v>
      </c>
      <c r="T60" s="42" t="s">
        <v>3585</v>
      </c>
      <c r="U60" s="33" t="s">
        <v>3776</v>
      </c>
      <c r="V60" s="33" t="s">
        <v>3584</v>
      </c>
      <c r="W60" s="33" t="s">
        <v>3584</v>
      </c>
      <c r="X60" s="33" t="s">
        <v>3584</v>
      </c>
      <c r="Y60" s="33" t="s">
        <v>3584</v>
      </c>
      <c r="Z60" s="33" t="s">
        <v>3703</v>
      </c>
      <c r="AA60" s="33"/>
      <c r="AW60" s="26">
        <v>45292</v>
      </c>
      <c r="AX60" s="26">
        <v>45299</v>
      </c>
      <c r="AY60" s="26">
        <v>45376</v>
      </c>
      <c r="AZ60" s="26">
        <v>45379</v>
      </c>
      <c r="BA60" s="26">
        <v>45380</v>
      </c>
      <c r="BB60" s="26">
        <v>45413</v>
      </c>
      <c r="BC60" s="26">
        <v>45425</v>
      </c>
      <c r="BD60" s="26">
        <v>45446</v>
      </c>
      <c r="BE60" s="26">
        <v>45453</v>
      </c>
      <c r="BF60" s="26">
        <v>45474</v>
      </c>
      <c r="BG60" s="26">
        <v>45493</v>
      </c>
      <c r="BH60" s="26">
        <v>45511</v>
      </c>
      <c r="BI60" s="26">
        <v>45523</v>
      </c>
      <c r="BJ60" s="26">
        <v>45579</v>
      </c>
      <c r="BK60" s="26">
        <v>45600</v>
      </c>
      <c r="BL60" s="26">
        <v>45607</v>
      </c>
      <c r="BM60" s="26">
        <v>45651</v>
      </c>
    </row>
    <row r="61" spans="1:65" ht="110.25">
      <c r="A61" s="33" t="s">
        <v>3576</v>
      </c>
      <c r="B61" s="33" t="s">
        <v>3577</v>
      </c>
      <c r="C61" s="33" t="s">
        <v>3578</v>
      </c>
      <c r="D61" s="33" t="s">
        <v>646</v>
      </c>
      <c r="E61" s="33" t="s">
        <v>4174</v>
      </c>
      <c r="F61" s="33" t="s">
        <v>3589</v>
      </c>
      <c r="G61" s="33" t="s">
        <v>1198</v>
      </c>
      <c r="H61" s="33" t="s">
        <v>3044</v>
      </c>
      <c r="I61" s="33" t="s">
        <v>3581</v>
      </c>
      <c r="J61" s="33" t="s">
        <v>3590</v>
      </c>
      <c r="K61" s="33" t="s">
        <v>3583</v>
      </c>
      <c r="L61" s="33" t="s">
        <v>4195</v>
      </c>
      <c r="M61" s="33">
        <v>15</v>
      </c>
      <c r="N61" s="33" t="s">
        <v>1196</v>
      </c>
      <c r="O61" s="37">
        <v>45552</v>
      </c>
      <c r="P61" s="33" t="s">
        <v>3725</v>
      </c>
      <c r="Q61" s="37">
        <v>45560</v>
      </c>
      <c r="R61" s="33">
        <f>NETWORKDAYS(O61,Q61,AW61:AZ61:BA61:BB61:BC61:BF61:BG61:BH61:BI61:BM61)</f>
        <v>7</v>
      </c>
      <c r="S61" s="33">
        <f t="shared" si="1"/>
        <v>8</v>
      </c>
      <c r="T61" s="39" t="s">
        <v>3591</v>
      </c>
      <c r="U61" s="33" t="s">
        <v>3777</v>
      </c>
      <c r="V61" s="37">
        <v>45560</v>
      </c>
      <c r="W61" s="33" t="s">
        <v>3593</v>
      </c>
      <c r="X61" s="33" t="s">
        <v>3584</v>
      </c>
      <c r="Y61" s="33" t="s">
        <v>3584</v>
      </c>
      <c r="Z61" s="33" t="s">
        <v>3591</v>
      </c>
      <c r="AA61" s="33"/>
      <c r="AW61" s="26">
        <v>45292</v>
      </c>
      <c r="AX61" s="26">
        <v>45299</v>
      </c>
      <c r="AY61" s="26">
        <v>45376</v>
      </c>
      <c r="AZ61" s="26">
        <v>45379</v>
      </c>
      <c r="BA61" s="26">
        <v>45380</v>
      </c>
      <c r="BB61" s="26">
        <v>45413</v>
      </c>
      <c r="BC61" s="26">
        <v>45425</v>
      </c>
      <c r="BD61" s="26">
        <v>45446</v>
      </c>
      <c r="BE61" s="26">
        <v>45453</v>
      </c>
      <c r="BF61" s="26">
        <v>45474</v>
      </c>
      <c r="BG61" s="26">
        <v>45493</v>
      </c>
      <c r="BH61" s="26">
        <v>45511</v>
      </c>
      <c r="BI61" s="26">
        <v>45523</v>
      </c>
      <c r="BJ61" s="26">
        <v>45579</v>
      </c>
      <c r="BK61" s="26">
        <v>45600</v>
      </c>
      <c r="BL61" s="26">
        <v>45607</v>
      </c>
      <c r="BM61" s="26">
        <v>45651</v>
      </c>
    </row>
    <row r="62" spans="1:65" ht="110.25">
      <c r="A62" s="33" t="s">
        <v>3576</v>
      </c>
      <c r="B62" s="33" t="s">
        <v>3577</v>
      </c>
      <c r="C62" s="33" t="s">
        <v>3616</v>
      </c>
      <c r="D62" s="33" t="s">
        <v>1273</v>
      </c>
      <c r="E62" s="33" t="s">
        <v>4176</v>
      </c>
      <c r="F62" s="33" t="s">
        <v>3580</v>
      </c>
      <c r="G62" s="33" t="s">
        <v>1274</v>
      </c>
      <c r="H62" s="33" t="s">
        <v>3779</v>
      </c>
      <c r="I62" s="33" t="s">
        <v>3581</v>
      </c>
      <c r="J62" s="33" t="s">
        <v>3582</v>
      </c>
      <c r="K62" s="33" t="s">
        <v>535</v>
      </c>
      <c r="L62" s="33" t="s">
        <v>4182</v>
      </c>
      <c r="M62" s="33">
        <v>15</v>
      </c>
      <c r="N62" s="33" t="s">
        <v>1271</v>
      </c>
      <c r="O62" s="37">
        <v>45551</v>
      </c>
      <c r="P62" s="33" t="s">
        <v>3584</v>
      </c>
      <c r="Q62" s="37">
        <v>45565</v>
      </c>
      <c r="R62" s="33">
        <f>NETWORKDAYS(O62,Q62,AW62:AZ62:BA62:BB62:BC62:BF62:BG62:BH62:BI62:BM62)</f>
        <v>11</v>
      </c>
      <c r="S62" s="33">
        <f t="shared" si="1"/>
        <v>12</v>
      </c>
      <c r="T62" s="42" t="s">
        <v>3585</v>
      </c>
      <c r="U62" s="33" t="s">
        <v>3778</v>
      </c>
      <c r="V62" s="33" t="s">
        <v>3584</v>
      </c>
      <c r="W62" s="33" t="s">
        <v>3584</v>
      </c>
      <c r="X62" s="33" t="s">
        <v>3584</v>
      </c>
      <c r="Y62" s="33" t="s">
        <v>3584</v>
      </c>
      <c r="Z62" s="33"/>
      <c r="AA62" s="33"/>
      <c r="AW62" s="26">
        <v>45292</v>
      </c>
      <c r="AX62" s="26">
        <v>45299</v>
      </c>
      <c r="AY62" s="26">
        <v>45376</v>
      </c>
      <c r="AZ62" s="26">
        <v>45379</v>
      </c>
      <c r="BA62" s="26">
        <v>45380</v>
      </c>
      <c r="BB62" s="26">
        <v>45413</v>
      </c>
      <c r="BC62" s="26">
        <v>45425</v>
      </c>
      <c r="BD62" s="26">
        <v>45446</v>
      </c>
      <c r="BE62" s="26">
        <v>45453</v>
      </c>
      <c r="BF62" s="26">
        <v>45474</v>
      </c>
      <c r="BG62" s="26">
        <v>45493</v>
      </c>
      <c r="BH62" s="26">
        <v>45511</v>
      </c>
      <c r="BI62" s="26">
        <v>45523</v>
      </c>
      <c r="BJ62" s="26">
        <v>45579</v>
      </c>
      <c r="BK62" s="26">
        <v>45600</v>
      </c>
      <c r="BL62" s="26">
        <v>45607</v>
      </c>
      <c r="BM62" s="26">
        <v>45651</v>
      </c>
    </row>
    <row r="63" spans="1:65" ht="157.5">
      <c r="A63" s="33" t="s">
        <v>3576</v>
      </c>
      <c r="B63" s="33" t="s">
        <v>3577</v>
      </c>
      <c r="C63" s="33" t="s">
        <v>3781</v>
      </c>
      <c r="D63" s="33" t="s">
        <v>1277</v>
      </c>
      <c r="E63" s="33" t="s">
        <v>4176</v>
      </c>
      <c r="F63" s="33" t="s">
        <v>3604</v>
      </c>
      <c r="G63" s="33" t="s">
        <v>1278</v>
      </c>
      <c r="H63" s="33" t="s">
        <v>3631</v>
      </c>
      <c r="I63" s="33" t="s">
        <v>3631</v>
      </c>
      <c r="J63" s="33" t="s">
        <v>3631</v>
      </c>
      <c r="K63" s="33" t="s">
        <v>804</v>
      </c>
      <c r="L63" s="33" t="s">
        <v>4195</v>
      </c>
      <c r="M63" s="33">
        <v>15</v>
      </c>
      <c r="N63" s="33" t="s">
        <v>1275</v>
      </c>
      <c r="O63" s="37">
        <v>45551</v>
      </c>
      <c r="P63" s="33" t="s">
        <v>3584</v>
      </c>
      <c r="Q63" s="37">
        <v>45565</v>
      </c>
      <c r="R63" s="33">
        <f>NETWORKDAYS(O63,Q63,AW63:AZ63:BA63:BB63:BC63:BF63:BG63:BH63:BI63:BM63)</f>
        <v>11</v>
      </c>
      <c r="S63" s="33">
        <f t="shared" si="1"/>
        <v>12</v>
      </c>
      <c r="T63" s="42" t="s">
        <v>3585</v>
      </c>
      <c r="U63" s="33" t="s">
        <v>3780</v>
      </c>
      <c r="V63" s="33" t="s">
        <v>3584</v>
      </c>
      <c r="W63" s="33" t="s">
        <v>3584</v>
      </c>
      <c r="X63" s="33" t="s">
        <v>3584</v>
      </c>
      <c r="Y63" s="33" t="s">
        <v>3584</v>
      </c>
      <c r="Z63" s="33" t="s">
        <v>3703</v>
      </c>
      <c r="AA63" s="33"/>
      <c r="AW63" s="26">
        <v>45292</v>
      </c>
      <c r="AX63" s="26">
        <v>45299</v>
      </c>
      <c r="AY63" s="26">
        <v>45376</v>
      </c>
      <c r="AZ63" s="26">
        <v>45379</v>
      </c>
      <c r="BA63" s="26">
        <v>45380</v>
      </c>
      <c r="BB63" s="26">
        <v>45413</v>
      </c>
      <c r="BC63" s="26">
        <v>45425</v>
      </c>
      <c r="BD63" s="26">
        <v>45446</v>
      </c>
      <c r="BE63" s="26">
        <v>45453</v>
      </c>
      <c r="BF63" s="26">
        <v>45474</v>
      </c>
      <c r="BG63" s="26">
        <v>45493</v>
      </c>
      <c r="BH63" s="26">
        <v>45511</v>
      </c>
      <c r="BI63" s="26">
        <v>45523</v>
      </c>
      <c r="BJ63" s="26">
        <v>45579</v>
      </c>
      <c r="BK63" s="26">
        <v>45600</v>
      </c>
      <c r="BL63" s="26">
        <v>45607</v>
      </c>
      <c r="BM63" s="26">
        <v>45651</v>
      </c>
    </row>
    <row r="64" spans="1:65" ht="110.25">
      <c r="A64" s="33" t="s">
        <v>3576</v>
      </c>
      <c r="B64" s="33" t="s">
        <v>3577</v>
      </c>
      <c r="C64" s="33" t="s">
        <v>3626</v>
      </c>
      <c r="D64" s="33" t="s">
        <v>1341</v>
      </c>
      <c r="E64" s="33" t="s">
        <v>4175</v>
      </c>
      <c r="F64" s="33" t="s">
        <v>3610</v>
      </c>
      <c r="G64" s="33" t="s">
        <v>1342</v>
      </c>
      <c r="H64" s="33" t="s">
        <v>1420</v>
      </c>
      <c r="I64" s="33" t="s">
        <v>3581</v>
      </c>
      <c r="J64" s="33" t="s">
        <v>3716</v>
      </c>
      <c r="K64" s="33" t="s">
        <v>246</v>
      </c>
      <c r="L64" s="33" t="s">
        <v>4194</v>
      </c>
      <c r="M64" s="33">
        <v>10</v>
      </c>
      <c r="N64" s="33" t="s">
        <v>1339</v>
      </c>
      <c r="O64" s="37">
        <v>45551</v>
      </c>
      <c r="P64" s="33" t="s">
        <v>3584</v>
      </c>
      <c r="Q64" s="37">
        <v>45565</v>
      </c>
      <c r="R64" s="33">
        <f>NETWORKDAYS(O64,Q64,AW64:AZ64:BA64:BB64:BC64:BF64:BG64:BH64:BI64:BM64)</f>
        <v>11</v>
      </c>
      <c r="S64" s="33">
        <f t="shared" si="1"/>
        <v>12</v>
      </c>
      <c r="T64" s="38" t="s">
        <v>3585</v>
      </c>
      <c r="U64" s="33" t="s">
        <v>3785</v>
      </c>
      <c r="V64" s="33" t="s">
        <v>3584</v>
      </c>
      <c r="W64" s="33" t="s">
        <v>3584</v>
      </c>
      <c r="X64" s="33" t="s">
        <v>3584</v>
      </c>
      <c r="Y64" s="33" t="s">
        <v>3584</v>
      </c>
      <c r="Z64" s="33" t="s">
        <v>3703</v>
      </c>
      <c r="AA64" s="36" t="s">
        <v>4188</v>
      </c>
      <c r="AW64" s="26">
        <v>45292</v>
      </c>
      <c r="AX64" s="26">
        <v>45299</v>
      </c>
      <c r="AY64" s="26">
        <v>45376</v>
      </c>
      <c r="AZ64" s="26">
        <v>45379</v>
      </c>
      <c r="BA64" s="26">
        <v>45380</v>
      </c>
      <c r="BB64" s="26">
        <v>45413</v>
      </c>
      <c r="BC64" s="26">
        <v>45425</v>
      </c>
      <c r="BD64" s="26">
        <v>45446</v>
      </c>
      <c r="BE64" s="26">
        <v>45453</v>
      </c>
      <c r="BF64" s="26">
        <v>45474</v>
      </c>
      <c r="BG64" s="26">
        <v>45493</v>
      </c>
      <c r="BH64" s="26">
        <v>45511</v>
      </c>
      <c r="BI64" s="26">
        <v>45523</v>
      </c>
      <c r="BJ64" s="26">
        <v>45579</v>
      </c>
      <c r="BK64" s="26">
        <v>45600</v>
      </c>
      <c r="BL64" s="26">
        <v>45607</v>
      </c>
      <c r="BM64" s="26">
        <v>45651</v>
      </c>
    </row>
    <row r="65" spans="1:65" ht="141.75">
      <c r="A65" s="33" t="s">
        <v>3576</v>
      </c>
      <c r="B65" s="33" t="s">
        <v>3577</v>
      </c>
      <c r="C65" s="33" t="s">
        <v>3628</v>
      </c>
      <c r="D65" s="33" t="s">
        <v>1309</v>
      </c>
      <c r="E65" s="33" t="s">
        <v>4175</v>
      </c>
      <c r="F65" s="33" t="s">
        <v>3594</v>
      </c>
      <c r="G65" s="33" t="s">
        <v>1310</v>
      </c>
      <c r="H65" s="33" t="s">
        <v>3009</v>
      </c>
      <c r="I65" s="33" t="s">
        <v>3595</v>
      </c>
      <c r="J65" s="33" t="s">
        <v>3596</v>
      </c>
      <c r="K65" s="33" t="s">
        <v>3634</v>
      </c>
      <c r="L65" s="33" t="s">
        <v>4193</v>
      </c>
      <c r="M65" s="33">
        <v>10</v>
      </c>
      <c r="N65" s="33" t="s">
        <v>1366</v>
      </c>
      <c r="O65" s="37">
        <v>45551</v>
      </c>
      <c r="P65" s="33" t="s">
        <v>1307</v>
      </c>
      <c r="Q65" s="37">
        <v>45551</v>
      </c>
      <c r="R65" s="33">
        <f>NETWORKDAYS(O65,Q65,AW65:AZ65:BA65:BB65:BC65:BF65:BG65:BH65:BI65:BM65)</f>
        <v>1</v>
      </c>
      <c r="S65" s="33">
        <f t="shared" si="1"/>
        <v>2</v>
      </c>
      <c r="T65" s="39" t="s">
        <v>3591</v>
      </c>
      <c r="U65" s="33" t="s">
        <v>3635</v>
      </c>
      <c r="V65" s="37">
        <v>45551</v>
      </c>
      <c r="W65" s="33" t="s">
        <v>3593</v>
      </c>
      <c r="X65" s="33" t="s">
        <v>3599</v>
      </c>
      <c r="Y65" s="33" t="s">
        <v>3584</v>
      </c>
      <c r="Z65" s="33" t="s">
        <v>3591</v>
      </c>
      <c r="AA65" s="33"/>
      <c r="AW65" s="26">
        <v>45292</v>
      </c>
      <c r="AX65" s="26">
        <v>45299</v>
      </c>
      <c r="AY65" s="26">
        <v>45376</v>
      </c>
      <c r="AZ65" s="26">
        <v>45379</v>
      </c>
      <c r="BA65" s="26">
        <v>45380</v>
      </c>
      <c r="BB65" s="26">
        <v>45413</v>
      </c>
      <c r="BC65" s="26">
        <v>45425</v>
      </c>
      <c r="BD65" s="26">
        <v>45446</v>
      </c>
      <c r="BE65" s="26">
        <v>45453</v>
      </c>
      <c r="BF65" s="26">
        <v>45474</v>
      </c>
      <c r="BG65" s="26">
        <v>45493</v>
      </c>
      <c r="BH65" s="26">
        <v>45511</v>
      </c>
      <c r="BI65" s="26">
        <v>45523</v>
      </c>
      <c r="BJ65" s="26">
        <v>45579</v>
      </c>
      <c r="BK65" s="26">
        <v>45600</v>
      </c>
      <c r="BL65" s="26">
        <v>45607</v>
      </c>
      <c r="BM65" s="26">
        <v>45651</v>
      </c>
    </row>
    <row r="66" spans="1:65" ht="126">
      <c r="A66" s="33" t="s">
        <v>3576</v>
      </c>
      <c r="B66" s="33" t="s">
        <v>3577</v>
      </c>
      <c r="C66" s="33" t="s">
        <v>3578</v>
      </c>
      <c r="D66" s="33" t="s">
        <v>959</v>
      </c>
      <c r="E66" s="33" t="s">
        <v>4175</v>
      </c>
      <c r="F66" s="33" t="s">
        <v>3604</v>
      </c>
      <c r="G66" s="33" t="s">
        <v>960</v>
      </c>
      <c r="H66" s="33" t="s">
        <v>3787</v>
      </c>
      <c r="I66" s="33" t="s">
        <v>3595</v>
      </c>
      <c r="J66" s="33" t="s">
        <v>3788</v>
      </c>
      <c r="K66" s="33" t="s">
        <v>503</v>
      </c>
      <c r="L66" s="33" t="s">
        <v>3613</v>
      </c>
      <c r="M66" s="33">
        <v>5</v>
      </c>
      <c r="N66" s="33" t="s">
        <v>1379</v>
      </c>
      <c r="O66" s="37">
        <v>45551</v>
      </c>
      <c r="P66" s="33" t="s">
        <v>957</v>
      </c>
      <c r="Q66" s="37">
        <v>45565</v>
      </c>
      <c r="R66" s="33">
        <f>NETWORKDAYS(O66,Q66,AW66:AZ66:BA66:BB66:BC66:BF66:BG66:BH66:BI66:BM66)</f>
        <v>11</v>
      </c>
      <c r="S66" s="33">
        <f t="shared" si="1"/>
        <v>12</v>
      </c>
      <c r="T66" s="38" t="s">
        <v>3585</v>
      </c>
      <c r="U66" s="33" t="s">
        <v>3786</v>
      </c>
      <c r="V66" s="37">
        <v>45553</v>
      </c>
      <c r="W66" s="33" t="s">
        <v>3593</v>
      </c>
      <c r="X66" s="33" t="s">
        <v>3584</v>
      </c>
      <c r="Y66" s="33" t="s">
        <v>3584</v>
      </c>
      <c r="Z66" s="33" t="s">
        <v>3932</v>
      </c>
      <c r="AA66" s="36" t="s">
        <v>4190</v>
      </c>
      <c r="AW66" s="26">
        <v>45292</v>
      </c>
      <c r="AX66" s="26">
        <v>45299</v>
      </c>
      <c r="AY66" s="26">
        <v>45376</v>
      </c>
      <c r="AZ66" s="26">
        <v>45379</v>
      </c>
      <c r="BA66" s="26">
        <v>45380</v>
      </c>
      <c r="BB66" s="26">
        <v>45413</v>
      </c>
      <c r="BC66" s="26">
        <v>45425</v>
      </c>
      <c r="BD66" s="26">
        <v>45446</v>
      </c>
      <c r="BE66" s="26">
        <v>45453</v>
      </c>
      <c r="BF66" s="26">
        <v>45474</v>
      </c>
      <c r="BG66" s="26">
        <v>45493</v>
      </c>
      <c r="BH66" s="26">
        <v>45511</v>
      </c>
      <c r="BI66" s="26">
        <v>45523</v>
      </c>
      <c r="BJ66" s="26">
        <v>45579</v>
      </c>
      <c r="BK66" s="26">
        <v>45600</v>
      </c>
      <c r="BL66" s="26">
        <v>45607</v>
      </c>
      <c r="BM66" s="26">
        <v>45651</v>
      </c>
    </row>
    <row r="67" spans="1:65" ht="173.25">
      <c r="A67" s="33" t="s">
        <v>3576</v>
      </c>
      <c r="B67" s="33" t="s">
        <v>3577</v>
      </c>
      <c r="C67" s="33" t="s">
        <v>3769</v>
      </c>
      <c r="D67" s="33" t="s">
        <v>646</v>
      </c>
      <c r="E67" s="33" t="s">
        <v>4174</v>
      </c>
      <c r="F67" s="33" t="s">
        <v>3589</v>
      </c>
      <c r="G67" s="33" t="s">
        <v>1386</v>
      </c>
      <c r="H67" s="33" t="s">
        <v>2840</v>
      </c>
      <c r="I67" s="33" t="s">
        <v>3581</v>
      </c>
      <c r="J67" s="33" t="s">
        <v>3686</v>
      </c>
      <c r="K67" s="33" t="s">
        <v>108</v>
      </c>
      <c r="L67" s="33" t="s">
        <v>4195</v>
      </c>
      <c r="M67" s="33">
        <v>15</v>
      </c>
      <c r="N67" s="33" t="s">
        <v>1384</v>
      </c>
      <c r="O67" s="37">
        <v>45551</v>
      </c>
      <c r="P67" s="33" t="s">
        <v>3584</v>
      </c>
      <c r="Q67" s="37">
        <v>45565</v>
      </c>
      <c r="R67" s="33">
        <f>NETWORKDAYS(O67,Q67,AW67:AZ67:BA67:BB67:BC67:BF67:BG67:BH67:BI67:BM67)</f>
        <v>11</v>
      </c>
      <c r="S67" s="33">
        <f t="shared" si="1"/>
        <v>12</v>
      </c>
      <c r="T67" s="42" t="s">
        <v>3585</v>
      </c>
      <c r="U67" s="33" t="s">
        <v>3789</v>
      </c>
      <c r="V67" s="33" t="s">
        <v>3584</v>
      </c>
      <c r="W67" s="33" t="s">
        <v>3584</v>
      </c>
      <c r="X67" s="33" t="s">
        <v>3584</v>
      </c>
      <c r="Y67" s="33" t="s">
        <v>3584</v>
      </c>
      <c r="Z67" s="33" t="s">
        <v>3703</v>
      </c>
      <c r="AA67" s="33"/>
      <c r="AW67" s="26">
        <v>45292</v>
      </c>
      <c r="AX67" s="26">
        <v>45299</v>
      </c>
      <c r="AY67" s="26">
        <v>45376</v>
      </c>
      <c r="AZ67" s="26">
        <v>45379</v>
      </c>
      <c r="BA67" s="26">
        <v>45380</v>
      </c>
      <c r="BB67" s="26">
        <v>45413</v>
      </c>
      <c r="BC67" s="26">
        <v>45425</v>
      </c>
      <c r="BD67" s="26">
        <v>45446</v>
      </c>
      <c r="BE67" s="26">
        <v>45453</v>
      </c>
      <c r="BF67" s="26">
        <v>45474</v>
      </c>
      <c r="BG67" s="26">
        <v>45493</v>
      </c>
      <c r="BH67" s="26">
        <v>45511</v>
      </c>
      <c r="BI67" s="26">
        <v>45523</v>
      </c>
      <c r="BJ67" s="26">
        <v>45579</v>
      </c>
      <c r="BK67" s="26">
        <v>45600</v>
      </c>
      <c r="BL67" s="26">
        <v>45607</v>
      </c>
      <c r="BM67" s="26">
        <v>45651</v>
      </c>
    </row>
    <row r="68" spans="1:65" ht="141.75">
      <c r="A68" s="33" t="s">
        <v>3576</v>
      </c>
      <c r="B68" s="33" t="s">
        <v>3577</v>
      </c>
      <c r="C68" s="33" t="s">
        <v>3608</v>
      </c>
      <c r="D68" s="33" t="s">
        <v>1389</v>
      </c>
      <c r="E68" s="33" t="s">
        <v>4175</v>
      </c>
      <c r="F68" s="33" t="s">
        <v>3610</v>
      </c>
      <c r="G68" s="33" t="s">
        <v>1390</v>
      </c>
      <c r="H68" s="33" t="s">
        <v>2074</v>
      </c>
      <c r="I68" s="33" t="s">
        <v>3581</v>
      </c>
      <c r="J68" s="33" t="s">
        <v>3716</v>
      </c>
      <c r="K68" s="33" t="s">
        <v>503</v>
      </c>
      <c r="L68" s="33" t="s">
        <v>3613</v>
      </c>
      <c r="M68" s="33">
        <v>5</v>
      </c>
      <c r="N68" s="33" t="s">
        <v>1387</v>
      </c>
      <c r="O68" s="37">
        <v>45551</v>
      </c>
      <c r="P68" s="33" t="s">
        <v>3791</v>
      </c>
      <c r="Q68" s="37">
        <v>45565</v>
      </c>
      <c r="R68" s="33">
        <f>NETWORKDAYS(O68,Q68,AW68:AZ68:BA68:BB68:BC68:BF68:BG68:BH68:BI68:BM68)</f>
        <v>11</v>
      </c>
      <c r="S68" s="33">
        <f t="shared" si="1"/>
        <v>12</v>
      </c>
      <c r="T68" s="38" t="s">
        <v>3585</v>
      </c>
      <c r="U68" s="33" t="s">
        <v>3790</v>
      </c>
      <c r="V68" s="37">
        <v>45559</v>
      </c>
      <c r="W68" s="33" t="s">
        <v>3584</v>
      </c>
      <c r="X68" s="33" t="s">
        <v>3584</v>
      </c>
      <c r="Y68" s="33" t="s">
        <v>3584</v>
      </c>
      <c r="Z68" s="33" t="s">
        <v>3932</v>
      </c>
      <c r="AA68" s="36" t="s">
        <v>4190</v>
      </c>
      <c r="AW68" s="26">
        <v>45292</v>
      </c>
      <c r="AX68" s="26">
        <v>45299</v>
      </c>
      <c r="AY68" s="26">
        <v>45376</v>
      </c>
      <c r="AZ68" s="26">
        <v>45379</v>
      </c>
      <c r="BA68" s="26">
        <v>45380</v>
      </c>
      <c r="BB68" s="26">
        <v>45413</v>
      </c>
      <c r="BC68" s="26">
        <v>45425</v>
      </c>
      <c r="BD68" s="26">
        <v>45446</v>
      </c>
      <c r="BE68" s="26">
        <v>45453</v>
      </c>
      <c r="BF68" s="26">
        <v>45474</v>
      </c>
      <c r="BG68" s="26">
        <v>45493</v>
      </c>
      <c r="BH68" s="26">
        <v>45511</v>
      </c>
      <c r="BI68" s="26">
        <v>45523</v>
      </c>
      <c r="BJ68" s="26">
        <v>45579</v>
      </c>
      <c r="BK68" s="26">
        <v>45600</v>
      </c>
      <c r="BL68" s="26">
        <v>45607</v>
      </c>
      <c r="BM68" s="26">
        <v>45651</v>
      </c>
    </row>
    <row r="69" spans="1:65" ht="157.5">
      <c r="A69" s="33" t="s">
        <v>3576</v>
      </c>
      <c r="B69" s="33" t="s">
        <v>3577</v>
      </c>
      <c r="C69" s="33" t="s">
        <v>3616</v>
      </c>
      <c r="D69" s="33" t="s">
        <v>1396</v>
      </c>
      <c r="E69" s="33" t="s">
        <v>4176</v>
      </c>
      <c r="F69" s="33" t="s">
        <v>3623</v>
      </c>
      <c r="G69" s="33" t="s">
        <v>1397</v>
      </c>
      <c r="H69" s="33" t="s">
        <v>3707</v>
      </c>
      <c r="I69" s="33" t="s">
        <v>3581</v>
      </c>
      <c r="J69" s="33" t="s">
        <v>3683</v>
      </c>
      <c r="K69" s="33" t="s">
        <v>127</v>
      </c>
      <c r="L69" s="33" t="s">
        <v>4193</v>
      </c>
      <c r="M69" s="33">
        <v>10</v>
      </c>
      <c r="N69" s="33" t="s">
        <v>1394</v>
      </c>
      <c r="O69" s="37">
        <v>45551</v>
      </c>
      <c r="P69" s="33" t="s">
        <v>3584</v>
      </c>
      <c r="Q69" s="37">
        <v>45565</v>
      </c>
      <c r="R69" s="33">
        <f>NETWORKDAYS(O69,Q69,AW69:AZ69:BA69:BB69:BC69:BF69:BG69:BH69:BI69:BM69)</f>
        <v>11</v>
      </c>
      <c r="S69" s="33">
        <f t="shared" si="1"/>
        <v>12</v>
      </c>
      <c r="T69" s="40" t="s">
        <v>3614</v>
      </c>
      <c r="U69" s="33" t="s">
        <v>3792</v>
      </c>
      <c r="V69" s="33" t="s">
        <v>3584</v>
      </c>
      <c r="W69" s="33" t="s">
        <v>3584</v>
      </c>
      <c r="X69" s="33" t="s">
        <v>3584</v>
      </c>
      <c r="Y69" s="33" t="s">
        <v>3584</v>
      </c>
      <c r="Z69" s="33" t="s">
        <v>3703</v>
      </c>
      <c r="AA69" s="33" t="s">
        <v>4199</v>
      </c>
      <c r="AW69" s="26">
        <v>45292</v>
      </c>
      <c r="AX69" s="26">
        <v>45299</v>
      </c>
      <c r="AY69" s="26">
        <v>45376</v>
      </c>
      <c r="AZ69" s="26">
        <v>45379</v>
      </c>
      <c r="BA69" s="26">
        <v>45380</v>
      </c>
      <c r="BB69" s="26">
        <v>45413</v>
      </c>
      <c r="BC69" s="26">
        <v>45425</v>
      </c>
      <c r="BD69" s="26">
        <v>45446</v>
      </c>
      <c r="BE69" s="26">
        <v>45453</v>
      </c>
      <c r="BF69" s="26">
        <v>45474</v>
      </c>
      <c r="BG69" s="26">
        <v>45493</v>
      </c>
      <c r="BH69" s="26">
        <v>45511</v>
      </c>
      <c r="BI69" s="26">
        <v>45523</v>
      </c>
      <c r="BJ69" s="26">
        <v>45579</v>
      </c>
      <c r="BK69" s="26">
        <v>45600</v>
      </c>
      <c r="BL69" s="26">
        <v>45607</v>
      </c>
      <c r="BM69" s="26">
        <v>45651</v>
      </c>
    </row>
    <row r="70" spans="1:65" ht="110.25">
      <c r="A70" s="33" t="s">
        <v>3576</v>
      </c>
      <c r="B70" s="33" t="s">
        <v>3577</v>
      </c>
      <c r="C70" s="33" t="s">
        <v>3628</v>
      </c>
      <c r="D70" s="33" t="s">
        <v>1300</v>
      </c>
      <c r="E70" s="33" t="s">
        <v>4172</v>
      </c>
      <c r="F70" s="33" t="s">
        <v>3604</v>
      </c>
      <c r="G70" s="33" t="s">
        <v>1301</v>
      </c>
      <c r="H70" s="33" t="s">
        <v>3044</v>
      </c>
      <c r="I70" s="33" t="s">
        <v>3581</v>
      </c>
      <c r="J70" s="33" t="s">
        <v>3590</v>
      </c>
      <c r="K70" s="33" t="s">
        <v>3583</v>
      </c>
      <c r="L70" s="33" t="s">
        <v>4195</v>
      </c>
      <c r="M70" s="33">
        <v>15</v>
      </c>
      <c r="N70" s="33" t="s">
        <v>1422</v>
      </c>
      <c r="O70" s="37">
        <v>45551</v>
      </c>
      <c r="P70" s="33" t="s">
        <v>1298</v>
      </c>
      <c r="Q70" s="37">
        <v>45552</v>
      </c>
      <c r="R70" s="33">
        <f>NETWORKDAYS(O70,Q70,AW70:AZ70:BA70:BB70:BC70:BF70:BG70:BH70:BI70:BM70)</f>
        <v>2</v>
      </c>
      <c r="S70" s="33">
        <f t="shared" si="1"/>
        <v>3</v>
      </c>
      <c r="T70" s="39" t="s">
        <v>3591</v>
      </c>
      <c r="U70" s="33" t="s">
        <v>3636</v>
      </c>
      <c r="V70" s="37">
        <v>45552</v>
      </c>
      <c r="W70" s="33" t="s">
        <v>3593</v>
      </c>
      <c r="X70" s="33" t="s">
        <v>3584</v>
      </c>
      <c r="Y70" s="33" t="s">
        <v>3584</v>
      </c>
      <c r="Z70" s="33" t="s">
        <v>3591</v>
      </c>
      <c r="AA70" s="33"/>
      <c r="AW70" s="26">
        <v>45292</v>
      </c>
      <c r="AX70" s="26">
        <v>45299</v>
      </c>
      <c r="AY70" s="26">
        <v>45376</v>
      </c>
      <c r="AZ70" s="26">
        <v>45379</v>
      </c>
      <c r="BA70" s="26">
        <v>45380</v>
      </c>
      <c r="BB70" s="26">
        <v>45413</v>
      </c>
      <c r="BC70" s="26">
        <v>45425</v>
      </c>
      <c r="BD70" s="26">
        <v>45446</v>
      </c>
      <c r="BE70" s="26">
        <v>45453</v>
      </c>
      <c r="BF70" s="26">
        <v>45474</v>
      </c>
      <c r="BG70" s="26">
        <v>45493</v>
      </c>
      <c r="BH70" s="26">
        <v>45511</v>
      </c>
      <c r="BI70" s="26">
        <v>45523</v>
      </c>
      <c r="BJ70" s="26">
        <v>45579</v>
      </c>
      <c r="BK70" s="26">
        <v>45600</v>
      </c>
      <c r="BL70" s="26">
        <v>45607</v>
      </c>
      <c r="BM70" s="26">
        <v>45651</v>
      </c>
    </row>
    <row r="71" spans="1:65" ht="142.5" customHeight="1">
      <c r="A71" s="33" t="s">
        <v>3576</v>
      </c>
      <c r="B71" s="33" t="s">
        <v>3577</v>
      </c>
      <c r="C71" s="33" t="s">
        <v>3628</v>
      </c>
      <c r="D71" s="33" t="s">
        <v>1426</v>
      </c>
      <c r="E71" s="33" t="s">
        <v>4175</v>
      </c>
      <c r="F71" s="33" t="s">
        <v>3604</v>
      </c>
      <c r="G71" s="33" t="s">
        <v>1427</v>
      </c>
      <c r="H71" s="33" t="s">
        <v>3067</v>
      </c>
      <c r="I71" s="33" t="s">
        <v>3581</v>
      </c>
      <c r="J71" s="33" t="s">
        <v>3582</v>
      </c>
      <c r="K71" s="33" t="s">
        <v>3603</v>
      </c>
      <c r="L71" s="33" t="s">
        <v>4182</v>
      </c>
      <c r="M71" s="33">
        <v>15</v>
      </c>
      <c r="N71" s="33" t="s">
        <v>1424</v>
      </c>
      <c r="O71" s="37">
        <v>45551</v>
      </c>
      <c r="P71" s="33" t="s">
        <v>3584</v>
      </c>
      <c r="Q71" s="37">
        <v>45551</v>
      </c>
      <c r="R71" s="33">
        <f>NETWORKDAYS(O71,Q71,AW71:AZ71:BA71:BB71:BC71:BF71:BG71:BH71:BI71:BM71)</f>
        <v>1</v>
      </c>
      <c r="S71" s="33">
        <f t="shared" si="1"/>
        <v>2</v>
      </c>
      <c r="T71" s="39" t="s">
        <v>3591</v>
      </c>
      <c r="U71" s="33" t="s">
        <v>3637</v>
      </c>
      <c r="V71" s="37">
        <v>45551</v>
      </c>
      <c r="W71" s="33" t="s">
        <v>3584</v>
      </c>
      <c r="X71" s="33" t="s">
        <v>3599</v>
      </c>
      <c r="Y71" s="33" t="s">
        <v>3584</v>
      </c>
      <c r="Z71" s="33" t="s">
        <v>3591</v>
      </c>
      <c r="AA71" s="33"/>
      <c r="AW71" s="26">
        <v>45292</v>
      </c>
      <c r="AX71" s="26">
        <v>45299</v>
      </c>
      <c r="AY71" s="26">
        <v>45376</v>
      </c>
      <c r="AZ71" s="26">
        <v>45379</v>
      </c>
      <c r="BA71" s="26">
        <v>45380</v>
      </c>
      <c r="BB71" s="26">
        <v>45413</v>
      </c>
      <c r="BC71" s="26">
        <v>45425</v>
      </c>
      <c r="BD71" s="26">
        <v>45446</v>
      </c>
      <c r="BE71" s="26">
        <v>45453</v>
      </c>
      <c r="BF71" s="26">
        <v>45474</v>
      </c>
      <c r="BG71" s="26">
        <v>45493</v>
      </c>
      <c r="BH71" s="26">
        <v>45511</v>
      </c>
      <c r="BI71" s="26">
        <v>45523</v>
      </c>
      <c r="BJ71" s="26">
        <v>45579</v>
      </c>
      <c r="BK71" s="26">
        <v>45600</v>
      </c>
      <c r="BL71" s="26">
        <v>45607</v>
      </c>
      <c r="BM71" s="26">
        <v>45651</v>
      </c>
    </row>
    <row r="72" spans="1:65" ht="110.25">
      <c r="A72" s="33" t="s">
        <v>3576</v>
      </c>
      <c r="B72" s="33" t="s">
        <v>3577</v>
      </c>
      <c r="C72" s="33" t="s">
        <v>3578</v>
      </c>
      <c r="D72" s="33" t="s">
        <v>951</v>
      </c>
      <c r="E72" s="33" t="s">
        <v>4176</v>
      </c>
      <c r="F72" s="33" t="s">
        <v>3594</v>
      </c>
      <c r="G72" s="33" t="s">
        <v>952</v>
      </c>
      <c r="H72" s="33" t="s">
        <v>3044</v>
      </c>
      <c r="I72" s="33" t="s">
        <v>3581</v>
      </c>
      <c r="J72" s="33" t="s">
        <v>3590</v>
      </c>
      <c r="K72" s="33" t="s">
        <v>3583</v>
      </c>
      <c r="L72" s="33" t="s">
        <v>4195</v>
      </c>
      <c r="M72" s="33">
        <v>15</v>
      </c>
      <c r="N72" s="33" t="s">
        <v>1442</v>
      </c>
      <c r="O72" s="37">
        <v>45551</v>
      </c>
      <c r="P72" s="33" t="s">
        <v>949</v>
      </c>
      <c r="Q72" s="37">
        <v>45554</v>
      </c>
      <c r="R72" s="33">
        <f>NETWORKDAYS(O72,Q72,AW72:AZ72:BA72:BB72:BC72:BF72:BG72:BH72:BI72:BM72)</f>
        <v>4</v>
      </c>
      <c r="S72" s="33">
        <f t="shared" si="1"/>
        <v>5</v>
      </c>
      <c r="T72" s="39" t="s">
        <v>3591</v>
      </c>
      <c r="U72" s="33" t="s">
        <v>3638</v>
      </c>
      <c r="V72" s="37">
        <v>45554</v>
      </c>
      <c r="W72" s="33" t="s">
        <v>3593</v>
      </c>
      <c r="X72" s="33" t="s">
        <v>3584</v>
      </c>
      <c r="Y72" s="33" t="s">
        <v>3584</v>
      </c>
      <c r="Z72" s="33" t="s">
        <v>3591</v>
      </c>
      <c r="AA72" s="33"/>
      <c r="AW72" s="26">
        <v>45292</v>
      </c>
      <c r="AX72" s="26">
        <v>45299</v>
      </c>
      <c r="AY72" s="26">
        <v>45376</v>
      </c>
      <c r="AZ72" s="26">
        <v>45379</v>
      </c>
      <c r="BA72" s="26">
        <v>45380</v>
      </c>
      <c r="BB72" s="26">
        <v>45413</v>
      </c>
      <c r="BC72" s="26">
        <v>45425</v>
      </c>
      <c r="BD72" s="26">
        <v>45446</v>
      </c>
      <c r="BE72" s="26">
        <v>45453</v>
      </c>
      <c r="BF72" s="26">
        <v>45474</v>
      </c>
      <c r="BG72" s="26">
        <v>45493</v>
      </c>
      <c r="BH72" s="26">
        <v>45511</v>
      </c>
      <c r="BI72" s="26">
        <v>45523</v>
      </c>
      <c r="BJ72" s="26">
        <v>45579</v>
      </c>
      <c r="BK72" s="26">
        <v>45600</v>
      </c>
      <c r="BL72" s="26">
        <v>45607</v>
      </c>
      <c r="BM72" s="26">
        <v>45651</v>
      </c>
    </row>
    <row r="73" spans="1:65" ht="220.5">
      <c r="A73" s="33" t="s">
        <v>3576</v>
      </c>
      <c r="B73" s="33" t="s">
        <v>3577</v>
      </c>
      <c r="C73" s="33" t="s">
        <v>3587</v>
      </c>
      <c r="D73" s="33" t="s">
        <v>29</v>
      </c>
      <c r="E73" s="33" t="s">
        <v>4172</v>
      </c>
      <c r="F73" s="33" t="s">
        <v>3589</v>
      </c>
      <c r="G73" s="33" t="s">
        <v>1448</v>
      </c>
      <c r="H73" s="33" t="s">
        <v>3051</v>
      </c>
      <c r="I73" s="33" t="s">
        <v>3581</v>
      </c>
      <c r="J73" s="33" t="s">
        <v>3590</v>
      </c>
      <c r="K73" s="33" t="s">
        <v>3583</v>
      </c>
      <c r="L73" s="33" t="s">
        <v>4195</v>
      </c>
      <c r="M73" s="33">
        <v>15</v>
      </c>
      <c r="N73" s="33" t="s">
        <v>1446</v>
      </c>
      <c r="O73" s="37">
        <v>45551</v>
      </c>
      <c r="P73" s="33" t="s">
        <v>3584</v>
      </c>
      <c r="Q73" s="37">
        <v>45551</v>
      </c>
      <c r="R73" s="33">
        <f>NETWORKDAYS(O73,Q73,AW73:AZ73:BA73:BB73:BC73:BF73:BG73:BH73:BI73:BM73)</f>
        <v>1</v>
      </c>
      <c r="S73" s="33">
        <f t="shared" si="1"/>
        <v>2</v>
      </c>
      <c r="T73" s="39" t="s">
        <v>3591</v>
      </c>
      <c r="U73" s="33" t="s">
        <v>3639</v>
      </c>
      <c r="V73" s="37">
        <v>45551</v>
      </c>
      <c r="W73" s="33" t="s">
        <v>3593</v>
      </c>
      <c r="X73" s="33" t="s">
        <v>3584</v>
      </c>
      <c r="Y73" s="33" t="s">
        <v>3584</v>
      </c>
      <c r="Z73" s="33" t="s">
        <v>3640</v>
      </c>
      <c r="AA73" s="33"/>
      <c r="AW73" s="26">
        <v>45292</v>
      </c>
      <c r="AX73" s="26">
        <v>45299</v>
      </c>
      <c r="AY73" s="26">
        <v>45376</v>
      </c>
      <c r="AZ73" s="26">
        <v>45379</v>
      </c>
      <c r="BA73" s="26">
        <v>45380</v>
      </c>
      <c r="BB73" s="26">
        <v>45413</v>
      </c>
      <c r="BC73" s="26">
        <v>45425</v>
      </c>
      <c r="BD73" s="26">
        <v>45446</v>
      </c>
      <c r="BE73" s="26">
        <v>45453</v>
      </c>
      <c r="BF73" s="26">
        <v>45474</v>
      </c>
      <c r="BG73" s="26">
        <v>45493</v>
      </c>
      <c r="BH73" s="26">
        <v>45511</v>
      </c>
      <c r="BI73" s="26">
        <v>45523</v>
      </c>
      <c r="BJ73" s="26">
        <v>45579</v>
      </c>
      <c r="BK73" s="26">
        <v>45600</v>
      </c>
      <c r="BL73" s="26">
        <v>45607</v>
      </c>
      <c r="BM73" s="26">
        <v>45651</v>
      </c>
    </row>
    <row r="74" spans="1:65" ht="157.5">
      <c r="A74" s="33" t="s">
        <v>3576</v>
      </c>
      <c r="B74" s="33" t="s">
        <v>3577</v>
      </c>
      <c r="C74" s="33" t="s">
        <v>3578</v>
      </c>
      <c r="D74" s="33" t="s">
        <v>642</v>
      </c>
      <c r="E74" s="33" t="s">
        <v>4175</v>
      </c>
      <c r="F74" s="33" t="s">
        <v>3610</v>
      </c>
      <c r="G74" s="33" t="s">
        <v>1451</v>
      </c>
      <c r="H74" s="33" t="s">
        <v>3707</v>
      </c>
      <c r="I74" s="33" t="s">
        <v>3581</v>
      </c>
      <c r="J74" s="33" t="s">
        <v>3683</v>
      </c>
      <c r="K74" s="33" t="s">
        <v>3603</v>
      </c>
      <c r="L74" s="33" t="s">
        <v>4182</v>
      </c>
      <c r="M74" s="33">
        <v>15</v>
      </c>
      <c r="N74" s="33" t="s">
        <v>1449</v>
      </c>
      <c r="O74" s="37">
        <v>45550</v>
      </c>
      <c r="P74" s="33" t="s">
        <v>3584</v>
      </c>
      <c r="Q74" s="37">
        <v>45565</v>
      </c>
      <c r="R74" s="33">
        <f>NETWORKDAYS(O74,Q74,AW74:AZ74:BA74:BB74:BC74:BF74:BG74:BH74:BI74:BM74)</f>
        <v>11</v>
      </c>
      <c r="S74" s="33">
        <f t="shared" si="1"/>
        <v>12</v>
      </c>
      <c r="T74" s="42" t="s">
        <v>3585</v>
      </c>
      <c r="U74" s="33" t="s">
        <v>3793</v>
      </c>
      <c r="V74" s="33" t="s">
        <v>3584</v>
      </c>
      <c r="W74" s="33" t="s">
        <v>3584</v>
      </c>
      <c r="X74" s="33" t="s">
        <v>3584</v>
      </c>
      <c r="Y74" s="33" t="s">
        <v>3584</v>
      </c>
      <c r="Z74" s="33" t="s">
        <v>3703</v>
      </c>
      <c r="AA74" s="33"/>
      <c r="AW74" s="26">
        <v>45292</v>
      </c>
      <c r="AX74" s="26">
        <v>45299</v>
      </c>
      <c r="AY74" s="26">
        <v>45376</v>
      </c>
      <c r="AZ74" s="26">
        <v>45379</v>
      </c>
      <c r="BA74" s="26">
        <v>45380</v>
      </c>
      <c r="BB74" s="26">
        <v>45413</v>
      </c>
      <c r="BC74" s="26">
        <v>45425</v>
      </c>
      <c r="BD74" s="26">
        <v>45446</v>
      </c>
      <c r="BE74" s="26">
        <v>45453</v>
      </c>
      <c r="BF74" s="26">
        <v>45474</v>
      </c>
      <c r="BG74" s="26">
        <v>45493</v>
      </c>
      <c r="BH74" s="26">
        <v>45511</v>
      </c>
      <c r="BI74" s="26">
        <v>45523</v>
      </c>
      <c r="BJ74" s="26">
        <v>45579</v>
      </c>
      <c r="BK74" s="26">
        <v>45600</v>
      </c>
      <c r="BL74" s="26">
        <v>45607</v>
      </c>
      <c r="BM74" s="26">
        <v>45651</v>
      </c>
    </row>
    <row r="75" spans="1:65" ht="110.25">
      <c r="A75" s="33" t="s">
        <v>3576</v>
      </c>
      <c r="B75" s="33" t="s">
        <v>3577</v>
      </c>
      <c r="C75" s="33" t="s">
        <v>3621</v>
      </c>
      <c r="D75" s="33" t="s">
        <v>1016</v>
      </c>
      <c r="E75" s="33" t="s">
        <v>4175</v>
      </c>
      <c r="F75" s="33" t="s">
        <v>3594</v>
      </c>
      <c r="G75" s="33" t="s">
        <v>1017</v>
      </c>
      <c r="H75" s="33" t="s">
        <v>984</v>
      </c>
      <c r="I75" s="33" t="s">
        <v>3595</v>
      </c>
      <c r="J75" s="33" t="s">
        <v>3596</v>
      </c>
      <c r="K75" s="33" t="s">
        <v>3603</v>
      </c>
      <c r="L75" s="33" t="s">
        <v>4182</v>
      </c>
      <c r="M75" s="33">
        <v>15</v>
      </c>
      <c r="N75" s="33" t="s">
        <v>1452</v>
      </c>
      <c r="O75" s="37">
        <v>45549</v>
      </c>
      <c r="P75" s="33" t="s">
        <v>1014</v>
      </c>
      <c r="Q75" s="37">
        <v>45553</v>
      </c>
      <c r="R75" s="33">
        <f>NETWORKDAYS(O75,Q75,AW75:AZ75:BA75:BB75:BC75:BF75:BG75:BH75:BI75:BM75)</f>
        <v>3</v>
      </c>
      <c r="S75" s="33">
        <f t="shared" si="1"/>
        <v>4</v>
      </c>
      <c r="T75" s="39" t="s">
        <v>3591</v>
      </c>
      <c r="U75" s="33" t="s">
        <v>3641</v>
      </c>
      <c r="V75" s="37">
        <v>45553</v>
      </c>
      <c r="W75" s="33" t="s">
        <v>3593</v>
      </c>
      <c r="X75" s="33" t="s">
        <v>3599</v>
      </c>
      <c r="Y75" s="33" t="s">
        <v>3584</v>
      </c>
      <c r="Z75" s="33" t="s">
        <v>3591</v>
      </c>
      <c r="AA75" s="33"/>
      <c r="AW75" s="26">
        <v>45292</v>
      </c>
      <c r="AX75" s="26">
        <v>45299</v>
      </c>
      <c r="AY75" s="26">
        <v>45376</v>
      </c>
      <c r="AZ75" s="26">
        <v>45379</v>
      </c>
      <c r="BA75" s="26">
        <v>45380</v>
      </c>
      <c r="BB75" s="26">
        <v>45413</v>
      </c>
      <c r="BC75" s="26">
        <v>45425</v>
      </c>
      <c r="BD75" s="26">
        <v>45446</v>
      </c>
      <c r="BE75" s="26">
        <v>45453</v>
      </c>
      <c r="BF75" s="26">
        <v>45474</v>
      </c>
      <c r="BG75" s="26">
        <v>45493</v>
      </c>
      <c r="BH75" s="26">
        <v>45511</v>
      </c>
      <c r="BI75" s="26">
        <v>45523</v>
      </c>
      <c r="BJ75" s="26">
        <v>45579</v>
      </c>
      <c r="BK75" s="26">
        <v>45600</v>
      </c>
      <c r="BL75" s="26">
        <v>45607</v>
      </c>
      <c r="BM75" s="26">
        <v>45651</v>
      </c>
    </row>
    <row r="76" spans="1:65" ht="173.25">
      <c r="A76" s="33" t="s">
        <v>3576</v>
      </c>
      <c r="B76" s="33" t="s">
        <v>3577</v>
      </c>
      <c r="C76" s="33" t="s">
        <v>3621</v>
      </c>
      <c r="D76" s="33" t="s">
        <v>915</v>
      </c>
      <c r="E76" s="33" t="s">
        <v>4176</v>
      </c>
      <c r="F76" s="33" t="s">
        <v>3604</v>
      </c>
      <c r="G76" s="33" t="s">
        <v>1464</v>
      </c>
      <c r="H76" s="33" t="s">
        <v>3058</v>
      </c>
      <c r="I76" s="33" t="s">
        <v>3595</v>
      </c>
      <c r="J76" s="33" t="s">
        <v>3795</v>
      </c>
      <c r="K76" s="33" t="s">
        <v>3583</v>
      </c>
      <c r="L76" s="33" t="s">
        <v>4195</v>
      </c>
      <c r="M76" s="33">
        <v>15</v>
      </c>
      <c r="N76" s="33" t="s">
        <v>1462</v>
      </c>
      <c r="O76" s="37">
        <v>45548</v>
      </c>
      <c r="P76" s="33" t="s">
        <v>3584</v>
      </c>
      <c r="Q76" s="37">
        <v>45565</v>
      </c>
      <c r="R76" s="33">
        <f>NETWORKDAYS(O76,Q76,AW76:AZ76:BA76:BB76:BC76:BF76:BG76:BH76:BI76:BM76)</f>
        <v>12</v>
      </c>
      <c r="S76" s="33">
        <f t="shared" si="1"/>
        <v>13</v>
      </c>
      <c r="T76" s="42" t="s">
        <v>3585</v>
      </c>
      <c r="U76" s="33" t="s">
        <v>3794</v>
      </c>
      <c r="V76" s="33" t="s">
        <v>3584</v>
      </c>
      <c r="W76" s="33" t="s">
        <v>3584</v>
      </c>
      <c r="X76" s="33" t="s">
        <v>3584</v>
      </c>
      <c r="Y76" s="33" t="s">
        <v>3584</v>
      </c>
      <c r="Z76" s="33" t="s">
        <v>3703</v>
      </c>
      <c r="AA76" s="33"/>
      <c r="AW76" s="26">
        <v>45292</v>
      </c>
      <c r="AX76" s="26">
        <v>45299</v>
      </c>
      <c r="AY76" s="26">
        <v>45376</v>
      </c>
      <c r="AZ76" s="26">
        <v>45379</v>
      </c>
      <c r="BA76" s="26">
        <v>45380</v>
      </c>
      <c r="BB76" s="26">
        <v>45413</v>
      </c>
      <c r="BC76" s="26">
        <v>45425</v>
      </c>
      <c r="BD76" s="26">
        <v>45446</v>
      </c>
      <c r="BE76" s="26">
        <v>45453</v>
      </c>
      <c r="BF76" s="26">
        <v>45474</v>
      </c>
      <c r="BG76" s="26">
        <v>45493</v>
      </c>
      <c r="BH76" s="26">
        <v>45511</v>
      </c>
      <c r="BI76" s="26">
        <v>45523</v>
      </c>
      <c r="BJ76" s="26">
        <v>45579</v>
      </c>
      <c r="BK76" s="26">
        <v>45600</v>
      </c>
      <c r="BL76" s="26">
        <v>45607</v>
      </c>
      <c r="BM76" s="26">
        <v>45651</v>
      </c>
    </row>
    <row r="77" spans="1:65" ht="157.5">
      <c r="A77" s="33" t="s">
        <v>3576</v>
      </c>
      <c r="B77" s="33" t="s">
        <v>3577</v>
      </c>
      <c r="C77" s="33" t="s">
        <v>3616</v>
      </c>
      <c r="D77" s="33" t="s">
        <v>66</v>
      </c>
      <c r="E77" s="33" t="s">
        <v>4174</v>
      </c>
      <c r="F77" s="33" t="s">
        <v>3623</v>
      </c>
      <c r="G77" s="33" t="s">
        <v>1470</v>
      </c>
      <c r="H77" s="33" t="s">
        <v>2138</v>
      </c>
      <c r="I77" s="33" t="s">
        <v>3581</v>
      </c>
      <c r="J77" s="33" t="s">
        <v>3683</v>
      </c>
      <c r="K77" s="33" t="s">
        <v>3583</v>
      </c>
      <c r="L77" s="33" t="s">
        <v>4195</v>
      </c>
      <c r="M77" s="33">
        <v>15</v>
      </c>
      <c r="N77" s="33" t="s">
        <v>1468</v>
      </c>
      <c r="O77" s="37">
        <v>45548</v>
      </c>
      <c r="P77" s="33" t="s">
        <v>3584</v>
      </c>
      <c r="Q77" s="37">
        <v>45565</v>
      </c>
      <c r="R77" s="33">
        <f>NETWORKDAYS(O77,Q77,AW77:AZ77:BA77:BB77:BC77:BF77:BG77:BH77:BI77:BM77)</f>
        <v>12</v>
      </c>
      <c r="S77" s="33">
        <f t="shared" si="1"/>
        <v>13</v>
      </c>
      <c r="T77" s="42" t="s">
        <v>3585</v>
      </c>
      <c r="U77" s="33" t="s">
        <v>3796</v>
      </c>
      <c r="V77" s="33" t="s">
        <v>3584</v>
      </c>
      <c r="W77" s="33" t="s">
        <v>3584</v>
      </c>
      <c r="X77" s="33" t="s">
        <v>3584</v>
      </c>
      <c r="Y77" s="33" t="s">
        <v>3584</v>
      </c>
      <c r="Z77" s="33" t="s">
        <v>3703</v>
      </c>
      <c r="AA77" s="33"/>
      <c r="AW77" s="26">
        <v>45292</v>
      </c>
      <c r="AX77" s="26">
        <v>45299</v>
      </c>
      <c r="AY77" s="26">
        <v>45376</v>
      </c>
      <c r="AZ77" s="26">
        <v>45379</v>
      </c>
      <c r="BA77" s="26">
        <v>45380</v>
      </c>
      <c r="BB77" s="26">
        <v>45413</v>
      </c>
      <c r="BC77" s="26">
        <v>45425</v>
      </c>
      <c r="BD77" s="26">
        <v>45446</v>
      </c>
      <c r="BE77" s="26">
        <v>45453</v>
      </c>
      <c r="BF77" s="26">
        <v>45474</v>
      </c>
      <c r="BG77" s="26">
        <v>45493</v>
      </c>
      <c r="BH77" s="26">
        <v>45511</v>
      </c>
      <c r="BI77" s="26">
        <v>45523</v>
      </c>
      <c r="BJ77" s="26">
        <v>45579</v>
      </c>
      <c r="BK77" s="26">
        <v>45600</v>
      </c>
      <c r="BL77" s="26">
        <v>45607</v>
      </c>
      <c r="BM77" s="26">
        <v>45651</v>
      </c>
    </row>
    <row r="78" spans="1:65" ht="173.25">
      <c r="A78" s="33" t="s">
        <v>3576</v>
      </c>
      <c r="B78" s="33" t="s">
        <v>3577</v>
      </c>
      <c r="C78" s="33" t="s">
        <v>3628</v>
      </c>
      <c r="D78" s="33" t="s">
        <v>66</v>
      </c>
      <c r="E78" s="33" t="s">
        <v>4174</v>
      </c>
      <c r="F78" s="33" t="s">
        <v>3589</v>
      </c>
      <c r="G78" s="33" t="s">
        <v>1473</v>
      </c>
      <c r="H78" s="33" t="s">
        <v>3612</v>
      </c>
      <c r="I78" s="33" t="s">
        <v>3581</v>
      </c>
      <c r="J78" s="33" t="s">
        <v>3686</v>
      </c>
      <c r="K78" s="33" t="s">
        <v>3583</v>
      </c>
      <c r="L78" s="33" t="s">
        <v>4195</v>
      </c>
      <c r="M78" s="33">
        <v>15</v>
      </c>
      <c r="N78" s="33" t="s">
        <v>1471</v>
      </c>
      <c r="O78" s="37">
        <v>45548</v>
      </c>
      <c r="P78" s="33" t="s">
        <v>3584</v>
      </c>
      <c r="Q78" s="37">
        <v>45565</v>
      </c>
      <c r="R78" s="33">
        <f>NETWORKDAYS(O78,Q78,AW78:AZ78:BA78:BB78:BC78:BF78:BG78:BH78:BI78:BM78)</f>
        <v>12</v>
      </c>
      <c r="S78" s="33">
        <f t="shared" si="1"/>
        <v>13</v>
      </c>
      <c r="T78" s="42" t="s">
        <v>3585</v>
      </c>
      <c r="U78" s="33" t="s">
        <v>3797</v>
      </c>
      <c r="V78" s="33" t="s">
        <v>3584</v>
      </c>
      <c r="W78" s="33" t="s">
        <v>3584</v>
      </c>
      <c r="X78" s="33" t="s">
        <v>3584</v>
      </c>
      <c r="Y78" s="33" t="s">
        <v>3584</v>
      </c>
      <c r="Z78" s="33" t="s">
        <v>3703</v>
      </c>
      <c r="AA78" s="33"/>
      <c r="AW78" s="26">
        <v>45292</v>
      </c>
      <c r="AX78" s="26">
        <v>45299</v>
      </c>
      <c r="AY78" s="26">
        <v>45376</v>
      </c>
      <c r="AZ78" s="26">
        <v>45379</v>
      </c>
      <c r="BA78" s="26">
        <v>45380</v>
      </c>
      <c r="BB78" s="26">
        <v>45413</v>
      </c>
      <c r="BC78" s="26">
        <v>45425</v>
      </c>
      <c r="BD78" s="26">
        <v>45446</v>
      </c>
      <c r="BE78" s="26">
        <v>45453</v>
      </c>
      <c r="BF78" s="26">
        <v>45474</v>
      </c>
      <c r="BG78" s="26">
        <v>45493</v>
      </c>
      <c r="BH78" s="26">
        <v>45511</v>
      </c>
      <c r="BI78" s="26">
        <v>45523</v>
      </c>
      <c r="BJ78" s="26">
        <v>45579</v>
      </c>
      <c r="BK78" s="26">
        <v>45600</v>
      </c>
      <c r="BL78" s="26">
        <v>45607</v>
      </c>
      <c r="BM78" s="26">
        <v>45651</v>
      </c>
    </row>
    <row r="79" spans="1:65" ht="173.25">
      <c r="A79" s="33" t="s">
        <v>3576</v>
      </c>
      <c r="B79" s="33" t="s">
        <v>3577</v>
      </c>
      <c r="C79" s="33" t="s">
        <v>3628</v>
      </c>
      <c r="D79" s="33" t="s">
        <v>1269</v>
      </c>
      <c r="E79" s="33" t="s">
        <v>4176</v>
      </c>
      <c r="F79" s="33" t="s">
        <v>3594</v>
      </c>
      <c r="G79" s="33" t="s">
        <v>1498</v>
      </c>
      <c r="H79" s="33" t="s">
        <v>3009</v>
      </c>
      <c r="I79" s="33" t="s">
        <v>3595</v>
      </c>
      <c r="J79" s="33" t="s">
        <v>3596</v>
      </c>
      <c r="K79" s="33" t="s">
        <v>1499</v>
      </c>
      <c r="L79" s="33" t="s">
        <v>4195</v>
      </c>
      <c r="M79" s="33">
        <v>15</v>
      </c>
      <c r="N79" s="33" t="s">
        <v>1496</v>
      </c>
      <c r="O79" s="37">
        <v>45548</v>
      </c>
      <c r="P79" s="33" t="s">
        <v>1307</v>
      </c>
      <c r="Q79" s="37">
        <v>45553</v>
      </c>
      <c r="R79" s="33">
        <f>NETWORKDAYS(O79,Q79,AW79:AZ79:BA79:BB79:BC79:BF79:BG79:BH79:BI79:BM79)</f>
        <v>4</v>
      </c>
      <c r="S79" s="33">
        <f t="shared" si="1"/>
        <v>5</v>
      </c>
      <c r="T79" s="39" t="s">
        <v>3591</v>
      </c>
      <c r="U79" s="33" t="s">
        <v>3642</v>
      </c>
      <c r="V79" s="37">
        <v>45553</v>
      </c>
      <c r="W79" s="33" t="s">
        <v>3593</v>
      </c>
      <c r="X79" s="33" t="s">
        <v>3599</v>
      </c>
      <c r="Y79" s="33" t="s">
        <v>3584</v>
      </c>
      <c r="Z79" s="33" t="s">
        <v>3591</v>
      </c>
      <c r="AA79" s="33"/>
      <c r="AW79" s="26">
        <v>45292</v>
      </c>
      <c r="AX79" s="26">
        <v>45299</v>
      </c>
      <c r="AY79" s="26">
        <v>45376</v>
      </c>
      <c r="AZ79" s="26">
        <v>45379</v>
      </c>
      <c r="BA79" s="26">
        <v>45380</v>
      </c>
      <c r="BB79" s="26">
        <v>45413</v>
      </c>
      <c r="BC79" s="26">
        <v>45425</v>
      </c>
      <c r="BD79" s="26">
        <v>45446</v>
      </c>
      <c r="BE79" s="26">
        <v>45453</v>
      </c>
      <c r="BF79" s="26">
        <v>45474</v>
      </c>
      <c r="BG79" s="26">
        <v>45493</v>
      </c>
      <c r="BH79" s="26">
        <v>45511</v>
      </c>
      <c r="BI79" s="26">
        <v>45523</v>
      </c>
      <c r="BJ79" s="26">
        <v>45579</v>
      </c>
      <c r="BK79" s="26">
        <v>45600</v>
      </c>
      <c r="BL79" s="26">
        <v>45607</v>
      </c>
      <c r="BM79" s="26">
        <v>45651</v>
      </c>
    </row>
    <row r="80" spans="1:65" ht="126">
      <c r="A80" s="33" t="s">
        <v>3576</v>
      </c>
      <c r="B80" s="33" t="s">
        <v>3577</v>
      </c>
      <c r="C80" s="33" t="s">
        <v>3578</v>
      </c>
      <c r="D80" s="33" t="s">
        <v>1505</v>
      </c>
      <c r="E80" s="33" t="s">
        <v>4174</v>
      </c>
      <c r="F80" s="33" t="s">
        <v>3594</v>
      </c>
      <c r="G80" s="33" t="s">
        <v>1506</v>
      </c>
      <c r="H80" s="33" t="s">
        <v>3044</v>
      </c>
      <c r="I80" s="33" t="s">
        <v>3581</v>
      </c>
      <c r="J80" s="33" t="s">
        <v>3590</v>
      </c>
      <c r="K80" s="33" t="s">
        <v>3597</v>
      </c>
      <c r="L80" s="33" t="s">
        <v>4193</v>
      </c>
      <c r="M80" s="33">
        <v>10</v>
      </c>
      <c r="N80" s="33" t="s">
        <v>1503</v>
      </c>
      <c r="O80" s="37">
        <v>45548</v>
      </c>
      <c r="P80" s="33" t="s">
        <v>3584</v>
      </c>
      <c r="Q80" s="37">
        <v>45565</v>
      </c>
      <c r="R80" s="33">
        <f>NETWORKDAYS(O80,Q80,AW80:AZ80:BA80:BB80:BC80:BF80:BG80:BH80:BI80:BM80)</f>
        <v>12</v>
      </c>
      <c r="S80" s="33">
        <f t="shared" si="1"/>
        <v>13</v>
      </c>
      <c r="T80" s="40" t="s">
        <v>3614</v>
      </c>
      <c r="U80" s="33" t="s">
        <v>3798</v>
      </c>
      <c r="V80" s="33" t="s">
        <v>3584</v>
      </c>
      <c r="W80" s="33" t="s">
        <v>3584</v>
      </c>
      <c r="X80" s="33" t="s">
        <v>3584</v>
      </c>
      <c r="Y80" s="33" t="s">
        <v>3584</v>
      </c>
      <c r="Z80" s="33" t="s">
        <v>3703</v>
      </c>
      <c r="AA80" s="36" t="s">
        <v>4187</v>
      </c>
      <c r="AW80" s="26">
        <v>45292</v>
      </c>
      <c r="AX80" s="26">
        <v>45299</v>
      </c>
      <c r="AY80" s="26">
        <v>45376</v>
      </c>
      <c r="AZ80" s="26">
        <v>45379</v>
      </c>
      <c r="BA80" s="26">
        <v>45380</v>
      </c>
      <c r="BB80" s="26">
        <v>45413</v>
      </c>
      <c r="BC80" s="26">
        <v>45425</v>
      </c>
      <c r="BD80" s="26">
        <v>45446</v>
      </c>
      <c r="BE80" s="26">
        <v>45453</v>
      </c>
      <c r="BF80" s="26">
        <v>45474</v>
      </c>
      <c r="BG80" s="26">
        <v>45493</v>
      </c>
      <c r="BH80" s="26">
        <v>45511</v>
      </c>
      <c r="BI80" s="26">
        <v>45523</v>
      </c>
      <c r="BJ80" s="26">
        <v>45579</v>
      </c>
      <c r="BK80" s="26">
        <v>45600</v>
      </c>
      <c r="BL80" s="26">
        <v>45607</v>
      </c>
      <c r="BM80" s="26">
        <v>45651</v>
      </c>
    </row>
    <row r="81" spans="1:65" ht="141.75">
      <c r="A81" s="33" t="s">
        <v>3576</v>
      </c>
      <c r="B81" s="33" t="s">
        <v>3577</v>
      </c>
      <c r="C81" s="33" t="s">
        <v>3578</v>
      </c>
      <c r="D81" s="33" t="s">
        <v>1517</v>
      </c>
      <c r="E81" s="33" t="s">
        <v>4172</v>
      </c>
      <c r="F81" s="33" t="s">
        <v>3623</v>
      </c>
      <c r="G81" s="33" t="s">
        <v>1518</v>
      </c>
      <c r="H81" s="33" t="s">
        <v>2138</v>
      </c>
      <c r="I81" s="33" t="s">
        <v>3581</v>
      </c>
      <c r="J81" s="33" t="s">
        <v>3683</v>
      </c>
      <c r="K81" s="33" t="s">
        <v>3583</v>
      </c>
      <c r="L81" s="33" t="s">
        <v>4195</v>
      </c>
      <c r="M81" s="33">
        <v>15</v>
      </c>
      <c r="N81" s="33" t="s">
        <v>1515</v>
      </c>
      <c r="O81" s="37">
        <v>45548</v>
      </c>
      <c r="P81" s="33" t="s">
        <v>3584</v>
      </c>
      <c r="Q81" s="37">
        <v>45565</v>
      </c>
      <c r="R81" s="33">
        <f>NETWORKDAYS(O81,Q81,AW81:AZ81:BA81:BB81:BC81:BF81:BG81:BH81:BI81:BM81)</f>
        <v>12</v>
      </c>
      <c r="S81" s="33">
        <f t="shared" si="1"/>
        <v>13</v>
      </c>
      <c r="T81" s="42" t="s">
        <v>3585</v>
      </c>
      <c r="U81" s="33" t="s">
        <v>3799</v>
      </c>
      <c r="V81" s="33" t="s">
        <v>3584</v>
      </c>
      <c r="W81" s="33" t="s">
        <v>3584</v>
      </c>
      <c r="X81" s="33" t="s">
        <v>3584</v>
      </c>
      <c r="Y81" s="33" t="s">
        <v>3584</v>
      </c>
      <c r="Z81" s="33" t="s">
        <v>3703</v>
      </c>
      <c r="AA81" s="33"/>
      <c r="AW81" s="26">
        <v>45292</v>
      </c>
      <c r="AX81" s="26">
        <v>45299</v>
      </c>
      <c r="AY81" s="26">
        <v>45376</v>
      </c>
      <c r="AZ81" s="26">
        <v>45379</v>
      </c>
      <c r="BA81" s="26">
        <v>45380</v>
      </c>
      <c r="BB81" s="26">
        <v>45413</v>
      </c>
      <c r="BC81" s="26">
        <v>45425</v>
      </c>
      <c r="BD81" s="26">
        <v>45446</v>
      </c>
      <c r="BE81" s="26">
        <v>45453</v>
      </c>
      <c r="BF81" s="26">
        <v>45474</v>
      </c>
      <c r="BG81" s="26">
        <v>45493</v>
      </c>
      <c r="BH81" s="26">
        <v>45511</v>
      </c>
      <c r="BI81" s="26">
        <v>45523</v>
      </c>
      <c r="BJ81" s="26">
        <v>45579</v>
      </c>
      <c r="BK81" s="26">
        <v>45600</v>
      </c>
      <c r="BL81" s="26">
        <v>45607</v>
      </c>
      <c r="BM81" s="26">
        <v>45651</v>
      </c>
    </row>
    <row r="82" spans="1:65" ht="126">
      <c r="A82" s="33" t="s">
        <v>3576</v>
      </c>
      <c r="B82" s="33" t="s">
        <v>3577</v>
      </c>
      <c r="C82" s="33" t="s">
        <v>3587</v>
      </c>
      <c r="D82" s="33" t="s">
        <v>731</v>
      </c>
      <c r="E82" s="33" t="s">
        <v>4172</v>
      </c>
      <c r="F82" s="33" t="s">
        <v>3589</v>
      </c>
      <c r="G82" s="33" t="s">
        <v>732</v>
      </c>
      <c r="H82" s="33" t="s">
        <v>2840</v>
      </c>
      <c r="I82" s="33" t="s">
        <v>3581</v>
      </c>
      <c r="J82" s="33" t="s">
        <v>3686</v>
      </c>
      <c r="K82" s="33" t="s">
        <v>108</v>
      </c>
      <c r="L82" s="33" t="s">
        <v>4195</v>
      </c>
      <c r="M82" s="33">
        <v>15</v>
      </c>
      <c r="N82" s="33" t="s">
        <v>1539</v>
      </c>
      <c r="O82" s="37">
        <v>45548</v>
      </c>
      <c r="P82" s="33" t="s">
        <v>729</v>
      </c>
      <c r="Q82" s="37">
        <v>45565</v>
      </c>
      <c r="R82" s="33">
        <f>NETWORKDAYS(O82,Q82,AW82:AZ82:BA82:BB82:BC82:BF82:BG82:BH82:BI82:BM82)</f>
        <v>12</v>
      </c>
      <c r="S82" s="33">
        <f t="shared" si="1"/>
        <v>13</v>
      </c>
      <c r="T82" s="42" t="s">
        <v>3585</v>
      </c>
      <c r="U82" s="33" t="s">
        <v>3800</v>
      </c>
      <c r="V82" s="37">
        <v>45555</v>
      </c>
      <c r="W82" s="33" t="s">
        <v>3584</v>
      </c>
      <c r="X82" s="33" t="s">
        <v>3584</v>
      </c>
      <c r="Y82" s="33" t="s">
        <v>3584</v>
      </c>
      <c r="Z82" s="33" t="s">
        <v>3932</v>
      </c>
      <c r="AA82" s="33"/>
      <c r="AW82" s="26">
        <v>45292</v>
      </c>
      <c r="AX82" s="26">
        <v>45299</v>
      </c>
      <c r="AY82" s="26">
        <v>45376</v>
      </c>
      <c r="AZ82" s="26">
        <v>45379</v>
      </c>
      <c r="BA82" s="26">
        <v>45380</v>
      </c>
      <c r="BB82" s="26">
        <v>45413</v>
      </c>
      <c r="BC82" s="26">
        <v>45425</v>
      </c>
      <c r="BD82" s="26">
        <v>45446</v>
      </c>
      <c r="BE82" s="26">
        <v>45453</v>
      </c>
      <c r="BF82" s="26">
        <v>45474</v>
      </c>
      <c r="BG82" s="26">
        <v>45493</v>
      </c>
      <c r="BH82" s="26">
        <v>45511</v>
      </c>
      <c r="BI82" s="26">
        <v>45523</v>
      </c>
      <c r="BJ82" s="26">
        <v>45579</v>
      </c>
      <c r="BK82" s="26">
        <v>45600</v>
      </c>
      <c r="BL82" s="26">
        <v>45607</v>
      </c>
      <c r="BM82" s="26">
        <v>45651</v>
      </c>
    </row>
    <row r="83" spans="1:65" ht="173.25">
      <c r="A83" s="33" t="s">
        <v>3576</v>
      </c>
      <c r="B83" s="33" t="s">
        <v>3577</v>
      </c>
      <c r="C83" s="33" t="s">
        <v>3801</v>
      </c>
      <c r="D83" s="33" t="s">
        <v>1566</v>
      </c>
      <c r="E83" s="33" t="s">
        <v>4172</v>
      </c>
      <c r="F83" s="33" t="s">
        <v>3589</v>
      </c>
      <c r="G83" s="33" t="s">
        <v>1567</v>
      </c>
      <c r="H83" s="33" t="s">
        <v>2840</v>
      </c>
      <c r="I83" s="33" t="s">
        <v>3581</v>
      </c>
      <c r="J83" s="33" t="s">
        <v>3686</v>
      </c>
      <c r="K83" s="33" t="s">
        <v>108</v>
      </c>
      <c r="L83" s="33" t="s">
        <v>4195</v>
      </c>
      <c r="M83" s="33">
        <v>15</v>
      </c>
      <c r="N83" s="33" t="s">
        <v>1564</v>
      </c>
      <c r="O83" s="37">
        <v>45548</v>
      </c>
      <c r="P83" s="33" t="s">
        <v>3584</v>
      </c>
      <c r="Q83" s="37">
        <v>45565</v>
      </c>
      <c r="R83" s="33">
        <f>NETWORKDAYS(O83,Q83,AW83:AZ83:BA83:BB83:BC83:BF83:BG83:BH83:BI83:BM83)</f>
        <v>12</v>
      </c>
      <c r="S83" s="33">
        <f t="shared" si="1"/>
        <v>13</v>
      </c>
      <c r="T83" s="42" t="s">
        <v>3585</v>
      </c>
      <c r="U83" s="33" t="s">
        <v>3802</v>
      </c>
      <c r="V83" s="33" t="s">
        <v>3584</v>
      </c>
      <c r="W83" s="33" t="s">
        <v>3584</v>
      </c>
      <c r="X83" s="33" t="s">
        <v>3584</v>
      </c>
      <c r="Y83" s="33" t="s">
        <v>3584</v>
      </c>
      <c r="Z83" s="33" t="s">
        <v>3703</v>
      </c>
      <c r="AA83" s="33"/>
      <c r="AW83" s="26">
        <v>45292</v>
      </c>
      <c r="AX83" s="26">
        <v>45299</v>
      </c>
      <c r="AY83" s="26">
        <v>45376</v>
      </c>
      <c r="AZ83" s="26">
        <v>45379</v>
      </c>
      <c r="BA83" s="26">
        <v>45380</v>
      </c>
      <c r="BB83" s="26">
        <v>45413</v>
      </c>
      <c r="BC83" s="26">
        <v>45425</v>
      </c>
      <c r="BD83" s="26">
        <v>45446</v>
      </c>
      <c r="BE83" s="26">
        <v>45453</v>
      </c>
      <c r="BF83" s="26">
        <v>45474</v>
      </c>
      <c r="BG83" s="26">
        <v>45493</v>
      </c>
      <c r="BH83" s="26">
        <v>45511</v>
      </c>
      <c r="BI83" s="26">
        <v>45523</v>
      </c>
      <c r="BJ83" s="26">
        <v>45579</v>
      </c>
      <c r="BK83" s="26">
        <v>45600</v>
      </c>
      <c r="BL83" s="26">
        <v>45607</v>
      </c>
      <c r="BM83" s="26">
        <v>45651</v>
      </c>
    </row>
    <row r="84" spans="1:65" ht="157.5">
      <c r="A84" s="33" t="s">
        <v>3576</v>
      </c>
      <c r="B84" s="33" t="s">
        <v>3662</v>
      </c>
      <c r="C84" s="33" t="s">
        <v>3628</v>
      </c>
      <c r="D84" s="33" t="s">
        <v>639</v>
      </c>
      <c r="E84" s="33" t="s">
        <v>4175</v>
      </c>
      <c r="F84" s="33" t="s">
        <v>3660</v>
      </c>
      <c r="G84" s="33" t="s">
        <v>194</v>
      </c>
      <c r="H84" s="33" t="s">
        <v>3707</v>
      </c>
      <c r="I84" s="33" t="s">
        <v>3581</v>
      </c>
      <c r="J84" s="33" t="s">
        <v>3683</v>
      </c>
      <c r="K84" s="33" t="s">
        <v>3597</v>
      </c>
      <c r="L84" s="33" t="s">
        <v>4193</v>
      </c>
      <c r="M84" s="33">
        <v>10</v>
      </c>
      <c r="N84" s="33" t="s">
        <v>1582</v>
      </c>
      <c r="O84" s="37">
        <v>45548</v>
      </c>
      <c r="P84" s="33" t="s">
        <v>3584</v>
      </c>
      <c r="Q84" s="37">
        <v>45565</v>
      </c>
      <c r="R84" s="33">
        <f>NETWORKDAYS(O84,Q84,AW84:AZ84:BA84:BB84:BC84:BF84:BG84:BH84:BI84:BM84)</f>
        <v>12</v>
      </c>
      <c r="S84" s="33">
        <f t="shared" si="1"/>
        <v>13</v>
      </c>
      <c r="T84" s="40" t="s">
        <v>3614</v>
      </c>
      <c r="U84" s="33" t="s">
        <v>3805</v>
      </c>
      <c r="V84" s="33" t="s">
        <v>3584</v>
      </c>
      <c r="W84" s="33" t="s">
        <v>3584</v>
      </c>
      <c r="X84" s="33" t="s">
        <v>3584</v>
      </c>
      <c r="Y84" s="33" t="s">
        <v>3584</v>
      </c>
      <c r="Z84" s="33" t="s">
        <v>3703</v>
      </c>
      <c r="AA84" s="36" t="s">
        <v>4187</v>
      </c>
      <c r="AW84" s="26">
        <v>45292</v>
      </c>
      <c r="AX84" s="26">
        <v>45299</v>
      </c>
      <c r="AY84" s="26">
        <v>45376</v>
      </c>
      <c r="AZ84" s="26">
        <v>45379</v>
      </c>
      <c r="BA84" s="26">
        <v>45380</v>
      </c>
      <c r="BB84" s="26">
        <v>45413</v>
      </c>
      <c r="BC84" s="26">
        <v>45425</v>
      </c>
      <c r="BD84" s="26">
        <v>45446</v>
      </c>
      <c r="BE84" s="26">
        <v>45453</v>
      </c>
      <c r="BF84" s="26">
        <v>45474</v>
      </c>
      <c r="BG84" s="26">
        <v>45493</v>
      </c>
      <c r="BH84" s="26">
        <v>45511</v>
      </c>
      <c r="BI84" s="26">
        <v>45523</v>
      </c>
      <c r="BJ84" s="26">
        <v>45579</v>
      </c>
      <c r="BK84" s="26">
        <v>45600</v>
      </c>
      <c r="BL84" s="26">
        <v>45607</v>
      </c>
      <c r="BM84" s="26">
        <v>45651</v>
      </c>
    </row>
    <row r="85" spans="1:65" ht="126">
      <c r="A85" s="33" t="s">
        <v>3576</v>
      </c>
      <c r="B85" s="33" t="s">
        <v>3577</v>
      </c>
      <c r="C85" s="33" t="s">
        <v>3578</v>
      </c>
      <c r="D85" s="33" t="s">
        <v>69</v>
      </c>
      <c r="E85" s="33" t="s">
        <v>4174</v>
      </c>
      <c r="F85" s="33" t="s">
        <v>3604</v>
      </c>
      <c r="G85" s="33" t="s">
        <v>1378</v>
      </c>
      <c r="H85" s="33" t="s">
        <v>3343</v>
      </c>
      <c r="I85" s="33" t="s">
        <v>3595</v>
      </c>
      <c r="J85" s="33" t="s">
        <v>3646</v>
      </c>
      <c r="K85" s="33" t="s">
        <v>171</v>
      </c>
      <c r="L85" s="33" t="s">
        <v>4195</v>
      </c>
      <c r="M85" s="33">
        <v>15</v>
      </c>
      <c r="N85" s="33" t="s">
        <v>1584</v>
      </c>
      <c r="O85" s="37">
        <v>45548</v>
      </c>
      <c r="P85" s="33" t="s">
        <v>1376</v>
      </c>
      <c r="Q85" s="37">
        <v>45551</v>
      </c>
      <c r="R85" s="33">
        <f>NETWORKDAYS(O85,Q85,AW85:AZ85:BA85:BB85:BC85:BF85:BG85:BH85:BI85:BM85)</f>
        <v>2</v>
      </c>
      <c r="S85" s="33">
        <f t="shared" si="1"/>
        <v>3</v>
      </c>
      <c r="T85" s="39" t="s">
        <v>3591</v>
      </c>
      <c r="U85" s="33" t="s">
        <v>3647</v>
      </c>
      <c r="V85" s="37">
        <v>45551</v>
      </c>
      <c r="W85" s="33" t="s">
        <v>3593</v>
      </c>
      <c r="X85" s="33" t="s">
        <v>3584</v>
      </c>
      <c r="Y85" s="33" t="s">
        <v>3584</v>
      </c>
      <c r="Z85" s="33" t="s">
        <v>3591</v>
      </c>
      <c r="AA85" s="33"/>
      <c r="AW85" s="26">
        <v>45292</v>
      </c>
      <c r="AX85" s="26">
        <v>45299</v>
      </c>
      <c r="AY85" s="26">
        <v>45376</v>
      </c>
      <c r="AZ85" s="26">
        <v>45379</v>
      </c>
      <c r="BA85" s="26">
        <v>45380</v>
      </c>
      <c r="BB85" s="26">
        <v>45413</v>
      </c>
      <c r="BC85" s="26">
        <v>45425</v>
      </c>
      <c r="BD85" s="26">
        <v>45446</v>
      </c>
      <c r="BE85" s="26">
        <v>45453</v>
      </c>
      <c r="BF85" s="26">
        <v>45474</v>
      </c>
      <c r="BG85" s="26">
        <v>45493</v>
      </c>
      <c r="BH85" s="26">
        <v>45511</v>
      </c>
      <c r="BI85" s="26">
        <v>45523</v>
      </c>
      <c r="BJ85" s="26">
        <v>45579</v>
      </c>
      <c r="BK85" s="26">
        <v>45600</v>
      </c>
      <c r="BL85" s="26">
        <v>45607</v>
      </c>
      <c r="BM85" s="26">
        <v>45651</v>
      </c>
    </row>
    <row r="86" spans="1:65" ht="173.25">
      <c r="A86" s="33" t="s">
        <v>3576</v>
      </c>
      <c r="B86" s="33" t="s">
        <v>3577</v>
      </c>
      <c r="C86" s="33" t="s">
        <v>3578</v>
      </c>
      <c r="D86" s="33" t="s">
        <v>1617</v>
      </c>
      <c r="E86" s="33" t="s">
        <v>4175</v>
      </c>
      <c r="F86" s="33" t="s">
        <v>3604</v>
      </c>
      <c r="G86" s="33" t="s">
        <v>1618</v>
      </c>
      <c r="H86" s="33" t="s">
        <v>267</v>
      </c>
      <c r="I86" s="33" t="s">
        <v>3595</v>
      </c>
      <c r="J86" s="33" t="s">
        <v>3665</v>
      </c>
      <c r="K86" s="33" t="s">
        <v>171</v>
      </c>
      <c r="L86" s="33" t="s">
        <v>4195</v>
      </c>
      <c r="M86" s="33">
        <v>15</v>
      </c>
      <c r="N86" s="33" t="s">
        <v>1615</v>
      </c>
      <c r="O86" s="37">
        <v>45548</v>
      </c>
      <c r="P86" s="33" t="s">
        <v>3584</v>
      </c>
      <c r="Q86" s="37">
        <v>45565</v>
      </c>
      <c r="R86" s="33">
        <f>NETWORKDAYS(O86,Q86,AW86:AZ86:BA86:BB86:BC86:BF86:BG86:BH86:BI86:BM86)</f>
        <v>12</v>
      </c>
      <c r="S86" s="33">
        <f t="shared" si="1"/>
        <v>13</v>
      </c>
      <c r="T86" s="42" t="s">
        <v>3585</v>
      </c>
      <c r="U86" s="33" t="s">
        <v>3806</v>
      </c>
      <c r="V86" s="33" t="s">
        <v>3584</v>
      </c>
      <c r="W86" s="33" t="s">
        <v>3584</v>
      </c>
      <c r="X86" s="33" t="s">
        <v>3584</v>
      </c>
      <c r="Y86" s="33" t="s">
        <v>3584</v>
      </c>
      <c r="Z86" s="33" t="s">
        <v>3703</v>
      </c>
      <c r="AA86" s="33"/>
      <c r="AW86" s="26">
        <v>45292</v>
      </c>
      <c r="AX86" s="26">
        <v>45299</v>
      </c>
      <c r="AY86" s="26">
        <v>45376</v>
      </c>
      <c r="AZ86" s="26">
        <v>45379</v>
      </c>
      <c r="BA86" s="26">
        <v>45380</v>
      </c>
      <c r="BB86" s="26">
        <v>45413</v>
      </c>
      <c r="BC86" s="26">
        <v>45425</v>
      </c>
      <c r="BD86" s="26">
        <v>45446</v>
      </c>
      <c r="BE86" s="26">
        <v>45453</v>
      </c>
      <c r="BF86" s="26">
        <v>45474</v>
      </c>
      <c r="BG86" s="26">
        <v>45493</v>
      </c>
      <c r="BH86" s="26">
        <v>45511</v>
      </c>
      <c r="BI86" s="26">
        <v>45523</v>
      </c>
      <c r="BJ86" s="26">
        <v>45579</v>
      </c>
      <c r="BK86" s="26">
        <v>45600</v>
      </c>
      <c r="BL86" s="26">
        <v>45607</v>
      </c>
      <c r="BM86" s="26">
        <v>45651</v>
      </c>
    </row>
    <row r="87" spans="1:65" ht="157.5">
      <c r="A87" s="33" t="s">
        <v>3576</v>
      </c>
      <c r="B87" s="33" t="s">
        <v>3577</v>
      </c>
      <c r="C87" s="33" t="s">
        <v>3616</v>
      </c>
      <c r="D87" s="33" t="s">
        <v>521</v>
      </c>
      <c r="E87" s="33" t="s">
        <v>4172</v>
      </c>
      <c r="F87" s="33" t="s">
        <v>3623</v>
      </c>
      <c r="G87" s="33" t="s">
        <v>1621</v>
      </c>
      <c r="H87" s="33" t="s">
        <v>2138</v>
      </c>
      <c r="I87" s="33" t="s">
        <v>3581</v>
      </c>
      <c r="J87" s="33" t="s">
        <v>3683</v>
      </c>
      <c r="K87" s="33" t="s">
        <v>127</v>
      </c>
      <c r="L87" s="33" t="s">
        <v>4193</v>
      </c>
      <c r="M87" s="33">
        <v>10</v>
      </c>
      <c r="N87" s="33" t="s">
        <v>1619</v>
      </c>
      <c r="O87" s="37">
        <v>45548</v>
      </c>
      <c r="P87" s="33" t="s">
        <v>3584</v>
      </c>
      <c r="Q87" s="37">
        <v>45565</v>
      </c>
      <c r="R87" s="33">
        <f>NETWORKDAYS(O87,Q87,AW87:AZ87:BA87:BB87:BC87:BF87:BG87:BH87:BI87:BM87)</f>
        <v>12</v>
      </c>
      <c r="S87" s="33">
        <f t="shared" si="1"/>
        <v>13</v>
      </c>
      <c r="T87" s="40" t="s">
        <v>3614</v>
      </c>
      <c r="U87" s="33" t="s">
        <v>3807</v>
      </c>
      <c r="V87" s="33" t="s">
        <v>3584</v>
      </c>
      <c r="W87" s="33" t="s">
        <v>3584</v>
      </c>
      <c r="X87" s="33" t="s">
        <v>3584</v>
      </c>
      <c r="Y87" s="33" t="s">
        <v>3584</v>
      </c>
      <c r="Z87" s="33" t="s">
        <v>3703</v>
      </c>
      <c r="AA87" s="33" t="s">
        <v>4199</v>
      </c>
      <c r="AW87" s="26">
        <v>45292</v>
      </c>
      <c r="AX87" s="26">
        <v>45299</v>
      </c>
      <c r="AY87" s="26">
        <v>45376</v>
      </c>
      <c r="AZ87" s="26">
        <v>45379</v>
      </c>
      <c r="BA87" s="26">
        <v>45380</v>
      </c>
      <c r="BB87" s="26">
        <v>45413</v>
      </c>
      <c r="BC87" s="26">
        <v>45425</v>
      </c>
      <c r="BD87" s="26">
        <v>45446</v>
      </c>
      <c r="BE87" s="26">
        <v>45453</v>
      </c>
      <c r="BF87" s="26">
        <v>45474</v>
      </c>
      <c r="BG87" s="26">
        <v>45493</v>
      </c>
      <c r="BH87" s="26">
        <v>45511</v>
      </c>
      <c r="BI87" s="26">
        <v>45523</v>
      </c>
      <c r="BJ87" s="26">
        <v>45579</v>
      </c>
      <c r="BK87" s="26">
        <v>45600</v>
      </c>
      <c r="BL87" s="26">
        <v>45607</v>
      </c>
      <c r="BM87" s="26">
        <v>45651</v>
      </c>
    </row>
    <row r="88" spans="1:65" ht="141.75">
      <c r="A88" s="33" t="s">
        <v>3576</v>
      </c>
      <c r="B88" s="33" t="s">
        <v>3577</v>
      </c>
      <c r="C88" s="33" t="s">
        <v>3578</v>
      </c>
      <c r="D88" s="33" t="s">
        <v>1624</v>
      </c>
      <c r="E88" s="33" t="s">
        <v>4174</v>
      </c>
      <c r="F88" s="33" t="s">
        <v>3623</v>
      </c>
      <c r="G88" s="33" t="s">
        <v>1625</v>
      </c>
      <c r="H88" s="33" t="s">
        <v>1772</v>
      </c>
      <c r="I88" s="33" t="s">
        <v>3581</v>
      </c>
      <c r="J88" s="33" t="s">
        <v>3683</v>
      </c>
      <c r="K88" s="33" t="s">
        <v>1306</v>
      </c>
      <c r="L88" s="33" t="s">
        <v>4195</v>
      </c>
      <c r="M88" s="33">
        <v>15</v>
      </c>
      <c r="N88" s="33" t="s">
        <v>1622</v>
      </c>
      <c r="O88" s="37">
        <v>45548</v>
      </c>
      <c r="P88" s="33" t="s">
        <v>3584</v>
      </c>
      <c r="Q88" s="37">
        <v>45565</v>
      </c>
      <c r="R88" s="33">
        <f>NETWORKDAYS(O88,Q88,AW88:AZ88:BA88:BB88:BC88:BF88:BG88:BH88:BI88:BM88)</f>
        <v>12</v>
      </c>
      <c r="S88" s="33">
        <f t="shared" si="1"/>
        <v>13</v>
      </c>
      <c r="T88" s="42" t="s">
        <v>3585</v>
      </c>
      <c r="U88" s="33" t="s">
        <v>3810</v>
      </c>
      <c r="V88" s="33" t="s">
        <v>3584</v>
      </c>
      <c r="W88" s="33" t="s">
        <v>3584</v>
      </c>
      <c r="X88" s="33" t="s">
        <v>3584</v>
      </c>
      <c r="Y88" s="33" t="s">
        <v>3584</v>
      </c>
      <c r="Z88" s="33" t="s">
        <v>3703</v>
      </c>
      <c r="AA88" s="36" t="s">
        <v>4196</v>
      </c>
      <c r="AW88" s="26">
        <v>45292</v>
      </c>
      <c r="AX88" s="26">
        <v>45299</v>
      </c>
      <c r="AY88" s="26">
        <v>45376</v>
      </c>
      <c r="AZ88" s="26">
        <v>45379</v>
      </c>
      <c r="BA88" s="26">
        <v>45380</v>
      </c>
      <c r="BB88" s="26">
        <v>45413</v>
      </c>
      <c r="BC88" s="26">
        <v>45425</v>
      </c>
      <c r="BD88" s="26">
        <v>45446</v>
      </c>
      <c r="BE88" s="26">
        <v>45453</v>
      </c>
      <c r="BF88" s="26">
        <v>45474</v>
      </c>
      <c r="BG88" s="26">
        <v>45493</v>
      </c>
      <c r="BH88" s="26">
        <v>45511</v>
      </c>
      <c r="BI88" s="26">
        <v>45523</v>
      </c>
      <c r="BJ88" s="26">
        <v>45579</v>
      </c>
      <c r="BK88" s="26">
        <v>45600</v>
      </c>
      <c r="BL88" s="26">
        <v>45607</v>
      </c>
      <c r="BM88" s="26">
        <v>45651</v>
      </c>
    </row>
    <row r="89" spans="1:65" ht="157.5">
      <c r="A89" s="33" t="s">
        <v>3576</v>
      </c>
      <c r="B89" s="33" t="s">
        <v>3577</v>
      </c>
      <c r="C89" s="33" t="s">
        <v>3624</v>
      </c>
      <c r="D89" s="33" t="s">
        <v>1640</v>
      </c>
      <c r="E89" s="33" t="s">
        <v>4175</v>
      </c>
      <c r="F89" s="33" t="s">
        <v>3594</v>
      </c>
      <c r="G89" s="33" t="s">
        <v>1641</v>
      </c>
      <c r="H89" s="33" t="s">
        <v>3707</v>
      </c>
      <c r="I89" s="33" t="s">
        <v>3581</v>
      </c>
      <c r="J89" s="33" t="s">
        <v>3683</v>
      </c>
      <c r="K89" s="33" t="s">
        <v>1642</v>
      </c>
      <c r="L89" s="33" t="s">
        <v>4182</v>
      </c>
      <c r="M89" s="33">
        <v>15</v>
      </c>
      <c r="N89" s="33" t="s">
        <v>1638</v>
      </c>
      <c r="O89" s="37">
        <v>45548</v>
      </c>
      <c r="P89" s="33" t="s">
        <v>3584</v>
      </c>
      <c r="Q89" s="37">
        <v>45565</v>
      </c>
      <c r="R89" s="33">
        <f>NETWORKDAYS(O89,Q89,AW89:AZ89:BA89:BB89:BC89:BF89:BG89:BH89:BI89:BM89)</f>
        <v>12</v>
      </c>
      <c r="S89" s="33">
        <f t="shared" si="1"/>
        <v>13</v>
      </c>
      <c r="T89" s="42" t="s">
        <v>3585</v>
      </c>
      <c r="U89" s="33" t="s">
        <v>3812</v>
      </c>
      <c r="V89" s="33" t="s">
        <v>3584</v>
      </c>
      <c r="W89" s="33" t="s">
        <v>3584</v>
      </c>
      <c r="X89" s="33" t="s">
        <v>3584</v>
      </c>
      <c r="Y89" s="33" t="s">
        <v>3584</v>
      </c>
      <c r="Z89" s="33" t="s">
        <v>3703</v>
      </c>
      <c r="AA89" s="33"/>
      <c r="AW89" s="26">
        <v>45292</v>
      </c>
      <c r="AX89" s="26">
        <v>45299</v>
      </c>
      <c r="AY89" s="26">
        <v>45376</v>
      </c>
      <c r="AZ89" s="26">
        <v>45379</v>
      </c>
      <c r="BA89" s="26">
        <v>45380</v>
      </c>
      <c r="BB89" s="26">
        <v>45413</v>
      </c>
      <c r="BC89" s="26">
        <v>45425</v>
      </c>
      <c r="BD89" s="26">
        <v>45446</v>
      </c>
      <c r="BE89" s="26">
        <v>45453</v>
      </c>
      <c r="BF89" s="26">
        <v>45474</v>
      </c>
      <c r="BG89" s="26">
        <v>45493</v>
      </c>
      <c r="BH89" s="26">
        <v>45511</v>
      </c>
      <c r="BI89" s="26">
        <v>45523</v>
      </c>
      <c r="BJ89" s="26">
        <v>45579</v>
      </c>
      <c r="BK89" s="26">
        <v>45600</v>
      </c>
      <c r="BL89" s="26">
        <v>45607</v>
      </c>
      <c r="BM89" s="26">
        <v>45651</v>
      </c>
    </row>
    <row r="90" spans="1:65" ht="173.25">
      <c r="A90" s="33" t="s">
        <v>3576</v>
      </c>
      <c r="B90" s="33" t="s">
        <v>3577</v>
      </c>
      <c r="C90" s="33" t="s">
        <v>3628</v>
      </c>
      <c r="D90" s="33" t="s">
        <v>646</v>
      </c>
      <c r="E90" s="33" t="s">
        <v>4174</v>
      </c>
      <c r="F90" s="33" t="s">
        <v>3589</v>
      </c>
      <c r="G90" s="33" t="s">
        <v>1645</v>
      </c>
      <c r="H90" s="33" t="s">
        <v>3612</v>
      </c>
      <c r="I90" s="33" t="s">
        <v>3581</v>
      </c>
      <c r="J90" s="33" t="s">
        <v>3686</v>
      </c>
      <c r="K90" s="33" t="s">
        <v>592</v>
      </c>
      <c r="L90" s="33" t="s">
        <v>4195</v>
      </c>
      <c r="M90" s="33">
        <v>15</v>
      </c>
      <c r="N90" s="33" t="s">
        <v>1643</v>
      </c>
      <c r="O90" s="37">
        <v>45548</v>
      </c>
      <c r="P90" s="33" t="s">
        <v>3584</v>
      </c>
      <c r="Q90" s="37">
        <v>45565</v>
      </c>
      <c r="R90" s="33">
        <f>NETWORKDAYS(O90,Q90,AW90:AZ90:BA90:BB90:BC90:BF90:BG90:BH90:BI90:BM90)</f>
        <v>12</v>
      </c>
      <c r="S90" s="33">
        <f t="shared" si="1"/>
        <v>13</v>
      </c>
      <c r="T90" s="42" t="s">
        <v>3585</v>
      </c>
      <c r="U90" s="33" t="s">
        <v>3813</v>
      </c>
      <c r="V90" s="33" t="s">
        <v>3584</v>
      </c>
      <c r="W90" s="33" t="s">
        <v>3584</v>
      </c>
      <c r="X90" s="33" t="s">
        <v>3584</v>
      </c>
      <c r="Y90" s="33" t="s">
        <v>3584</v>
      </c>
      <c r="Z90" s="33" t="s">
        <v>3703</v>
      </c>
      <c r="AA90" s="33"/>
      <c r="AW90" s="26">
        <v>45292</v>
      </c>
      <c r="AX90" s="26">
        <v>45299</v>
      </c>
      <c r="AY90" s="26">
        <v>45376</v>
      </c>
      <c r="AZ90" s="26">
        <v>45379</v>
      </c>
      <c r="BA90" s="26">
        <v>45380</v>
      </c>
      <c r="BB90" s="26">
        <v>45413</v>
      </c>
      <c r="BC90" s="26">
        <v>45425</v>
      </c>
      <c r="BD90" s="26">
        <v>45446</v>
      </c>
      <c r="BE90" s="26">
        <v>45453</v>
      </c>
      <c r="BF90" s="26">
        <v>45474</v>
      </c>
      <c r="BG90" s="26">
        <v>45493</v>
      </c>
      <c r="BH90" s="26">
        <v>45511</v>
      </c>
      <c r="BI90" s="26">
        <v>45523</v>
      </c>
      <c r="BJ90" s="26">
        <v>45579</v>
      </c>
      <c r="BK90" s="26">
        <v>45600</v>
      </c>
      <c r="BL90" s="26">
        <v>45607</v>
      </c>
      <c r="BM90" s="26">
        <v>45651</v>
      </c>
    </row>
    <row r="91" spans="1:65" ht="157.5">
      <c r="A91" s="33" t="s">
        <v>3576</v>
      </c>
      <c r="B91" s="33" t="s">
        <v>3577</v>
      </c>
      <c r="C91" s="33" t="s">
        <v>3578</v>
      </c>
      <c r="D91" s="33" t="s">
        <v>1648</v>
      </c>
      <c r="E91" s="33" t="s">
        <v>4175</v>
      </c>
      <c r="F91" s="33" t="s">
        <v>3660</v>
      </c>
      <c r="G91" s="33" t="s">
        <v>1649</v>
      </c>
      <c r="H91" s="33" t="s">
        <v>1982</v>
      </c>
      <c r="I91" s="33" t="s">
        <v>3581</v>
      </c>
      <c r="J91" s="33" t="s">
        <v>3683</v>
      </c>
      <c r="K91" s="33" t="s">
        <v>127</v>
      </c>
      <c r="L91" s="33" t="s">
        <v>4193</v>
      </c>
      <c r="M91" s="33">
        <v>10</v>
      </c>
      <c r="N91" s="33" t="s">
        <v>1646</v>
      </c>
      <c r="O91" s="37">
        <v>45548</v>
      </c>
      <c r="P91" s="33" t="s">
        <v>3584</v>
      </c>
      <c r="Q91" s="37">
        <v>45565</v>
      </c>
      <c r="R91" s="33">
        <f>NETWORKDAYS(O91,Q91,AW91:AZ91:BA91:BB91:BC91:BF91:BG91:BH91:BI91:BM91)</f>
        <v>12</v>
      </c>
      <c r="S91" s="33">
        <f t="shared" si="1"/>
        <v>13</v>
      </c>
      <c r="T91" s="40" t="s">
        <v>3614</v>
      </c>
      <c r="U91" s="33" t="s">
        <v>3814</v>
      </c>
      <c r="V91" s="33" t="s">
        <v>3584</v>
      </c>
      <c r="W91" s="33" t="s">
        <v>3584</v>
      </c>
      <c r="X91" s="33" t="s">
        <v>3584</v>
      </c>
      <c r="Y91" s="33" t="s">
        <v>3584</v>
      </c>
      <c r="Z91" s="33" t="s">
        <v>3703</v>
      </c>
      <c r="AA91" s="33" t="s">
        <v>4199</v>
      </c>
      <c r="AW91" s="26">
        <v>45292</v>
      </c>
      <c r="AX91" s="26">
        <v>45299</v>
      </c>
      <c r="AY91" s="26">
        <v>45376</v>
      </c>
      <c r="AZ91" s="26">
        <v>45379</v>
      </c>
      <c r="BA91" s="26">
        <v>45380</v>
      </c>
      <c r="BB91" s="26">
        <v>45413</v>
      </c>
      <c r="BC91" s="26">
        <v>45425</v>
      </c>
      <c r="BD91" s="26">
        <v>45446</v>
      </c>
      <c r="BE91" s="26">
        <v>45453</v>
      </c>
      <c r="BF91" s="26">
        <v>45474</v>
      </c>
      <c r="BG91" s="26">
        <v>45493</v>
      </c>
      <c r="BH91" s="26">
        <v>45511</v>
      </c>
      <c r="BI91" s="26">
        <v>45523</v>
      </c>
      <c r="BJ91" s="26">
        <v>45579</v>
      </c>
      <c r="BK91" s="26">
        <v>45600</v>
      </c>
      <c r="BL91" s="26">
        <v>45607</v>
      </c>
      <c r="BM91" s="26">
        <v>45651</v>
      </c>
    </row>
    <row r="92" spans="1:65" ht="126">
      <c r="A92" s="33" t="s">
        <v>3576</v>
      </c>
      <c r="B92" s="33" t="s">
        <v>3577</v>
      </c>
      <c r="C92" s="33" t="s">
        <v>3578</v>
      </c>
      <c r="D92" s="33" t="s">
        <v>646</v>
      </c>
      <c r="E92" s="33" t="s">
        <v>4174</v>
      </c>
      <c r="F92" s="33" t="s">
        <v>3604</v>
      </c>
      <c r="G92" s="33" t="s">
        <v>1652</v>
      </c>
      <c r="H92" s="33" t="s">
        <v>267</v>
      </c>
      <c r="I92" s="33" t="s">
        <v>3595</v>
      </c>
      <c r="J92" s="33" t="s">
        <v>3665</v>
      </c>
      <c r="K92" s="33" t="s">
        <v>1306</v>
      </c>
      <c r="L92" s="33" t="s">
        <v>4195</v>
      </c>
      <c r="M92" s="33">
        <v>15</v>
      </c>
      <c r="N92" s="33" t="s">
        <v>1650</v>
      </c>
      <c r="O92" s="37">
        <v>45548</v>
      </c>
      <c r="P92" s="33" t="s">
        <v>3584</v>
      </c>
      <c r="Q92" s="37">
        <v>45565</v>
      </c>
      <c r="R92" s="33">
        <f>NETWORKDAYS(O92,Q92,AW92:AZ92:BA92:BB92:BC92:BF92:BG92:BH92:BI92:BM92)</f>
        <v>12</v>
      </c>
      <c r="S92" s="33">
        <f t="shared" si="1"/>
        <v>13</v>
      </c>
      <c r="T92" s="42" t="s">
        <v>3585</v>
      </c>
      <c r="U92" s="33" t="s">
        <v>3815</v>
      </c>
      <c r="V92" s="33" t="s">
        <v>3584</v>
      </c>
      <c r="W92" s="33" t="s">
        <v>3584</v>
      </c>
      <c r="X92" s="33" t="s">
        <v>3584</v>
      </c>
      <c r="Y92" s="33" t="s">
        <v>3584</v>
      </c>
      <c r="Z92" s="33" t="s">
        <v>3703</v>
      </c>
      <c r="AA92" s="33"/>
      <c r="AW92" s="26">
        <v>45292</v>
      </c>
      <c r="AX92" s="26">
        <v>45299</v>
      </c>
      <c r="AY92" s="26">
        <v>45376</v>
      </c>
      <c r="AZ92" s="26">
        <v>45379</v>
      </c>
      <c r="BA92" s="26">
        <v>45380</v>
      </c>
      <c r="BB92" s="26">
        <v>45413</v>
      </c>
      <c r="BC92" s="26">
        <v>45425</v>
      </c>
      <c r="BD92" s="26">
        <v>45446</v>
      </c>
      <c r="BE92" s="26">
        <v>45453</v>
      </c>
      <c r="BF92" s="26">
        <v>45474</v>
      </c>
      <c r="BG92" s="26">
        <v>45493</v>
      </c>
      <c r="BH92" s="26">
        <v>45511</v>
      </c>
      <c r="BI92" s="26">
        <v>45523</v>
      </c>
      <c r="BJ92" s="26">
        <v>45579</v>
      </c>
      <c r="BK92" s="26">
        <v>45600</v>
      </c>
      <c r="BL92" s="26">
        <v>45607</v>
      </c>
      <c r="BM92" s="26">
        <v>45651</v>
      </c>
    </row>
    <row r="93" spans="1:65" ht="141.75">
      <c r="A93" s="33" t="s">
        <v>3576</v>
      </c>
      <c r="B93" s="33" t="s">
        <v>3577</v>
      </c>
      <c r="C93" s="33" t="s">
        <v>3626</v>
      </c>
      <c r="D93" s="33" t="s">
        <v>1038</v>
      </c>
      <c r="E93" s="33" t="s">
        <v>4172</v>
      </c>
      <c r="F93" s="33" t="s">
        <v>3660</v>
      </c>
      <c r="G93" s="33" t="s">
        <v>1659</v>
      </c>
      <c r="H93" s="33" t="s">
        <v>3697</v>
      </c>
      <c r="I93" s="33" t="s">
        <v>3581</v>
      </c>
      <c r="J93" s="33" t="s">
        <v>3581</v>
      </c>
      <c r="K93" s="33" t="s">
        <v>3583</v>
      </c>
      <c r="L93" s="33" t="s">
        <v>4195</v>
      </c>
      <c r="M93" s="33">
        <v>15</v>
      </c>
      <c r="N93" s="33" t="s">
        <v>1657</v>
      </c>
      <c r="O93" s="37">
        <v>45548</v>
      </c>
      <c r="P93" s="33" t="s">
        <v>3584</v>
      </c>
      <c r="Q93" s="37">
        <v>45565</v>
      </c>
      <c r="R93" s="33">
        <f>NETWORKDAYS(O93,Q93,AW93:AZ93:BA93:BB93:BC93:BF93:BG93:BH93:BI93:BM93)</f>
        <v>12</v>
      </c>
      <c r="S93" s="33">
        <f t="shared" si="1"/>
        <v>13</v>
      </c>
      <c r="T93" s="42" t="s">
        <v>3585</v>
      </c>
      <c r="U93" s="33" t="s">
        <v>3816</v>
      </c>
      <c r="V93" s="33" t="s">
        <v>3584</v>
      </c>
      <c r="W93" s="33" t="s">
        <v>3584</v>
      </c>
      <c r="X93" s="33" t="s">
        <v>3584</v>
      </c>
      <c r="Y93" s="33" t="s">
        <v>3584</v>
      </c>
      <c r="Z93" s="33" t="s">
        <v>3703</v>
      </c>
      <c r="AA93" s="33"/>
      <c r="AW93" s="26">
        <v>45292</v>
      </c>
      <c r="AX93" s="26">
        <v>45299</v>
      </c>
      <c r="AY93" s="26">
        <v>45376</v>
      </c>
      <c r="AZ93" s="26">
        <v>45379</v>
      </c>
      <c r="BA93" s="26">
        <v>45380</v>
      </c>
      <c r="BB93" s="26">
        <v>45413</v>
      </c>
      <c r="BC93" s="26">
        <v>45425</v>
      </c>
      <c r="BD93" s="26">
        <v>45446</v>
      </c>
      <c r="BE93" s="26">
        <v>45453</v>
      </c>
      <c r="BF93" s="26">
        <v>45474</v>
      </c>
      <c r="BG93" s="26">
        <v>45493</v>
      </c>
      <c r="BH93" s="26">
        <v>45511</v>
      </c>
      <c r="BI93" s="26">
        <v>45523</v>
      </c>
      <c r="BJ93" s="26">
        <v>45579</v>
      </c>
      <c r="BK93" s="26">
        <v>45600</v>
      </c>
      <c r="BL93" s="26">
        <v>45607</v>
      </c>
      <c r="BM93" s="26">
        <v>45651</v>
      </c>
    </row>
    <row r="94" spans="1:65" ht="110.25">
      <c r="A94" s="33" t="s">
        <v>3576</v>
      </c>
      <c r="B94" s="33" t="s">
        <v>3577</v>
      </c>
      <c r="C94" s="33" t="s">
        <v>3618</v>
      </c>
      <c r="D94" s="33" t="s">
        <v>1676</v>
      </c>
      <c r="E94" s="33" t="s">
        <v>4175</v>
      </c>
      <c r="F94" s="33" t="s">
        <v>3660</v>
      </c>
      <c r="G94" s="33" t="s">
        <v>1677</v>
      </c>
      <c r="H94" s="33" t="s">
        <v>1740</v>
      </c>
      <c r="I94" s="33" t="s">
        <v>3581</v>
      </c>
      <c r="J94" s="33" t="s">
        <v>3582</v>
      </c>
      <c r="K94" s="33" t="s">
        <v>171</v>
      </c>
      <c r="L94" s="33" t="s">
        <v>4195</v>
      </c>
      <c r="M94" s="33">
        <v>15</v>
      </c>
      <c r="N94" s="33" t="s">
        <v>1674</v>
      </c>
      <c r="O94" s="37">
        <v>45548</v>
      </c>
      <c r="P94" s="33" t="s">
        <v>3584</v>
      </c>
      <c r="Q94" s="37">
        <v>45565</v>
      </c>
      <c r="R94" s="33">
        <f>NETWORKDAYS(O94,Q94,AW94:AZ94:BA94:BB94:BC94:BF94:BG94:BH94:BI94:BM94)</f>
        <v>12</v>
      </c>
      <c r="S94" s="33">
        <f t="shared" si="1"/>
        <v>13</v>
      </c>
      <c r="T94" s="42" t="s">
        <v>3585</v>
      </c>
      <c r="U94" s="33" t="s">
        <v>3817</v>
      </c>
      <c r="V94" s="33" t="s">
        <v>3584</v>
      </c>
      <c r="W94" s="33" t="s">
        <v>3584</v>
      </c>
      <c r="X94" s="33" t="s">
        <v>3584</v>
      </c>
      <c r="Y94" s="33" t="s">
        <v>3584</v>
      </c>
      <c r="Z94" s="33" t="s">
        <v>3703</v>
      </c>
      <c r="AA94" s="33"/>
      <c r="AW94" s="26">
        <v>45292</v>
      </c>
      <c r="AX94" s="26">
        <v>45299</v>
      </c>
      <c r="AY94" s="26">
        <v>45376</v>
      </c>
      <c r="AZ94" s="26">
        <v>45379</v>
      </c>
      <c r="BA94" s="26">
        <v>45380</v>
      </c>
      <c r="BB94" s="26">
        <v>45413</v>
      </c>
      <c r="BC94" s="26">
        <v>45425</v>
      </c>
      <c r="BD94" s="26">
        <v>45446</v>
      </c>
      <c r="BE94" s="26">
        <v>45453</v>
      </c>
      <c r="BF94" s="26">
        <v>45474</v>
      </c>
      <c r="BG94" s="26">
        <v>45493</v>
      </c>
      <c r="BH94" s="26">
        <v>45511</v>
      </c>
      <c r="BI94" s="26">
        <v>45523</v>
      </c>
      <c r="BJ94" s="26">
        <v>45579</v>
      </c>
      <c r="BK94" s="26">
        <v>45600</v>
      </c>
      <c r="BL94" s="26">
        <v>45607</v>
      </c>
      <c r="BM94" s="26">
        <v>45651</v>
      </c>
    </row>
    <row r="95" spans="1:65" ht="110.25">
      <c r="A95" s="33" t="s">
        <v>3576</v>
      </c>
      <c r="B95" s="33" t="s">
        <v>3577</v>
      </c>
      <c r="C95" s="33" t="s">
        <v>3626</v>
      </c>
      <c r="D95" s="33" t="s">
        <v>972</v>
      </c>
      <c r="E95" s="33" t="s">
        <v>4173</v>
      </c>
      <c r="F95" s="33" t="s">
        <v>3580</v>
      </c>
      <c r="G95" s="33" t="s">
        <v>973</v>
      </c>
      <c r="H95" s="33" t="s">
        <v>3674</v>
      </c>
      <c r="I95" s="33" t="s">
        <v>3581</v>
      </c>
      <c r="J95" s="33" t="s">
        <v>3582</v>
      </c>
      <c r="K95" s="33" t="s">
        <v>535</v>
      </c>
      <c r="L95" s="33" t="s">
        <v>4182</v>
      </c>
      <c r="M95" s="33">
        <v>15</v>
      </c>
      <c r="N95" s="33" t="s">
        <v>1785</v>
      </c>
      <c r="O95" s="37">
        <v>45547</v>
      </c>
      <c r="P95" s="33" t="s">
        <v>970</v>
      </c>
      <c r="Q95" s="37">
        <v>45559</v>
      </c>
      <c r="R95" s="33">
        <f>NETWORKDAYS(O95,Q95,AW95:AZ95:BA95:BB95:BC95:BF95:BG95:BH95:BI95:BM95)</f>
        <v>9</v>
      </c>
      <c r="S95" s="33">
        <f t="shared" si="1"/>
        <v>10</v>
      </c>
      <c r="T95" s="39" t="s">
        <v>3591</v>
      </c>
      <c r="U95" s="33" t="s">
        <v>3818</v>
      </c>
      <c r="V95" s="37">
        <v>45559</v>
      </c>
      <c r="W95" s="33" t="s">
        <v>3593</v>
      </c>
      <c r="X95" s="33" t="s">
        <v>3599</v>
      </c>
      <c r="Y95" s="33" t="s">
        <v>3584</v>
      </c>
      <c r="Z95" s="33" t="s">
        <v>3591</v>
      </c>
      <c r="AA95" s="33"/>
      <c r="AW95" s="26">
        <v>45292</v>
      </c>
      <c r="AX95" s="26">
        <v>45299</v>
      </c>
      <c r="AY95" s="26">
        <v>45376</v>
      </c>
      <c r="AZ95" s="26">
        <v>45379</v>
      </c>
      <c r="BA95" s="26">
        <v>45380</v>
      </c>
      <c r="BB95" s="26">
        <v>45413</v>
      </c>
      <c r="BC95" s="26">
        <v>45425</v>
      </c>
      <c r="BD95" s="26">
        <v>45446</v>
      </c>
      <c r="BE95" s="26">
        <v>45453</v>
      </c>
      <c r="BF95" s="26">
        <v>45474</v>
      </c>
      <c r="BG95" s="26">
        <v>45493</v>
      </c>
      <c r="BH95" s="26">
        <v>45511</v>
      </c>
      <c r="BI95" s="26">
        <v>45523</v>
      </c>
      <c r="BJ95" s="26">
        <v>45579</v>
      </c>
      <c r="BK95" s="26">
        <v>45600</v>
      </c>
      <c r="BL95" s="26">
        <v>45607</v>
      </c>
      <c r="BM95" s="26">
        <v>45651</v>
      </c>
    </row>
    <row r="96" spans="1:65" ht="110.25">
      <c r="A96" s="33" t="s">
        <v>3576</v>
      </c>
      <c r="B96" s="33" t="s">
        <v>3577</v>
      </c>
      <c r="C96" s="33" t="s">
        <v>3621</v>
      </c>
      <c r="D96" s="33" t="s">
        <v>1744</v>
      </c>
      <c r="E96" s="33" t="s">
        <v>4173</v>
      </c>
      <c r="F96" s="33" t="s">
        <v>3594</v>
      </c>
      <c r="G96" s="33" t="s">
        <v>1745</v>
      </c>
      <c r="H96" s="33" t="s">
        <v>3044</v>
      </c>
      <c r="I96" s="33" t="s">
        <v>3581</v>
      </c>
      <c r="J96" s="33" t="s">
        <v>3590</v>
      </c>
      <c r="K96" s="33" t="s">
        <v>3583</v>
      </c>
      <c r="L96" s="33" t="s">
        <v>4195</v>
      </c>
      <c r="M96" s="33">
        <v>15</v>
      </c>
      <c r="N96" s="33" t="s">
        <v>1787</v>
      </c>
      <c r="O96" s="37">
        <v>45547</v>
      </c>
      <c r="P96" s="33" t="s">
        <v>1742</v>
      </c>
      <c r="Q96" s="37">
        <v>45547</v>
      </c>
      <c r="R96" s="33">
        <f>NETWORKDAYS(O96,Q96,AW96:AZ96:BA96:BB96:BC96:BF96:BG96:BH96:BI96:BM96)</f>
        <v>1</v>
      </c>
      <c r="S96" s="33">
        <f t="shared" si="1"/>
        <v>2</v>
      </c>
      <c r="T96" s="39" t="s">
        <v>3591</v>
      </c>
      <c r="U96" s="33" t="s">
        <v>3650</v>
      </c>
      <c r="V96" s="37">
        <v>45547</v>
      </c>
      <c r="W96" s="33" t="s">
        <v>3593</v>
      </c>
      <c r="X96" s="33" t="s">
        <v>3584</v>
      </c>
      <c r="Y96" s="33" t="s">
        <v>3584</v>
      </c>
      <c r="Z96" s="33" t="s">
        <v>3591</v>
      </c>
      <c r="AA96" s="33"/>
      <c r="AW96" s="26">
        <v>45292</v>
      </c>
      <c r="AX96" s="26">
        <v>45299</v>
      </c>
      <c r="AY96" s="26">
        <v>45376</v>
      </c>
      <c r="AZ96" s="26">
        <v>45379</v>
      </c>
      <c r="BA96" s="26">
        <v>45380</v>
      </c>
      <c r="BB96" s="26">
        <v>45413</v>
      </c>
      <c r="BC96" s="26">
        <v>45425</v>
      </c>
      <c r="BD96" s="26">
        <v>45446</v>
      </c>
      <c r="BE96" s="26">
        <v>45453</v>
      </c>
      <c r="BF96" s="26">
        <v>45474</v>
      </c>
      <c r="BG96" s="26">
        <v>45493</v>
      </c>
      <c r="BH96" s="26">
        <v>45511</v>
      </c>
      <c r="BI96" s="26">
        <v>45523</v>
      </c>
      <c r="BJ96" s="26">
        <v>45579</v>
      </c>
      <c r="BK96" s="26">
        <v>45600</v>
      </c>
      <c r="BL96" s="26">
        <v>45607</v>
      </c>
      <c r="BM96" s="26">
        <v>45651</v>
      </c>
    </row>
    <row r="97" spans="1:65" ht="157.5">
      <c r="A97" s="33" t="s">
        <v>3576</v>
      </c>
      <c r="B97" s="33" t="s">
        <v>3577</v>
      </c>
      <c r="C97" s="33" t="s">
        <v>3616</v>
      </c>
      <c r="D97" s="33" t="s">
        <v>521</v>
      </c>
      <c r="E97" s="33" t="s">
        <v>4172</v>
      </c>
      <c r="F97" s="33" t="s">
        <v>3660</v>
      </c>
      <c r="G97" s="33" t="s">
        <v>1801</v>
      </c>
      <c r="H97" s="33" t="s">
        <v>2138</v>
      </c>
      <c r="I97" s="33" t="s">
        <v>3581</v>
      </c>
      <c r="J97" s="33" t="s">
        <v>3683</v>
      </c>
      <c r="K97" s="33" t="s">
        <v>3583</v>
      </c>
      <c r="L97" s="33" t="s">
        <v>4195</v>
      </c>
      <c r="M97" s="33">
        <v>15</v>
      </c>
      <c r="N97" s="33" t="s">
        <v>1799</v>
      </c>
      <c r="O97" s="37">
        <v>45547</v>
      </c>
      <c r="P97" s="33" t="s">
        <v>3584</v>
      </c>
      <c r="Q97" s="37">
        <v>45565</v>
      </c>
      <c r="R97" s="33">
        <f>NETWORKDAYS(O97,Q97,AW97:AZ97:BA97:BB97:BC97:BF97:BG97:BH97:BI97:BM97)</f>
        <v>13</v>
      </c>
      <c r="S97" s="33">
        <f t="shared" si="1"/>
        <v>14</v>
      </c>
      <c r="T97" s="42" t="s">
        <v>3585</v>
      </c>
      <c r="U97" s="33" t="s">
        <v>3819</v>
      </c>
      <c r="V97" s="33" t="s">
        <v>3584</v>
      </c>
      <c r="W97" s="33" t="s">
        <v>3584</v>
      </c>
      <c r="X97" s="33" t="s">
        <v>3584</v>
      </c>
      <c r="Y97" s="33" t="s">
        <v>3584</v>
      </c>
      <c r="Z97" s="33" t="s">
        <v>3703</v>
      </c>
      <c r="AA97" s="33"/>
      <c r="AW97" s="26">
        <v>45292</v>
      </c>
      <c r="AX97" s="26">
        <v>45299</v>
      </c>
      <c r="AY97" s="26">
        <v>45376</v>
      </c>
      <c r="AZ97" s="26">
        <v>45379</v>
      </c>
      <c r="BA97" s="26">
        <v>45380</v>
      </c>
      <c r="BB97" s="26">
        <v>45413</v>
      </c>
      <c r="BC97" s="26">
        <v>45425</v>
      </c>
      <c r="BD97" s="26">
        <v>45446</v>
      </c>
      <c r="BE97" s="26">
        <v>45453</v>
      </c>
      <c r="BF97" s="26">
        <v>45474</v>
      </c>
      <c r="BG97" s="26">
        <v>45493</v>
      </c>
      <c r="BH97" s="26">
        <v>45511</v>
      </c>
      <c r="BI97" s="26">
        <v>45523</v>
      </c>
      <c r="BJ97" s="26">
        <v>45579</v>
      </c>
      <c r="BK97" s="26">
        <v>45600</v>
      </c>
      <c r="BL97" s="26">
        <v>45607</v>
      </c>
      <c r="BM97" s="26">
        <v>45651</v>
      </c>
    </row>
    <row r="98" spans="1:65" ht="141.75">
      <c r="A98" s="33" t="s">
        <v>3576</v>
      </c>
      <c r="B98" s="33" t="s">
        <v>3577</v>
      </c>
      <c r="C98" s="33" t="s">
        <v>3578</v>
      </c>
      <c r="D98" s="33" t="s">
        <v>1804</v>
      </c>
      <c r="E98" s="33" t="s">
        <v>4172</v>
      </c>
      <c r="F98" s="33" t="s">
        <v>3589</v>
      </c>
      <c r="G98" s="33" t="s">
        <v>1805</v>
      </c>
      <c r="H98" s="33" t="s">
        <v>2840</v>
      </c>
      <c r="I98" s="33" t="s">
        <v>3581</v>
      </c>
      <c r="J98" s="33" t="s">
        <v>3686</v>
      </c>
      <c r="K98" s="33" t="s">
        <v>3583</v>
      </c>
      <c r="L98" s="33" t="s">
        <v>4195</v>
      </c>
      <c r="M98" s="33">
        <v>15</v>
      </c>
      <c r="N98" s="33" t="s">
        <v>1802</v>
      </c>
      <c r="O98" s="37">
        <v>45547</v>
      </c>
      <c r="P98" s="33" t="s">
        <v>3821</v>
      </c>
      <c r="Q98" s="37">
        <v>45565</v>
      </c>
      <c r="R98" s="33">
        <f>NETWORKDAYS(O98,Q98,AW98:AZ98:BA98:BB98:BC98:BF98:BG98:BH98:BI98:BM98)</f>
        <v>13</v>
      </c>
      <c r="S98" s="33">
        <f t="shared" si="1"/>
        <v>14</v>
      </c>
      <c r="T98" s="42" t="s">
        <v>3585</v>
      </c>
      <c r="U98" s="33" t="s">
        <v>3820</v>
      </c>
      <c r="V98" s="37">
        <v>45562</v>
      </c>
      <c r="W98" s="33" t="s">
        <v>3593</v>
      </c>
      <c r="X98" s="33" t="s">
        <v>3584</v>
      </c>
      <c r="Y98" s="33" t="s">
        <v>3584</v>
      </c>
      <c r="Z98" s="33" t="s">
        <v>3932</v>
      </c>
      <c r="AA98" s="33"/>
      <c r="AW98" s="26">
        <v>45292</v>
      </c>
      <c r="AX98" s="26">
        <v>45299</v>
      </c>
      <c r="AY98" s="26">
        <v>45376</v>
      </c>
      <c r="AZ98" s="26">
        <v>45379</v>
      </c>
      <c r="BA98" s="26">
        <v>45380</v>
      </c>
      <c r="BB98" s="26">
        <v>45413</v>
      </c>
      <c r="BC98" s="26">
        <v>45425</v>
      </c>
      <c r="BD98" s="26">
        <v>45446</v>
      </c>
      <c r="BE98" s="26">
        <v>45453</v>
      </c>
      <c r="BF98" s="26">
        <v>45474</v>
      </c>
      <c r="BG98" s="26">
        <v>45493</v>
      </c>
      <c r="BH98" s="26">
        <v>45511</v>
      </c>
      <c r="BI98" s="26">
        <v>45523</v>
      </c>
      <c r="BJ98" s="26">
        <v>45579</v>
      </c>
      <c r="BK98" s="26">
        <v>45600</v>
      </c>
      <c r="BL98" s="26">
        <v>45607</v>
      </c>
      <c r="BM98" s="26">
        <v>45651</v>
      </c>
    </row>
    <row r="99" spans="1:65" ht="173.25">
      <c r="A99" s="33" t="s">
        <v>3576</v>
      </c>
      <c r="B99" s="33" t="s">
        <v>3577</v>
      </c>
      <c r="C99" s="33" t="s">
        <v>3578</v>
      </c>
      <c r="D99" s="33" t="s">
        <v>1823</v>
      </c>
      <c r="E99" s="33" t="s">
        <v>4175</v>
      </c>
      <c r="F99" s="33" t="s">
        <v>3604</v>
      </c>
      <c r="G99" s="33" t="s">
        <v>1824</v>
      </c>
      <c r="H99" s="33" t="s">
        <v>3336</v>
      </c>
      <c r="I99" s="33" t="s">
        <v>3595</v>
      </c>
      <c r="J99" s="33" t="s">
        <v>3665</v>
      </c>
      <c r="K99" s="33" t="s">
        <v>3603</v>
      </c>
      <c r="L99" s="33" t="s">
        <v>4182</v>
      </c>
      <c r="M99" s="33">
        <v>15</v>
      </c>
      <c r="N99" s="33" t="s">
        <v>1821</v>
      </c>
      <c r="O99" s="37">
        <v>45547</v>
      </c>
      <c r="P99" s="33" t="s">
        <v>3584</v>
      </c>
      <c r="Q99" s="37">
        <v>45565</v>
      </c>
      <c r="R99" s="33">
        <f>NETWORKDAYS(O99,Q99,AW99:AZ99:BA99:BB99:BC99:BF99:BG99:BH99:BI99:BM99)</f>
        <v>13</v>
      </c>
      <c r="S99" s="33">
        <f t="shared" si="1"/>
        <v>14</v>
      </c>
      <c r="T99" s="42" t="s">
        <v>3585</v>
      </c>
      <c r="U99" s="33" t="s">
        <v>3822</v>
      </c>
      <c r="V99" s="33" t="s">
        <v>3584</v>
      </c>
      <c r="W99" s="33" t="s">
        <v>3584</v>
      </c>
      <c r="X99" s="33" t="s">
        <v>3584</v>
      </c>
      <c r="Y99" s="33" t="s">
        <v>3584</v>
      </c>
      <c r="Z99" s="33" t="s">
        <v>3703</v>
      </c>
      <c r="AA99" s="33"/>
      <c r="AW99" s="26">
        <v>45292</v>
      </c>
      <c r="AX99" s="26">
        <v>45299</v>
      </c>
      <c r="AY99" s="26">
        <v>45376</v>
      </c>
      <c r="AZ99" s="26">
        <v>45379</v>
      </c>
      <c r="BA99" s="26">
        <v>45380</v>
      </c>
      <c r="BB99" s="26">
        <v>45413</v>
      </c>
      <c r="BC99" s="26">
        <v>45425</v>
      </c>
      <c r="BD99" s="26">
        <v>45446</v>
      </c>
      <c r="BE99" s="26">
        <v>45453</v>
      </c>
      <c r="BF99" s="26">
        <v>45474</v>
      </c>
      <c r="BG99" s="26">
        <v>45493</v>
      </c>
      <c r="BH99" s="26">
        <v>45511</v>
      </c>
      <c r="BI99" s="26">
        <v>45523</v>
      </c>
      <c r="BJ99" s="26">
        <v>45579</v>
      </c>
      <c r="BK99" s="26">
        <v>45600</v>
      </c>
      <c r="BL99" s="26">
        <v>45607</v>
      </c>
      <c r="BM99" s="26">
        <v>45651</v>
      </c>
    </row>
    <row r="100" spans="1:65" ht="189">
      <c r="A100" s="33" t="s">
        <v>3576</v>
      </c>
      <c r="B100" s="33" t="s">
        <v>3577</v>
      </c>
      <c r="C100" s="33" t="s">
        <v>3578</v>
      </c>
      <c r="D100" s="33" t="s">
        <v>1791</v>
      </c>
      <c r="E100" s="33" t="s">
        <v>4175</v>
      </c>
      <c r="F100" s="33" t="s">
        <v>3623</v>
      </c>
      <c r="G100" s="33" t="s">
        <v>1827</v>
      </c>
      <c r="H100" s="33" t="s">
        <v>1740</v>
      </c>
      <c r="I100" s="33" t="s">
        <v>3581</v>
      </c>
      <c r="J100" s="33" t="s">
        <v>3582</v>
      </c>
      <c r="K100" s="33" t="s">
        <v>3603</v>
      </c>
      <c r="L100" s="33" t="s">
        <v>4182</v>
      </c>
      <c r="M100" s="33">
        <v>15</v>
      </c>
      <c r="N100" s="33" t="s">
        <v>1825</v>
      </c>
      <c r="O100" s="37">
        <v>45547</v>
      </c>
      <c r="P100" s="33" t="s">
        <v>3584</v>
      </c>
      <c r="Q100" s="37">
        <v>45565</v>
      </c>
      <c r="R100" s="33">
        <f>NETWORKDAYS(O100,Q100,AW100:AZ100:BA100:BB100:BC100:BF100:BG100:BH100:BI100:BM100)</f>
        <v>13</v>
      </c>
      <c r="S100" s="33">
        <f t="shared" si="1"/>
        <v>14</v>
      </c>
      <c r="T100" s="42" t="s">
        <v>3585</v>
      </c>
      <c r="U100" s="33" t="s">
        <v>3823</v>
      </c>
      <c r="V100" s="33" t="s">
        <v>3584</v>
      </c>
      <c r="W100" s="33" t="s">
        <v>3584</v>
      </c>
      <c r="X100" s="33" t="s">
        <v>3584</v>
      </c>
      <c r="Y100" s="33" t="s">
        <v>3584</v>
      </c>
      <c r="Z100" s="33" t="s">
        <v>3703</v>
      </c>
      <c r="AA100" s="33"/>
      <c r="AW100" s="26">
        <v>45292</v>
      </c>
      <c r="AX100" s="26">
        <v>45299</v>
      </c>
      <c r="AY100" s="26">
        <v>45376</v>
      </c>
      <c r="AZ100" s="26">
        <v>45379</v>
      </c>
      <c r="BA100" s="26">
        <v>45380</v>
      </c>
      <c r="BB100" s="26">
        <v>45413</v>
      </c>
      <c r="BC100" s="26">
        <v>45425</v>
      </c>
      <c r="BD100" s="26">
        <v>45446</v>
      </c>
      <c r="BE100" s="26">
        <v>45453</v>
      </c>
      <c r="BF100" s="26">
        <v>45474</v>
      </c>
      <c r="BG100" s="26">
        <v>45493</v>
      </c>
      <c r="BH100" s="26">
        <v>45511</v>
      </c>
      <c r="BI100" s="26">
        <v>45523</v>
      </c>
      <c r="BJ100" s="26">
        <v>45579</v>
      </c>
      <c r="BK100" s="26">
        <v>45600</v>
      </c>
      <c r="BL100" s="26">
        <v>45607</v>
      </c>
      <c r="BM100" s="26">
        <v>45651</v>
      </c>
    </row>
    <row r="101" spans="1:65" ht="173.25">
      <c r="A101" s="33" t="s">
        <v>3576</v>
      </c>
      <c r="B101" s="33" t="s">
        <v>3577</v>
      </c>
      <c r="C101" s="33" t="s">
        <v>3578</v>
      </c>
      <c r="D101" s="33" t="s">
        <v>1830</v>
      </c>
      <c r="E101" s="33" t="s">
        <v>4175</v>
      </c>
      <c r="F101" s="33" t="s">
        <v>3604</v>
      </c>
      <c r="G101" s="33" t="s">
        <v>1831</v>
      </c>
      <c r="H101" s="33" t="s">
        <v>3336</v>
      </c>
      <c r="I101" s="33" t="s">
        <v>3595</v>
      </c>
      <c r="J101" s="33" t="s">
        <v>3665</v>
      </c>
      <c r="K101" s="33" t="s">
        <v>171</v>
      </c>
      <c r="L101" s="33" t="s">
        <v>4195</v>
      </c>
      <c r="M101" s="33">
        <v>15</v>
      </c>
      <c r="N101" s="33" t="s">
        <v>1828</v>
      </c>
      <c r="O101" s="37">
        <v>45547</v>
      </c>
      <c r="P101" s="33" t="s">
        <v>3584</v>
      </c>
      <c r="Q101" s="37">
        <v>45565</v>
      </c>
      <c r="R101" s="33">
        <f>NETWORKDAYS(O101,Q101,AW101:AZ101:BA101:BB101:BC101:BF101:BG101:BH101:BI101:BM101)</f>
        <v>13</v>
      </c>
      <c r="S101" s="33">
        <f t="shared" si="1"/>
        <v>14</v>
      </c>
      <c r="T101" s="42" t="s">
        <v>3585</v>
      </c>
      <c r="U101" s="33" t="s">
        <v>3824</v>
      </c>
      <c r="V101" s="33" t="s">
        <v>3584</v>
      </c>
      <c r="W101" s="33" t="s">
        <v>3584</v>
      </c>
      <c r="X101" s="33" t="s">
        <v>3584</v>
      </c>
      <c r="Y101" s="33" t="s">
        <v>3584</v>
      </c>
      <c r="Z101" s="33" t="s">
        <v>3703</v>
      </c>
      <c r="AA101" s="33"/>
      <c r="AW101" s="26">
        <v>45292</v>
      </c>
      <c r="AX101" s="26">
        <v>45299</v>
      </c>
      <c r="AY101" s="26">
        <v>45376</v>
      </c>
      <c r="AZ101" s="26">
        <v>45379</v>
      </c>
      <c r="BA101" s="26">
        <v>45380</v>
      </c>
      <c r="BB101" s="26">
        <v>45413</v>
      </c>
      <c r="BC101" s="26">
        <v>45425</v>
      </c>
      <c r="BD101" s="26">
        <v>45446</v>
      </c>
      <c r="BE101" s="26">
        <v>45453</v>
      </c>
      <c r="BF101" s="26">
        <v>45474</v>
      </c>
      <c r="BG101" s="26">
        <v>45493</v>
      </c>
      <c r="BH101" s="26">
        <v>45511</v>
      </c>
      <c r="BI101" s="26">
        <v>45523</v>
      </c>
      <c r="BJ101" s="26">
        <v>45579</v>
      </c>
      <c r="BK101" s="26">
        <v>45600</v>
      </c>
      <c r="BL101" s="26">
        <v>45607</v>
      </c>
      <c r="BM101" s="26">
        <v>45651</v>
      </c>
    </row>
    <row r="102" spans="1:65" ht="157.5">
      <c r="A102" s="33" t="s">
        <v>3576</v>
      </c>
      <c r="B102" s="33" t="s">
        <v>3577</v>
      </c>
      <c r="C102" s="33" t="s">
        <v>3628</v>
      </c>
      <c r="D102" s="33" t="s">
        <v>642</v>
      </c>
      <c r="E102" s="33" t="s">
        <v>4175</v>
      </c>
      <c r="F102" s="33" t="s">
        <v>3610</v>
      </c>
      <c r="G102" s="33" t="s">
        <v>1834</v>
      </c>
      <c r="H102" s="33" t="s">
        <v>2074</v>
      </c>
      <c r="I102" s="33" t="s">
        <v>3581</v>
      </c>
      <c r="J102" s="33" t="s">
        <v>3716</v>
      </c>
      <c r="K102" s="33" t="s">
        <v>3603</v>
      </c>
      <c r="L102" s="33" t="s">
        <v>4182</v>
      </c>
      <c r="M102" s="33">
        <v>15</v>
      </c>
      <c r="N102" s="33" t="s">
        <v>1832</v>
      </c>
      <c r="O102" s="37">
        <v>45547</v>
      </c>
      <c r="P102" s="33" t="s">
        <v>3826</v>
      </c>
      <c r="Q102" s="37">
        <v>45565</v>
      </c>
      <c r="R102" s="33">
        <f>NETWORKDAYS(O102,Q102,AW102:AZ102:BA102:BB102:BC102:BF102:BG102:BH102:BI102:BM102)</f>
        <v>13</v>
      </c>
      <c r="S102" s="33">
        <f t="shared" si="1"/>
        <v>14</v>
      </c>
      <c r="T102" s="42" t="s">
        <v>3585</v>
      </c>
      <c r="U102" s="33" t="s">
        <v>3825</v>
      </c>
      <c r="V102" s="37">
        <v>45559</v>
      </c>
      <c r="W102" s="33" t="s">
        <v>3593</v>
      </c>
      <c r="X102" s="33" t="s">
        <v>3584</v>
      </c>
      <c r="Y102" s="33" t="s">
        <v>3584</v>
      </c>
      <c r="Z102" s="33" t="s">
        <v>3932</v>
      </c>
      <c r="AA102" s="33"/>
      <c r="AW102" s="26">
        <v>45292</v>
      </c>
      <c r="AX102" s="26">
        <v>45299</v>
      </c>
      <c r="AY102" s="26">
        <v>45376</v>
      </c>
      <c r="AZ102" s="26">
        <v>45379</v>
      </c>
      <c r="BA102" s="26">
        <v>45380</v>
      </c>
      <c r="BB102" s="26">
        <v>45413</v>
      </c>
      <c r="BC102" s="26">
        <v>45425</v>
      </c>
      <c r="BD102" s="26">
        <v>45446</v>
      </c>
      <c r="BE102" s="26">
        <v>45453</v>
      </c>
      <c r="BF102" s="26">
        <v>45474</v>
      </c>
      <c r="BG102" s="26">
        <v>45493</v>
      </c>
      <c r="BH102" s="26">
        <v>45511</v>
      </c>
      <c r="BI102" s="26">
        <v>45523</v>
      </c>
      <c r="BJ102" s="26">
        <v>45579</v>
      </c>
      <c r="BK102" s="26">
        <v>45600</v>
      </c>
      <c r="BL102" s="26">
        <v>45607</v>
      </c>
      <c r="BM102" s="26">
        <v>45651</v>
      </c>
    </row>
    <row r="103" spans="1:65" ht="149.25" customHeight="1">
      <c r="A103" s="33" t="s">
        <v>3576</v>
      </c>
      <c r="B103" s="33" t="s">
        <v>3577</v>
      </c>
      <c r="C103" s="33" t="s">
        <v>3628</v>
      </c>
      <c r="D103" s="33" t="s">
        <v>1065</v>
      </c>
      <c r="E103" s="33" t="s">
        <v>4175</v>
      </c>
      <c r="F103" s="33" t="s">
        <v>3580</v>
      </c>
      <c r="G103" s="33" t="s">
        <v>1066</v>
      </c>
      <c r="H103" s="33" t="s">
        <v>1740</v>
      </c>
      <c r="I103" s="33" t="s">
        <v>3581</v>
      </c>
      <c r="J103" s="33" t="s">
        <v>3582</v>
      </c>
      <c r="K103" s="33" t="s">
        <v>3603</v>
      </c>
      <c r="L103" s="33" t="s">
        <v>4182</v>
      </c>
      <c r="M103" s="33">
        <v>15</v>
      </c>
      <c r="N103" s="33" t="s">
        <v>1899</v>
      </c>
      <c r="O103" s="37">
        <v>45546</v>
      </c>
      <c r="P103" s="33" t="s">
        <v>1063</v>
      </c>
      <c r="Q103" s="37">
        <v>45562</v>
      </c>
      <c r="R103" s="33">
        <f>NETWORKDAYS(O103,Q103,AW103:AZ103:BA103:BB103:BC103:BF103:BG103:BH103:BI103:BM103)</f>
        <v>13</v>
      </c>
      <c r="S103" s="33">
        <f t="shared" si="1"/>
        <v>14</v>
      </c>
      <c r="T103" s="39" t="s">
        <v>3591</v>
      </c>
      <c r="U103" s="33" t="s">
        <v>3827</v>
      </c>
      <c r="V103" s="37">
        <v>45562</v>
      </c>
      <c r="W103" s="33" t="s">
        <v>3593</v>
      </c>
      <c r="X103" s="33" t="s">
        <v>3599</v>
      </c>
      <c r="Y103" s="33" t="s">
        <v>3584</v>
      </c>
      <c r="Z103" s="33" t="s">
        <v>3591</v>
      </c>
      <c r="AA103" s="33"/>
      <c r="AW103" s="26">
        <v>45292</v>
      </c>
      <c r="AX103" s="26">
        <v>45299</v>
      </c>
      <c r="AY103" s="26">
        <v>45376</v>
      </c>
      <c r="AZ103" s="26">
        <v>45379</v>
      </c>
      <c r="BA103" s="26">
        <v>45380</v>
      </c>
      <c r="BB103" s="26">
        <v>45413</v>
      </c>
      <c r="BC103" s="26">
        <v>45425</v>
      </c>
      <c r="BD103" s="26">
        <v>45446</v>
      </c>
      <c r="BE103" s="26">
        <v>45453</v>
      </c>
      <c r="BF103" s="26">
        <v>45474</v>
      </c>
      <c r="BG103" s="26">
        <v>45493</v>
      </c>
      <c r="BH103" s="26">
        <v>45511</v>
      </c>
      <c r="BI103" s="26">
        <v>45523</v>
      </c>
      <c r="BJ103" s="26">
        <v>45579</v>
      </c>
      <c r="BK103" s="26">
        <v>45600</v>
      </c>
      <c r="BL103" s="26">
        <v>45607</v>
      </c>
      <c r="BM103" s="26">
        <v>45651</v>
      </c>
    </row>
    <row r="104" spans="1:65" ht="189">
      <c r="A104" s="33" t="s">
        <v>3576</v>
      </c>
      <c r="B104" s="33" t="s">
        <v>3577</v>
      </c>
      <c r="C104" s="33" t="s">
        <v>3622</v>
      </c>
      <c r="D104" s="33" t="s">
        <v>1903</v>
      </c>
      <c r="E104" s="33" t="s">
        <v>4176</v>
      </c>
      <c r="F104" s="33" t="s">
        <v>3623</v>
      </c>
      <c r="G104" s="33" t="s">
        <v>1904</v>
      </c>
      <c r="H104" s="33" t="s">
        <v>3707</v>
      </c>
      <c r="I104" s="33" t="s">
        <v>3581</v>
      </c>
      <c r="J104" s="33" t="s">
        <v>3683</v>
      </c>
      <c r="K104" s="33" t="s">
        <v>77</v>
      </c>
      <c r="L104" s="33" t="s">
        <v>4195</v>
      </c>
      <c r="M104" s="33">
        <v>15</v>
      </c>
      <c r="N104" s="33" t="s">
        <v>1901</v>
      </c>
      <c r="O104" s="37">
        <v>45546</v>
      </c>
      <c r="P104" s="33" t="s">
        <v>3584</v>
      </c>
      <c r="Q104" s="37">
        <v>45565</v>
      </c>
      <c r="R104" s="33">
        <f>NETWORKDAYS(O104,Q104,AW104:AZ104:BA104:BB104:BC104:BF104:BG104:BH104:BI104:BM104)</f>
        <v>14</v>
      </c>
      <c r="S104" s="33">
        <f t="shared" si="1"/>
        <v>15</v>
      </c>
      <c r="T104" s="42" t="s">
        <v>3585</v>
      </c>
      <c r="U104" s="33" t="s">
        <v>3828</v>
      </c>
      <c r="V104" s="33" t="s">
        <v>3584</v>
      </c>
      <c r="W104" s="33" t="s">
        <v>3584</v>
      </c>
      <c r="X104" s="33" t="s">
        <v>3584</v>
      </c>
      <c r="Y104" s="33" t="s">
        <v>3584</v>
      </c>
      <c r="Z104" s="33" t="s">
        <v>3703</v>
      </c>
      <c r="AA104" s="33"/>
      <c r="AW104" s="26">
        <v>45292</v>
      </c>
      <c r="AX104" s="26">
        <v>45299</v>
      </c>
      <c r="AY104" s="26">
        <v>45376</v>
      </c>
      <c r="AZ104" s="26">
        <v>45379</v>
      </c>
      <c r="BA104" s="26">
        <v>45380</v>
      </c>
      <c r="BB104" s="26">
        <v>45413</v>
      </c>
      <c r="BC104" s="26">
        <v>45425</v>
      </c>
      <c r="BD104" s="26">
        <v>45446</v>
      </c>
      <c r="BE104" s="26">
        <v>45453</v>
      </c>
      <c r="BF104" s="26">
        <v>45474</v>
      </c>
      <c r="BG104" s="26">
        <v>45493</v>
      </c>
      <c r="BH104" s="26">
        <v>45511</v>
      </c>
      <c r="BI104" s="26">
        <v>45523</v>
      </c>
      <c r="BJ104" s="26">
        <v>45579</v>
      </c>
      <c r="BK104" s="26">
        <v>45600</v>
      </c>
      <c r="BL104" s="26">
        <v>45607</v>
      </c>
      <c r="BM104" s="26">
        <v>45651</v>
      </c>
    </row>
    <row r="105" spans="1:65" ht="110.25">
      <c r="A105" s="33" t="s">
        <v>3576</v>
      </c>
      <c r="B105" s="33" t="s">
        <v>3577</v>
      </c>
      <c r="C105" s="33" t="s">
        <v>3627</v>
      </c>
      <c r="D105" s="33" t="s">
        <v>1628</v>
      </c>
      <c r="E105" s="33" t="s">
        <v>4176</v>
      </c>
      <c r="F105" s="33" t="s">
        <v>3604</v>
      </c>
      <c r="G105" s="33" t="s">
        <v>1629</v>
      </c>
      <c r="H105" s="33" t="s">
        <v>3044</v>
      </c>
      <c r="I105" s="33" t="s">
        <v>3581</v>
      </c>
      <c r="J105" s="33" t="s">
        <v>3590</v>
      </c>
      <c r="K105" s="33" t="s">
        <v>3583</v>
      </c>
      <c r="L105" s="33" t="s">
        <v>4195</v>
      </c>
      <c r="M105" s="33">
        <v>15</v>
      </c>
      <c r="N105" s="33" t="s">
        <v>1908</v>
      </c>
      <c r="O105" s="37">
        <v>45546</v>
      </c>
      <c r="P105" s="33" t="s">
        <v>1626</v>
      </c>
      <c r="Q105" s="37">
        <v>45551</v>
      </c>
      <c r="R105" s="33">
        <f>NETWORKDAYS(O105,Q105,AW105:AZ105:BA105:BB105:BC105:BF105:BG105:BH105:BI105:BM105)</f>
        <v>4</v>
      </c>
      <c r="S105" s="33">
        <f t="shared" si="1"/>
        <v>5</v>
      </c>
      <c r="T105" s="39" t="s">
        <v>3591</v>
      </c>
      <c r="U105" s="33" t="s">
        <v>3652</v>
      </c>
      <c r="V105" s="37">
        <v>45551</v>
      </c>
      <c r="W105" s="33" t="s">
        <v>3593</v>
      </c>
      <c r="X105" s="33" t="s">
        <v>3584</v>
      </c>
      <c r="Y105" s="33" t="s">
        <v>3584</v>
      </c>
      <c r="Z105" s="33" t="s">
        <v>3591</v>
      </c>
      <c r="AA105" s="33"/>
      <c r="AW105" s="26">
        <v>45292</v>
      </c>
      <c r="AX105" s="26">
        <v>45299</v>
      </c>
      <c r="AY105" s="26">
        <v>45376</v>
      </c>
      <c r="AZ105" s="26">
        <v>45379</v>
      </c>
      <c r="BA105" s="26">
        <v>45380</v>
      </c>
      <c r="BB105" s="26">
        <v>45413</v>
      </c>
      <c r="BC105" s="26">
        <v>45425</v>
      </c>
      <c r="BD105" s="26">
        <v>45446</v>
      </c>
      <c r="BE105" s="26">
        <v>45453</v>
      </c>
      <c r="BF105" s="26">
        <v>45474</v>
      </c>
      <c r="BG105" s="26">
        <v>45493</v>
      </c>
      <c r="BH105" s="26">
        <v>45511</v>
      </c>
      <c r="BI105" s="26">
        <v>45523</v>
      </c>
      <c r="BJ105" s="26">
        <v>45579</v>
      </c>
      <c r="BK105" s="26">
        <v>45600</v>
      </c>
      <c r="BL105" s="26">
        <v>45607</v>
      </c>
      <c r="BM105" s="26">
        <v>45651</v>
      </c>
    </row>
    <row r="106" spans="1:65" ht="126">
      <c r="A106" s="33" t="s">
        <v>3576</v>
      </c>
      <c r="B106" s="33" t="s">
        <v>3577</v>
      </c>
      <c r="C106" s="33" t="s">
        <v>3578</v>
      </c>
      <c r="D106" s="33" t="s">
        <v>997</v>
      </c>
      <c r="E106" s="33" t="s">
        <v>4176</v>
      </c>
      <c r="F106" s="33" t="s">
        <v>3623</v>
      </c>
      <c r="G106" s="33" t="s">
        <v>1936</v>
      </c>
      <c r="H106" s="33" t="s">
        <v>1772</v>
      </c>
      <c r="I106" s="33" t="s">
        <v>3581</v>
      </c>
      <c r="J106" s="33" t="s">
        <v>3683</v>
      </c>
      <c r="K106" s="33" t="s">
        <v>127</v>
      </c>
      <c r="L106" s="33" t="s">
        <v>4193</v>
      </c>
      <c r="M106" s="33">
        <v>10</v>
      </c>
      <c r="N106" s="33" t="s">
        <v>1934</v>
      </c>
      <c r="O106" s="37">
        <v>45546</v>
      </c>
      <c r="P106" s="33" t="s">
        <v>3584</v>
      </c>
      <c r="Q106" s="37">
        <v>45565</v>
      </c>
      <c r="R106" s="33">
        <f>NETWORKDAYS(O106,Q106,AW106:AZ106:BA106:BB106:BC106:BF106:BG106:BH106:BI106:BM106)</f>
        <v>14</v>
      </c>
      <c r="S106" s="33">
        <f t="shared" si="1"/>
        <v>15</v>
      </c>
      <c r="T106" s="40" t="s">
        <v>3614</v>
      </c>
      <c r="U106" s="33" t="s">
        <v>3829</v>
      </c>
      <c r="V106" s="33" t="s">
        <v>3584</v>
      </c>
      <c r="W106" s="33" t="s">
        <v>3584</v>
      </c>
      <c r="X106" s="33" t="s">
        <v>3584</v>
      </c>
      <c r="Y106" s="33" t="s">
        <v>3584</v>
      </c>
      <c r="Z106" s="33" t="s">
        <v>3703</v>
      </c>
      <c r="AA106" s="33" t="s">
        <v>4199</v>
      </c>
      <c r="AW106" s="26">
        <v>45292</v>
      </c>
      <c r="AX106" s="26">
        <v>45299</v>
      </c>
      <c r="AY106" s="26">
        <v>45376</v>
      </c>
      <c r="AZ106" s="26">
        <v>45379</v>
      </c>
      <c r="BA106" s="26">
        <v>45380</v>
      </c>
      <c r="BB106" s="26">
        <v>45413</v>
      </c>
      <c r="BC106" s="26">
        <v>45425</v>
      </c>
      <c r="BD106" s="26">
        <v>45446</v>
      </c>
      <c r="BE106" s="26">
        <v>45453</v>
      </c>
      <c r="BF106" s="26">
        <v>45474</v>
      </c>
      <c r="BG106" s="26">
        <v>45493</v>
      </c>
      <c r="BH106" s="26">
        <v>45511</v>
      </c>
      <c r="BI106" s="26">
        <v>45523</v>
      </c>
      <c r="BJ106" s="26">
        <v>45579</v>
      </c>
      <c r="BK106" s="26">
        <v>45600</v>
      </c>
      <c r="BL106" s="26">
        <v>45607</v>
      </c>
      <c r="BM106" s="26">
        <v>45651</v>
      </c>
    </row>
    <row r="107" spans="1:65" ht="189">
      <c r="A107" s="33" t="s">
        <v>3576</v>
      </c>
      <c r="B107" s="33" t="s">
        <v>3662</v>
      </c>
      <c r="C107" s="33" t="s">
        <v>3578</v>
      </c>
      <c r="D107" s="33" t="s">
        <v>1990</v>
      </c>
      <c r="E107" s="33" t="s">
        <v>4175</v>
      </c>
      <c r="F107" s="33" t="s">
        <v>3660</v>
      </c>
      <c r="G107" s="33" t="s">
        <v>1991</v>
      </c>
      <c r="H107" s="33" t="s">
        <v>3067</v>
      </c>
      <c r="I107" s="33" t="s">
        <v>3581</v>
      </c>
      <c r="J107" s="33" t="s">
        <v>3582</v>
      </c>
      <c r="K107" s="33" t="s">
        <v>503</v>
      </c>
      <c r="L107" s="33" t="s">
        <v>4182</v>
      </c>
      <c r="M107" s="33">
        <v>15</v>
      </c>
      <c r="N107" s="33" t="s">
        <v>2000</v>
      </c>
      <c r="O107" s="37">
        <v>45545</v>
      </c>
      <c r="P107" s="33" t="s">
        <v>3584</v>
      </c>
      <c r="Q107" s="37">
        <v>45565</v>
      </c>
      <c r="R107" s="33">
        <f>NETWORKDAYS(O107,Q107,AW107:AZ107:BA107:BB107:BC107:BF107:BG107:BH107:BI107:BM107)</f>
        <v>15</v>
      </c>
      <c r="S107" s="33">
        <f t="shared" ref="S107:S159" si="2">R107+1</f>
        <v>16</v>
      </c>
      <c r="T107" s="40" t="s">
        <v>3614</v>
      </c>
      <c r="U107" s="33" t="s">
        <v>3830</v>
      </c>
      <c r="V107" s="33" t="s">
        <v>3584</v>
      </c>
      <c r="W107" s="33" t="s">
        <v>3584</v>
      </c>
      <c r="X107" s="33" t="s">
        <v>3584</v>
      </c>
      <c r="Y107" s="33" t="s">
        <v>3584</v>
      </c>
      <c r="Z107" s="33" t="s">
        <v>3703</v>
      </c>
      <c r="AA107" s="36" t="s">
        <v>4203</v>
      </c>
      <c r="AW107" s="26">
        <v>45292</v>
      </c>
      <c r="AX107" s="26">
        <v>45299</v>
      </c>
      <c r="AY107" s="26">
        <v>45376</v>
      </c>
      <c r="AZ107" s="26">
        <v>45379</v>
      </c>
      <c r="BA107" s="26">
        <v>45380</v>
      </c>
      <c r="BB107" s="26">
        <v>45413</v>
      </c>
      <c r="BC107" s="26">
        <v>45425</v>
      </c>
      <c r="BD107" s="26">
        <v>45446</v>
      </c>
      <c r="BE107" s="26">
        <v>45453</v>
      </c>
      <c r="BF107" s="26">
        <v>45474</v>
      </c>
      <c r="BG107" s="26">
        <v>45493</v>
      </c>
      <c r="BH107" s="26">
        <v>45511</v>
      </c>
      <c r="BI107" s="26">
        <v>45523</v>
      </c>
      <c r="BJ107" s="26">
        <v>45579</v>
      </c>
      <c r="BK107" s="26">
        <v>45600</v>
      </c>
      <c r="BL107" s="26">
        <v>45607</v>
      </c>
      <c r="BM107" s="26">
        <v>45651</v>
      </c>
    </row>
    <row r="108" spans="1:65" ht="157.5">
      <c r="A108" s="33" t="s">
        <v>3576</v>
      </c>
      <c r="B108" s="33" t="s">
        <v>3577</v>
      </c>
      <c r="C108" s="33" t="s">
        <v>3578</v>
      </c>
      <c r="D108" s="33" t="s">
        <v>66</v>
      </c>
      <c r="E108" s="33" t="s">
        <v>4174</v>
      </c>
      <c r="F108" s="33" t="s">
        <v>3660</v>
      </c>
      <c r="G108" s="33" t="s">
        <v>2091</v>
      </c>
      <c r="H108" s="33" t="s">
        <v>3707</v>
      </c>
      <c r="I108" s="33" t="s">
        <v>3581</v>
      </c>
      <c r="J108" s="33" t="s">
        <v>3683</v>
      </c>
      <c r="K108" s="33" t="s">
        <v>3583</v>
      </c>
      <c r="L108" s="33" t="s">
        <v>4195</v>
      </c>
      <c r="M108" s="33">
        <v>15</v>
      </c>
      <c r="N108" s="33" t="s">
        <v>2089</v>
      </c>
      <c r="O108" s="37">
        <v>45545</v>
      </c>
      <c r="P108" s="33" t="s">
        <v>3584</v>
      </c>
      <c r="Q108" s="37">
        <v>45565</v>
      </c>
      <c r="R108" s="33">
        <f>NETWORKDAYS(O108,Q108,AW108:AZ108:BA108:BB108:BC108:BF108:BG108:BH108:BI108:BM108)</f>
        <v>15</v>
      </c>
      <c r="S108" s="33">
        <f t="shared" si="2"/>
        <v>16</v>
      </c>
      <c r="T108" s="40" t="s">
        <v>3614</v>
      </c>
      <c r="U108" s="33" t="s">
        <v>3831</v>
      </c>
      <c r="V108" s="33" t="s">
        <v>3584</v>
      </c>
      <c r="W108" s="33" t="s">
        <v>3584</v>
      </c>
      <c r="X108" s="33" t="s">
        <v>3584</v>
      </c>
      <c r="Y108" s="33" t="s">
        <v>3584</v>
      </c>
      <c r="Z108" s="33" t="s">
        <v>3703</v>
      </c>
      <c r="AA108" s="33"/>
      <c r="AW108" s="26">
        <v>45292</v>
      </c>
      <c r="AX108" s="26">
        <v>45299</v>
      </c>
      <c r="AY108" s="26">
        <v>45376</v>
      </c>
      <c r="AZ108" s="26">
        <v>45379</v>
      </c>
      <c r="BA108" s="26">
        <v>45380</v>
      </c>
      <c r="BB108" s="26">
        <v>45413</v>
      </c>
      <c r="BC108" s="26">
        <v>45425</v>
      </c>
      <c r="BD108" s="26">
        <v>45446</v>
      </c>
      <c r="BE108" s="26">
        <v>45453</v>
      </c>
      <c r="BF108" s="26">
        <v>45474</v>
      </c>
      <c r="BG108" s="26">
        <v>45493</v>
      </c>
      <c r="BH108" s="26">
        <v>45511</v>
      </c>
      <c r="BI108" s="26">
        <v>45523</v>
      </c>
      <c r="BJ108" s="26">
        <v>45579</v>
      </c>
      <c r="BK108" s="26">
        <v>45600</v>
      </c>
      <c r="BL108" s="26">
        <v>45607</v>
      </c>
      <c r="BM108" s="26">
        <v>45651</v>
      </c>
    </row>
    <row r="109" spans="1:65" ht="189">
      <c r="A109" s="33" t="s">
        <v>3576</v>
      </c>
      <c r="B109" s="33" t="s">
        <v>3577</v>
      </c>
      <c r="C109" s="33" t="s">
        <v>3680</v>
      </c>
      <c r="D109" s="33" t="s">
        <v>738</v>
      </c>
      <c r="E109" s="33" t="s">
        <v>4172</v>
      </c>
      <c r="F109" s="33" t="s">
        <v>3589</v>
      </c>
      <c r="G109" s="33" t="s">
        <v>2094</v>
      </c>
      <c r="H109" s="33" t="s">
        <v>217</v>
      </c>
      <c r="I109" s="33" t="s">
        <v>3581</v>
      </c>
      <c r="J109" s="33" t="s">
        <v>3686</v>
      </c>
      <c r="K109" s="33" t="s">
        <v>3583</v>
      </c>
      <c r="L109" s="33" t="s">
        <v>4195</v>
      </c>
      <c r="M109" s="33">
        <v>15</v>
      </c>
      <c r="N109" s="33" t="s">
        <v>2092</v>
      </c>
      <c r="O109" s="37">
        <v>45545</v>
      </c>
      <c r="P109" s="33" t="s">
        <v>3584</v>
      </c>
      <c r="Q109" s="37">
        <v>45565</v>
      </c>
      <c r="R109" s="33">
        <f>NETWORKDAYS(O109,Q109,AW109:AZ109:BA109:BB109:BC109:BF109:BG109:BH109:BI109:BM109)</f>
        <v>15</v>
      </c>
      <c r="S109" s="33">
        <f t="shared" si="2"/>
        <v>16</v>
      </c>
      <c r="T109" s="40" t="s">
        <v>3614</v>
      </c>
      <c r="U109" s="33" t="s">
        <v>3832</v>
      </c>
      <c r="V109" s="33" t="s">
        <v>3584</v>
      </c>
      <c r="W109" s="33" t="s">
        <v>3584</v>
      </c>
      <c r="X109" s="33" t="s">
        <v>3584</v>
      </c>
      <c r="Y109" s="33" t="s">
        <v>3584</v>
      </c>
      <c r="Z109" s="33" t="s">
        <v>3703</v>
      </c>
      <c r="AA109" s="33"/>
      <c r="AW109" s="26">
        <v>45292</v>
      </c>
      <c r="AX109" s="26">
        <v>45299</v>
      </c>
      <c r="AY109" s="26">
        <v>45376</v>
      </c>
      <c r="AZ109" s="26">
        <v>45379</v>
      </c>
      <c r="BA109" s="26">
        <v>45380</v>
      </c>
      <c r="BB109" s="26">
        <v>45413</v>
      </c>
      <c r="BC109" s="26">
        <v>45425</v>
      </c>
      <c r="BD109" s="26">
        <v>45446</v>
      </c>
      <c r="BE109" s="26">
        <v>45453</v>
      </c>
      <c r="BF109" s="26">
        <v>45474</v>
      </c>
      <c r="BG109" s="26">
        <v>45493</v>
      </c>
      <c r="BH109" s="26">
        <v>45511</v>
      </c>
      <c r="BI109" s="26">
        <v>45523</v>
      </c>
      <c r="BJ109" s="26">
        <v>45579</v>
      </c>
      <c r="BK109" s="26">
        <v>45600</v>
      </c>
      <c r="BL109" s="26">
        <v>45607</v>
      </c>
      <c r="BM109" s="26">
        <v>45651</v>
      </c>
    </row>
    <row r="110" spans="1:65" ht="157.5">
      <c r="A110" s="33" t="s">
        <v>3576</v>
      </c>
      <c r="B110" s="33" t="s">
        <v>3577</v>
      </c>
      <c r="C110" s="33" t="s">
        <v>3624</v>
      </c>
      <c r="D110" s="33" t="s">
        <v>738</v>
      </c>
      <c r="E110" s="33" t="s">
        <v>4172</v>
      </c>
      <c r="F110" s="33" t="s">
        <v>3623</v>
      </c>
      <c r="G110" s="33" t="s">
        <v>2104</v>
      </c>
      <c r="H110" s="33" t="s">
        <v>3707</v>
      </c>
      <c r="I110" s="33" t="s">
        <v>3581</v>
      </c>
      <c r="J110" s="33" t="s">
        <v>3683</v>
      </c>
      <c r="K110" s="33" t="s">
        <v>3597</v>
      </c>
      <c r="L110" s="33" t="s">
        <v>4193</v>
      </c>
      <c r="M110" s="33">
        <v>10</v>
      </c>
      <c r="N110" s="33" t="s">
        <v>2102</v>
      </c>
      <c r="O110" s="37">
        <v>45545</v>
      </c>
      <c r="P110" s="33" t="s">
        <v>3584</v>
      </c>
      <c r="Q110" s="37">
        <v>45565</v>
      </c>
      <c r="R110" s="33">
        <f>NETWORKDAYS(O110,Q110,AW110:AZ110:BA110:BB110:BC110:BF110:BG110:BH110:BI110:BM110)</f>
        <v>15</v>
      </c>
      <c r="S110" s="33">
        <f t="shared" si="2"/>
        <v>16</v>
      </c>
      <c r="T110" s="40" t="s">
        <v>3614</v>
      </c>
      <c r="U110" s="33" t="s">
        <v>3833</v>
      </c>
      <c r="V110" s="33" t="s">
        <v>3584</v>
      </c>
      <c r="W110" s="33" t="s">
        <v>3584</v>
      </c>
      <c r="X110" s="33" t="s">
        <v>3584</v>
      </c>
      <c r="Y110" s="33" t="s">
        <v>3584</v>
      </c>
      <c r="Z110" s="33" t="s">
        <v>3703</v>
      </c>
      <c r="AA110" s="36" t="s">
        <v>4187</v>
      </c>
      <c r="AW110" s="26">
        <v>45292</v>
      </c>
      <c r="AX110" s="26">
        <v>45299</v>
      </c>
      <c r="AY110" s="26">
        <v>45376</v>
      </c>
      <c r="AZ110" s="26">
        <v>45379</v>
      </c>
      <c r="BA110" s="26">
        <v>45380</v>
      </c>
      <c r="BB110" s="26">
        <v>45413</v>
      </c>
      <c r="BC110" s="26">
        <v>45425</v>
      </c>
      <c r="BD110" s="26">
        <v>45446</v>
      </c>
      <c r="BE110" s="26">
        <v>45453</v>
      </c>
      <c r="BF110" s="26">
        <v>45474</v>
      </c>
      <c r="BG110" s="26">
        <v>45493</v>
      </c>
      <c r="BH110" s="26">
        <v>45511</v>
      </c>
      <c r="BI110" s="26">
        <v>45523</v>
      </c>
      <c r="BJ110" s="26">
        <v>45579</v>
      </c>
      <c r="BK110" s="26">
        <v>45600</v>
      </c>
      <c r="BL110" s="26">
        <v>45607</v>
      </c>
      <c r="BM110" s="26">
        <v>45651</v>
      </c>
    </row>
    <row r="111" spans="1:65" ht="173.25">
      <c r="A111" s="33" t="s">
        <v>3576</v>
      </c>
      <c r="B111" s="33" t="s">
        <v>3577</v>
      </c>
      <c r="C111" s="33" t="s">
        <v>3578</v>
      </c>
      <c r="D111" s="33" t="s">
        <v>2115</v>
      </c>
      <c r="E111" s="33" t="s">
        <v>4175</v>
      </c>
      <c r="F111" s="33" t="s">
        <v>3604</v>
      </c>
      <c r="G111" s="33" t="s">
        <v>2116</v>
      </c>
      <c r="H111" s="33" t="s">
        <v>144</v>
      </c>
      <c r="I111" s="33" t="s">
        <v>3595</v>
      </c>
      <c r="J111" s="33" t="s">
        <v>3605</v>
      </c>
      <c r="K111" s="33" t="s">
        <v>3583</v>
      </c>
      <c r="L111" s="33" t="s">
        <v>4195</v>
      </c>
      <c r="M111" s="33">
        <v>15</v>
      </c>
      <c r="N111" s="33" t="s">
        <v>2113</v>
      </c>
      <c r="O111" s="37">
        <v>45545</v>
      </c>
      <c r="P111" s="33" t="s">
        <v>3584</v>
      </c>
      <c r="Q111" s="37">
        <v>45565</v>
      </c>
      <c r="R111" s="33">
        <f>NETWORKDAYS(O111,Q111,AW111:AZ111:BA111:BB111:BC111:BF111:BG111:BH111:BI111:BM111)</f>
        <v>15</v>
      </c>
      <c r="S111" s="33">
        <f t="shared" si="2"/>
        <v>16</v>
      </c>
      <c r="T111" s="40" t="s">
        <v>3614</v>
      </c>
      <c r="U111" s="33" t="s">
        <v>3835</v>
      </c>
      <c r="V111" s="33" t="s">
        <v>3584</v>
      </c>
      <c r="W111" s="33" t="s">
        <v>3584</v>
      </c>
      <c r="X111" s="33" t="s">
        <v>3584</v>
      </c>
      <c r="Y111" s="33" t="s">
        <v>3584</v>
      </c>
      <c r="Z111" s="33" t="s">
        <v>3703</v>
      </c>
      <c r="AA111" s="33"/>
      <c r="AW111" s="26">
        <v>45292</v>
      </c>
      <c r="AX111" s="26">
        <v>45299</v>
      </c>
      <c r="AY111" s="26">
        <v>45376</v>
      </c>
      <c r="AZ111" s="26">
        <v>45379</v>
      </c>
      <c r="BA111" s="26">
        <v>45380</v>
      </c>
      <c r="BB111" s="26">
        <v>45413</v>
      </c>
      <c r="BC111" s="26">
        <v>45425</v>
      </c>
      <c r="BD111" s="26">
        <v>45446</v>
      </c>
      <c r="BE111" s="26">
        <v>45453</v>
      </c>
      <c r="BF111" s="26">
        <v>45474</v>
      </c>
      <c r="BG111" s="26">
        <v>45493</v>
      </c>
      <c r="BH111" s="26">
        <v>45511</v>
      </c>
      <c r="BI111" s="26">
        <v>45523</v>
      </c>
      <c r="BJ111" s="26">
        <v>45579</v>
      </c>
      <c r="BK111" s="26">
        <v>45600</v>
      </c>
      <c r="BL111" s="26">
        <v>45607</v>
      </c>
      <c r="BM111" s="26">
        <v>45651</v>
      </c>
    </row>
    <row r="112" spans="1:65" ht="169.5" customHeight="1">
      <c r="A112" s="33" t="s">
        <v>3576</v>
      </c>
      <c r="B112" s="33" t="s">
        <v>3577</v>
      </c>
      <c r="C112" s="33" t="s">
        <v>3578</v>
      </c>
      <c r="D112" s="33" t="s">
        <v>2119</v>
      </c>
      <c r="E112" s="33" t="s">
        <v>4174</v>
      </c>
      <c r="F112" s="33" t="s">
        <v>3660</v>
      </c>
      <c r="G112" s="33" t="s">
        <v>2120</v>
      </c>
      <c r="H112" s="33" t="s">
        <v>3044</v>
      </c>
      <c r="I112" s="33" t="s">
        <v>3581</v>
      </c>
      <c r="J112" s="33" t="s">
        <v>3590</v>
      </c>
      <c r="K112" s="33" t="s">
        <v>3658</v>
      </c>
      <c r="L112" s="33" t="s">
        <v>4195</v>
      </c>
      <c r="M112" s="33">
        <v>15</v>
      </c>
      <c r="N112" s="33" t="s">
        <v>2117</v>
      </c>
      <c r="O112" s="37">
        <v>45545</v>
      </c>
      <c r="P112" s="33" t="s">
        <v>3584</v>
      </c>
      <c r="Q112" s="37">
        <v>45565</v>
      </c>
      <c r="R112" s="33">
        <f>NETWORKDAYS(O112,Q112,AW112:AZ112:BA112:BB112:BC112:BF112:BG112:BH112:BI112:BM112)</f>
        <v>15</v>
      </c>
      <c r="S112" s="33">
        <f t="shared" si="2"/>
        <v>16</v>
      </c>
      <c r="T112" s="40" t="s">
        <v>3614</v>
      </c>
      <c r="U112" s="33" t="s">
        <v>3661</v>
      </c>
      <c r="V112" s="33" t="s">
        <v>3584</v>
      </c>
      <c r="W112" s="33" t="s">
        <v>3584</v>
      </c>
      <c r="X112" s="33" t="s">
        <v>3584</v>
      </c>
      <c r="Y112" s="33" t="s">
        <v>3584</v>
      </c>
      <c r="Z112" s="33" t="s">
        <v>4171</v>
      </c>
      <c r="AA112" s="33" t="s">
        <v>4208</v>
      </c>
      <c r="AW112" s="26">
        <v>45292</v>
      </c>
      <c r="AX112" s="26">
        <v>45299</v>
      </c>
      <c r="AY112" s="26">
        <v>45376</v>
      </c>
      <c r="AZ112" s="26">
        <v>45379</v>
      </c>
      <c r="BA112" s="26">
        <v>45380</v>
      </c>
      <c r="BB112" s="26">
        <v>45413</v>
      </c>
      <c r="BC112" s="26">
        <v>45425</v>
      </c>
      <c r="BD112" s="26">
        <v>45446</v>
      </c>
      <c r="BE112" s="26">
        <v>45453</v>
      </c>
      <c r="BF112" s="26">
        <v>45474</v>
      </c>
      <c r="BG112" s="26">
        <v>45493</v>
      </c>
      <c r="BH112" s="26">
        <v>45511</v>
      </c>
      <c r="BI112" s="26">
        <v>45523</v>
      </c>
      <c r="BJ112" s="26">
        <v>45579</v>
      </c>
      <c r="BK112" s="26">
        <v>45600</v>
      </c>
      <c r="BL112" s="26">
        <v>45607</v>
      </c>
      <c r="BM112" s="26">
        <v>45651</v>
      </c>
    </row>
    <row r="113" spans="1:65" ht="141.75">
      <c r="A113" s="33" t="s">
        <v>3576</v>
      </c>
      <c r="B113" s="33" t="s">
        <v>3577</v>
      </c>
      <c r="C113" s="33" t="s">
        <v>3578</v>
      </c>
      <c r="D113" s="33" t="s">
        <v>2126</v>
      </c>
      <c r="E113" s="33" t="s">
        <v>4172</v>
      </c>
      <c r="F113" s="33" t="s">
        <v>3604</v>
      </c>
      <c r="G113" s="33" t="s">
        <v>2127</v>
      </c>
      <c r="H113" s="33" t="s">
        <v>2832</v>
      </c>
      <c r="I113" s="33" t="s">
        <v>3595</v>
      </c>
      <c r="J113" s="33" t="s">
        <v>3605</v>
      </c>
      <c r="K113" s="33" t="s">
        <v>3603</v>
      </c>
      <c r="L113" s="33" t="s">
        <v>4182</v>
      </c>
      <c r="M113" s="33">
        <v>15</v>
      </c>
      <c r="N113" s="33" t="s">
        <v>2124</v>
      </c>
      <c r="O113" s="37">
        <v>45545</v>
      </c>
      <c r="P113" s="33" t="s">
        <v>3584</v>
      </c>
      <c r="Q113" s="37">
        <v>45565</v>
      </c>
      <c r="R113" s="33">
        <f>NETWORKDAYS(O113,Q113,AW113:AZ113:BA113:BB113:BC113:BF113:BG113:BH113:BI113:BM113)</f>
        <v>15</v>
      </c>
      <c r="S113" s="33">
        <f t="shared" si="2"/>
        <v>16</v>
      </c>
      <c r="T113" s="40" t="s">
        <v>3614</v>
      </c>
      <c r="U113" s="33" t="s">
        <v>3836</v>
      </c>
      <c r="V113" s="33" t="s">
        <v>3584</v>
      </c>
      <c r="W113" s="33" t="s">
        <v>3584</v>
      </c>
      <c r="X113" s="33" t="s">
        <v>3584</v>
      </c>
      <c r="Y113" s="33" t="s">
        <v>3584</v>
      </c>
      <c r="Z113" s="33" t="s">
        <v>3703</v>
      </c>
      <c r="AA113" s="33"/>
      <c r="AW113" s="26">
        <v>45292</v>
      </c>
      <c r="AX113" s="26">
        <v>45299</v>
      </c>
      <c r="AY113" s="26">
        <v>45376</v>
      </c>
      <c r="AZ113" s="26">
        <v>45379</v>
      </c>
      <c r="BA113" s="26">
        <v>45380</v>
      </c>
      <c r="BB113" s="26">
        <v>45413</v>
      </c>
      <c r="BC113" s="26">
        <v>45425</v>
      </c>
      <c r="BD113" s="26">
        <v>45446</v>
      </c>
      <c r="BE113" s="26">
        <v>45453</v>
      </c>
      <c r="BF113" s="26">
        <v>45474</v>
      </c>
      <c r="BG113" s="26">
        <v>45493</v>
      </c>
      <c r="BH113" s="26">
        <v>45511</v>
      </c>
      <c r="BI113" s="26">
        <v>45523</v>
      </c>
      <c r="BJ113" s="26">
        <v>45579</v>
      </c>
      <c r="BK113" s="26">
        <v>45600</v>
      </c>
      <c r="BL113" s="26">
        <v>45607</v>
      </c>
      <c r="BM113" s="26">
        <v>45651</v>
      </c>
    </row>
    <row r="114" spans="1:65" ht="110.25">
      <c r="A114" s="33" t="s">
        <v>3576</v>
      </c>
      <c r="B114" s="33" t="s">
        <v>3662</v>
      </c>
      <c r="C114" s="33" t="s">
        <v>3578</v>
      </c>
      <c r="D114" s="33" t="s">
        <v>1456</v>
      </c>
      <c r="E114" s="33" t="s">
        <v>4173</v>
      </c>
      <c r="F114" s="33" t="s">
        <v>3594</v>
      </c>
      <c r="G114" s="33" t="s">
        <v>1457</v>
      </c>
      <c r="H114" s="33" t="s">
        <v>3044</v>
      </c>
      <c r="I114" s="33" t="s">
        <v>3581</v>
      </c>
      <c r="J114" s="33" t="s">
        <v>3590</v>
      </c>
      <c r="K114" s="33" t="s">
        <v>3597</v>
      </c>
      <c r="L114" s="33" t="s">
        <v>4193</v>
      </c>
      <c r="M114" s="33">
        <v>10</v>
      </c>
      <c r="N114" s="33" t="s">
        <v>2232</v>
      </c>
      <c r="O114" s="37">
        <v>45545</v>
      </c>
      <c r="P114" s="33" t="s">
        <v>1454</v>
      </c>
      <c r="Q114" s="37">
        <v>45551</v>
      </c>
      <c r="R114" s="33">
        <f>NETWORKDAYS(O114,Q114,AW114:AZ114:BA114:BB114:BC114:BF114:BG114:BH114:BI114:BM114)</f>
        <v>5</v>
      </c>
      <c r="S114" s="33">
        <f t="shared" si="2"/>
        <v>6</v>
      </c>
      <c r="T114" s="39" t="s">
        <v>3591</v>
      </c>
      <c r="U114" s="33" t="s">
        <v>3663</v>
      </c>
      <c r="V114" s="37">
        <v>45551</v>
      </c>
      <c r="W114" s="33" t="s">
        <v>3593</v>
      </c>
      <c r="X114" s="33" t="s">
        <v>3584</v>
      </c>
      <c r="Y114" s="33" t="s">
        <v>3584</v>
      </c>
      <c r="Z114" s="33" t="s">
        <v>3591</v>
      </c>
      <c r="AA114" s="36" t="s">
        <v>4187</v>
      </c>
      <c r="AW114" s="26">
        <v>45292</v>
      </c>
      <c r="AX114" s="26">
        <v>45299</v>
      </c>
      <c r="AY114" s="26">
        <v>45376</v>
      </c>
      <c r="AZ114" s="26">
        <v>45379</v>
      </c>
      <c r="BA114" s="26">
        <v>45380</v>
      </c>
      <c r="BB114" s="26">
        <v>45413</v>
      </c>
      <c r="BC114" s="26">
        <v>45425</v>
      </c>
      <c r="BD114" s="26">
        <v>45446</v>
      </c>
      <c r="BE114" s="26">
        <v>45453</v>
      </c>
      <c r="BF114" s="26">
        <v>45474</v>
      </c>
      <c r="BG114" s="26">
        <v>45493</v>
      </c>
      <c r="BH114" s="26">
        <v>45511</v>
      </c>
      <c r="BI114" s="26">
        <v>45523</v>
      </c>
      <c r="BJ114" s="26">
        <v>45579</v>
      </c>
      <c r="BK114" s="26">
        <v>45600</v>
      </c>
      <c r="BL114" s="26">
        <v>45607</v>
      </c>
      <c r="BM114" s="26">
        <v>45651</v>
      </c>
    </row>
    <row r="115" spans="1:65" ht="126">
      <c r="A115" s="33" t="s">
        <v>3576</v>
      </c>
      <c r="B115" s="33" t="s">
        <v>3662</v>
      </c>
      <c r="C115" s="33" t="s">
        <v>3621</v>
      </c>
      <c r="D115" s="33" t="s">
        <v>2240</v>
      </c>
      <c r="E115" s="33" t="s">
        <v>4175</v>
      </c>
      <c r="F115" s="33" t="s">
        <v>3580</v>
      </c>
      <c r="G115" s="33" t="s">
        <v>2241</v>
      </c>
      <c r="H115" s="33" t="s">
        <v>3067</v>
      </c>
      <c r="I115" s="33" t="s">
        <v>3581</v>
      </c>
      <c r="J115" s="33" t="s">
        <v>3582</v>
      </c>
      <c r="K115" s="33" t="s">
        <v>3603</v>
      </c>
      <c r="L115" s="33" t="s">
        <v>4182</v>
      </c>
      <c r="M115" s="33">
        <v>15</v>
      </c>
      <c r="N115" s="33" t="s">
        <v>2238</v>
      </c>
      <c r="O115" s="37">
        <v>45544</v>
      </c>
      <c r="P115" s="33" t="s">
        <v>3584</v>
      </c>
      <c r="Q115" s="37">
        <v>45565</v>
      </c>
      <c r="R115" s="33">
        <f>NETWORKDAYS(O115,Q115,AW115:AZ115:BA115:BB115:BC115:BF115:BG115:BH115:BI115:BM115)</f>
        <v>16</v>
      </c>
      <c r="S115" s="33">
        <f t="shared" si="2"/>
        <v>17</v>
      </c>
      <c r="T115" s="40" t="s">
        <v>3614</v>
      </c>
      <c r="U115" s="33" t="s">
        <v>3837</v>
      </c>
      <c r="V115" s="33" t="s">
        <v>3584</v>
      </c>
      <c r="W115" s="33" t="s">
        <v>3584</v>
      </c>
      <c r="X115" s="33" t="s">
        <v>3584</v>
      </c>
      <c r="Y115" s="33" t="s">
        <v>3584</v>
      </c>
      <c r="Z115" s="33" t="s">
        <v>3703</v>
      </c>
      <c r="AA115" s="33"/>
      <c r="AW115" s="26">
        <v>45292</v>
      </c>
      <c r="AX115" s="26">
        <v>45299</v>
      </c>
      <c r="AY115" s="26">
        <v>45376</v>
      </c>
      <c r="AZ115" s="26">
        <v>45379</v>
      </c>
      <c r="BA115" s="26">
        <v>45380</v>
      </c>
      <c r="BB115" s="26">
        <v>45413</v>
      </c>
      <c r="BC115" s="26">
        <v>45425</v>
      </c>
      <c r="BD115" s="26">
        <v>45446</v>
      </c>
      <c r="BE115" s="26">
        <v>45453</v>
      </c>
      <c r="BF115" s="26">
        <v>45474</v>
      </c>
      <c r="BG115" s="26">
        <v>45493</v>
      </c>
      <c r="BH115" s="26">
        <v>45511</v>
      </c>
      <c r="BI115" s="26">
        <v>45523</v>
      </c>
      <c r="BJ115" s="26">
        <v>45579</v>
      </c>
      <c r="BK115" s="26">
        <v>45600</v>
      </c>
      <c r="BL115" s="26">
        <v>45607</v>
      </c>
      <c r="BM115" s="26">
        <v>45651</v>
      </c>
    </row>
    <row r="116" spans="1:65" ht="189">
      <c r="A116" s="33" t="s">
        <v>3576</v>
      </c>
      <c r="B116" s="33" t="s">
        <v>3577</v>
      </c>
      <c r="C116" s="33" t="s">
        <v>3620</v>
      </c>
      <c r="D116" s="33" t="s">
        <v>2244</v>
      </c>
      <c r="E116" s="33" t="s">
        <v>4176</v>
      </c>
      <c r="F116" s="33" t="s">
        <v>3660</v>
      </c>
      <c r="G116" s="33" t="s">
        <v>2245</v>
      </c>
      <c r="H116" s="33" t="s">
        <v>1740</v>
      </c>
      <c r="I116" s="33" t="s">
        <v>3581</v>
      </c>
      <c r="J116" s="33" t="s">
        <v>3582</v>
      </c>
      <c r="K116" s="33" t="s">
        <v>127</v>
      </c>
      <c r="L116" s="33" t="s">
        <v>4193</v>
      </c>
      <c r="M116" s="33">
        <v>10</v>
      </c>
      <c r="N116" s="33" t="s">
        <v>2242</v>
      </c>
      <c r="O116" s="37">
        <v>45544</v>
      </c>
      <c r="P116" s="33" t="s">
        <v>3584</v>
      </c>
      <c r="Q116" s="37">
        <v>45565</v>
      </c>
      <c r="R116" s="33">
        <f>NETWORKDAYS(O116,Q116,AW116:AZ116:BA116:BB116:BC116:BF116:BG116:BH116:BI116:BM116)</f>
        <v>16</v>
      </c>
      <c r="S116" s="33">
        <f t="shared" si="2"/>
        <v>17</v>
      </c>
      <c r="T116" s="40" t="s">
        <v>3614</v>
      </c>
      <c r="U116" s="33" t="s">
        <v>3838</v>
      </c>
      <c r="V116" s="33" t="s">
        <v>3584</v>
      </c>
      <c r="W116" s="33" t="s">
        <v>3584</v>
      </c>
      <c r="X116" s="33" t="s">
        <v>3584</v>
      </c>
      <c r="Y116" s="33" t="s">
        <v>3584</v>
      </c>
      <c r="Z116" s="33" t="s">
        <v>3703</v>
      </c>
      <c r="AA116" s="33"/>
      <c r="AW116" s="26">
        <v>45292</v>
      </c>
      <c r="AX116" s="26">
        <v>45299</v>
      </c>
      <c r="AY116" s="26">
        <v>45376</v>
      </c>
      <c r="AZ116" s="26">
        <v>45379</v>
      </c>
      <c r="BA116" s="26">
        <v>45380</v>
      </c>
      <c r="BB116" s="26">
        <v>45413</v>
      </c>
      <c r="BC116" s="26">
        <v>45425</v>
      </c>
      <c r="BD116" s="26">
        <v>45446</v>
      </c>
      <c r="BE116" s="26">
        <v>45453</v>
      </c>
      <c r="BF116" s="26">
        <v>45474</v>
      </c>
      <c r="BG116" s="26">
        <v>45493</v>
      </c>
      <c r="BH116" s="26">
        <v>45511</v>
      </c>
      <c r="BI116" s="26">
        <v>45523</v>
      </c>
      <c r="BJ116" s="26">
        <v>45579</v>
      </c>
      <c r="BK116" s="26">
        <v>45600</v>
      </c>
      <c r="BL116" s="26">
        <v>45607</v>
      </c>
      <c r="BM116" s="26">
        <v>45651</v>
      </c>
    </row>
    <row r="117" spans="1:65" ht="126">
      <c r="A117" s="33" t="s">
        <v>3576</v>
      </c>
      <c r="B117" s="33" t="s">
        <v>3577</v>
      </c>
      <c r="C117" s="33" t="s">
        <v>3578</v>
      </c>
      <c r="D117" s="33" t="s">
        <v>1513</v>
      </c>
      <c r="E117" s="33" t="s">
        <v>4174</v>
      </c>
      <c r="F117" s="33" t="s">
        <v>3604</v>
      </c>
      <c r="G117" s="33" t="s">
        <v>1514</v>
      </c>
      <c r="H117" s="33" t="s">
        <v>150</v>
      </c>
      <c r="I117" s="33" t="s">
        <v>3595</v>
      </c>
      <c r="J117" s="33" t="s">
        <v>3595</v>
      </c>
      <c r="K117" s="33" t="s">
        <v>35</v>
      </c>
      <c r="L117" s="33" t="s">
        <v>4195</v>
      </c>
      <c r="M117" s="33">
        <v>15</v>
      </c>
      <c r="N117" s="33" t="s">
        <v>2254</v>
      </c>
      <c r="O117" s="37">
        <v>45544</v>
      </c>
      <c r="P117" s="33" t="s">
        <v>1511</v>
      </c>
      <c r="Q117" s="37">
        <v>45548</v>
      </c>
      <c r="R117" s="33">
        <f>NETWORKDAYS(O117,Q117,AW117:AZ117:BA117:BB117:BC117:BF117:BG117:BH117:BI117:BM117)</f>
        <v>5</v>
      </c>
      <c r="S117" s="33">
        <f t="shared" si="2"/>
        <v>6</v>
      </c>
      <c r="T117" s="39" t="s">
        <v>3591</v>
      </c>
      <c r="U117" s="33" t="s">
        <v>3664</v>
      </c>
      <c r="V117" s="37">
        <v>45548</v>
      </c>
      <c r="W117" s="33" t="s">
        <v>3593</v>
      </c>
      <c r="X117" s="33" t="s">
        <v>3599</v>
      </c>
      <c r="Y117" s="33" t="s">
        <v>3584</v>
      </c>
      <c r="Z117" s="33" t="s">
        <v>3591</v>
      </c>
      <c r="AA117" s="33"/>
      <c r="AW117" s="26">
        <v>45292</v>
      </c>
      <c r="AX117" s="26">
        <v>45299</v>
      </c>
      <c r="AY117" s="26">
        <v>45376</v>
      </c>
      <c r="AZ117" s="26">
        <v>45379</v>
      </c>
      <c r="BA117" s="26">
        <v>45380</v>
      </c>
      <c r="BB117" s="26">
        <v>45413</v>
      </c>
      <c r="BC117" s="26">
        <v>45425</v>
      </c>
      <c r="BD117" s="26">
        <v>45446</v>
      </c>
      <c r="BE117" s="26">
        <v>45453</v>
      </c>
      <c r="BF117" s="26">
        <v>45474</v>
      </c>
      <c r="BG117" s="26">
        <v>45493</v>
      </c>
      <c r="BH117" s="26">
        <v>45511</v>
      </c>
      <c r="BI117" s="26">
        <v>45523</v>
      </c>
      <c r="BJ117" s="26">
        <v>45579</v>
      </c>
      <c r="BK117" s="26">
        <v>45600</v>
      </c>
      <c r="BL117" s="26">
        <v>45607</v>
      </c>
      <c r="BM117" s="26">
        <v>45651</v>
      </c>
    </row>
    <row r="118" spans="1:65" ht="173.25">
      <c r="A118" s="33" t="s">
        <v>3576</v>
      </c>
      <c r="B118" s="33" t="s">
        <v>3577</v>
      </c>
      <c r="C118" s="33" t="s">
        <v>3625</v>
      </c>
      <c r="D118" s="33" t="s">
        <v>2263</v>
      </c>
      <c r="E118" s="33" t="s">
        <v>4172</v>
      </c>
      <c r="F118" s="33" t="s">
        <v>3589</v>
      </c>
      <c r="G118" s="33" t="s">
        <v>2264</v>
      </c>
      <c r="H118" s="33" t="s">
        <v>3612</v>
      </c>
      <c r="I118" s="33" t="s">
        <v>3581</v>
      </c>
      <c r="J118" s="33" t="s">
        <v>3686</v>
      </c>
      <c r="K118" s="33" t="s">
        <v>592</v>
      </c>
      <c r="L118" s="33" t="s">
        <v>4195</v>
      </c>
      <c r="M118" s="33">
        <v>15</v>
      </c>
      <c r="N118" s="33" t="s">
        <v>2261</v>
      </c>
      <c r="O118" s="37">
        <v>45544</v>
      </c>
      <c r="P118" s="33" t="s">
        <v>3584</v>
      </c>
      <c r="Q118" s="37">
        <v>45565</v>
      </c>
      <c r="R118" s="33">
        <f>NETWORKDAYS(O118,Q118,AW118:AZ118:BA118:BB118:BC118:BF118:BG118:BH118:BI118:BM118)</f>
        <v>16</v>
      </c>
      <c r="S118" s="33">
        <f t="shared" si="2"/>
        <v>17</v>
      </c>
      <c r="T118" s="40" t="s">
        <v>3614</v>
      </c>
      <c r="U118" s="33" t="s">
        <v>3841</v>
      </c>
      <c r="V118" s="33" t="s">
        <v>3584</v>
      </c>
      <c r="W118" s="33" t="s">
        <v>3584</v>
      </c>
      <c r="X118" s="33" t="s">
        <v>3584</v>
      </c>
      <c r="Y118" s="33" t="s">
        <v>3584</v>
      </c>
      <c r="Z118" s="33" t="s">
        <v>3703</v>
      </c>
      <c r="AA118" s="33"/>
      <c r="AW118" s="26">
        <v>45292</v>
      </c>
      <c r="AX118" s="26">
        <v>45299</v>
      </c>
      <c r="AY118" s="26">
        <v>45376</v>
      </c>
      <c r="AZ118" s="26">
        <v>45379</v>
      </c>
      <c r="BA118" s="26">
        <v>45380</v>
      </c>
      <c r="BB118" s="26">
        <v>45413</v>
      </c>
      <c r="BC118" s="26">
        <v>45425</v>
      </c>
      <c r="BD118" s="26">
        <v>45446</v>
      </c>
      <c r="BE118" s="26">
        <v>45453</v>
      </c>
      <c r="BF118" s="26">
        <v>45474</v>
      </c>
      <c r="BG118" s="26">
        <v>45493</v>
      </c>
      <c r="BH118" s="26">
        <v>45511</v>
      </c>
      <c r="BI118" s="26">
        <v>45523</v>
      </c>
      <c r="BJ118" s="26">
        <v>45579</v>
      </c>
      <c r="BK118" s="26">
        <v>45600</v>
      </c>
      <c r="BL118" s="26">
        <v>45607</v>
      </c>
      <c r="BM118" s="26">
        <v>45651</v>
      </c>
    </row>
    <row r="119" spans="1:65" ht="173.25">
      <c r="A119" s="33" t="s">
        <v>3576</v>
      </c>
      <c r="B119" s="33" t="s">
        <v>3577</v>
      </c>
      <c r="C119" s="33" t="s">
        <v>3624</v>
      </c>
      <c r="D119" s="33" t="s">
        <v>2272</v>
      </c>
      <c r="E119" s="33" t="s">
        <v>4176</v>
      </c>
      <c r="F119" s="33" t="s">
        <v>3589</v>
      </c>
      <c r="G119" s="33" t="s">
        <v>2273</v>
      </c>
      <c r="H119" s="33" t="s">
        <v>3612</v>
      </c>
      <c r="I119" s="33" t="s">
        <v>3581</v>
      </c>
      <c r="J119" s="33" t="s">
        <v>3686</v>
      </c>
      <c r="K119" s="33" t="s">
        <v>127</v>
      </c>
      <c r="L119" s="33" t="s">
        <v>4193</v>
      </c>
      <c r="M119" s="33">
        <v>10</v>
      </c>
      <c r="N119" s="33" t="s">
        <v>2270</v>
      </c>
      <c r="O119" s="37">
        <v>45544</v>
      </c>
      <c r="P119" s="33" t="s">
        <v>3584</v>
      </c>
      <c r="Q119" s="37">
        <v>45565</v>
      </c>
      <c r="R119" s="33">
        <f>NETWORKDAYS(O119,Q119,AW119:AZ119:BA119:BB119:BC119:BF119:BG119:BH119:BI119:BM119)</f>
        <v>16</v>
      </c>
      <c r="S119" s="33">
        <f t="shared" si="2"/>
        <v>17</v>
      </c>
      <c r="T119" s="40" t="s">
        <v>3614</v>
      </c>
      <c r="U119" s="33" t="s">
        <v>3842</v>
      </c>
      <c r="V119" s="33" t="s">
        <v>3584</v>
      </c>
      <c r="W119" s="33" t="s">
        <v>3584</v>
      </c>
      <c r="X119" s="33" t="s">
        <v>3584</v>
      </c>
      <c r="Y119" s="33" t="s">
        <v>3584</v>
      </c>
      <c r="Z119" s="33" t="s">
        <v>3703</v>
      </c>
      <c r="AA119" s="33"/>
      <c r="AW119" s="26">
        <v>45292</v>
      </c>
      <c r="AX119" s="26">
        <v>45299</v>
      </c>
      <c r="AY119" s="26">
        <v>45376</v>
      </c>
      <c r="AZ119" s="26">
        <v>45379</v>
      </c>
      <c r="BA119" s="26">
        <v>45380</v>
      </c>
      <c r="BB119" s="26">
        <v>45413</v>
      </c>
      <c r="BC119" s="26">
        <v>45425</v>
      </c>
      <c r="BD119" s="26">
        <v>45446</v>
      </c>
      <c r="BE119" s="26">
        <v>45453</v>
      </c>
      <c r="BF119" s="26">
        <v>45474</v>
      </c>
      <c r="BG119" s="26">
        <v>45493</v>
      </c>
      <c r="BH119" s="26">
        <v>45511</v>
      </c>
      <c r="BI119" s="26">
        <v>45523</v>
      </c>
      <c r="BJ119" s="26">
        <v>45579</v>
      </c>
      <c r="BK119" s="26">
        <v>45600</v>
      </c>
      <c r="BL119" s="26">
        <v>45607</v>
      </c>
      <c r="BM119" s="26">
        <v>45651</v>
      </c>
    </row>
    <row r="120" spans="1:65" ht="220.5">
      <c r="A120" s="33" t="s">
        <v>3576</v>
      </c>
      <c r="B120" s="33" t="s">
        <v>3577</v>
      </c>
      <c r="C120" s="33" t="s">
        <v>3578</v>
      </c>
      <c r="D120" s="33" t="s">
        <v>2276</v>
      </c>
      <c r="E120" s="33" t="s">
        <v>4173</v>
      </c>
      <c r="F120" s="33" t="s">
        <v>3594</v>
      </c>
      <c r="G120" s="33" t="s">
        <v>2277</v>
      </c>
      <c r="H120" s="33" t="s">
        <v>1954</v>
      </c>
      <c r="I120" s="33" t="s">
        <v>3631</v>
      </c>
      <c r="J120" s="33" t="s">
        <v>3844</v>
      </c>
      <c r="K120" s="33" t="s">
        <v>35</v>
      </c>
      <c r="L120" s="33" t="s">
        <v>4195</v>
      </c>
      <c r="M120" s="33">
        <v>15</v>
      </c>
      <c r="N120" s="33" t="s">
        <v>2274</v>
      </c>
      <c r="O120" s="37">
        <v>45544</v>
      </c>
      <c r="P120" s="33" t="s">
        <v>3584</v>
      </c>
      <c r="Q120" s="37">
        <v>45565</v>
      </c>
      <c r="R120" s="33">
        <f>NETWORKDAYS(O120,Q120,AW120:AZ120:BA120:BB120:BC120:BF120:BG120:BH120:BI120:BM120)</f>
        <v>16</v>
      </c>
      <c r="S120" s="33">
        <f t="shared" si="2"/>
        <v>17</v>
      </c>
      <c r="T120" s="40" t="s">
        <v>3614</v>
      </c>
      <c r="U120" s="33" t="s">
        <v>3843</v>
      </c>
      <c r="V120" s="33" t="s">
        <v>3584</v>
      </c>
      <c r="W120" s="33" t="s">
        <v>3584</v>
      </c>
      <c r="X120" s="33" t="s">
        <v>3584</v>
      </c>
      <c r="Y120" s="33" t="s">
        <v>3584</v>
      </c>
      <c r="Z120" s="33" t="s">
        <v>3703</v>
      </c>
      <c r="AA120" s="33"/>
      <c r="AW120" s="26">
        <v>45292</v>
      </c>
      <c r="AX120" s="26">
        <v>45299</v>
      </c>
      <c r="AY120" s="26">
        <v>45376</v>
      </c>
      <c r="AZ120" s="26">
        <v>45379</v>
      </c>
      <c r="BA120" s="26">
        <v>45380</v>
      </c>
      <c r="BB120" s="26">
        <v>45413</v>
      </c>
      <c r="BC120" s="26">
        <v>45425</v>
      </c>
      <c r="BD120" s="26">
        <v>45446</v>
      </c>
      <c r="BE120" s="26">
        <v>45453</v>
      </c>
      <c r="BF120" s="26">
        <v>45474</v>
      </c>
      <c r="BG120" s="26">
        <v>45493</v>
      </c>
      <c r="BH120" s="26">
        <v>45511</v>
      </c>
      <c r="BI120" s="26">
        <v>45523</v>
      </c>
      <c r="BJ120" s="26">
        <v>45579</v>
      </c>
      <c r="BK120" s="26">
        <v>45600</v>
      </c>
      <c r="BL120" s="26">
        <v>45607</v>
      </c>
      <c r="BM120" s="26">
        <v>45651</v>
      </c>
    </row>
    <row r="121" spans="1:65" ht="110.25">
      <c r="A121" s="33" t="s">
        <v>3576</v>
      </c>
      <c r="B121" s="33" t="s">
        <v>3577</v>
      </c>
      <c r="C121" s="33" t="s">
        <v>3627</v>
      </c>
      <c r="D121" s="33" t="s">
        <v>2280</v>
      </c>
      <c r="E121" s="33" t="s">
        <v>4175</v>
      </c>
      <c r="F121" s="33" t="s">
        <v>3610</v>
      </c>
      <c r="G121" s="33" t="s">
        <v>2281</v>
      </c>
      <c r="H121" s="33" t="s">
        <v>3434</v>
      </c>
      <c r="I121" s="33" t="s">
        <v>3581</v>
      </c>
      <c r="J121" s="33" t="s">
        <v>3716</v>
      </c>
      <c r="K121" s="33" t="s">
        <v>127</v>
      </c>
      <c r="L121" s="33" t="s">
        <v>4193</v>
      </c>
      <c r="M121" s="33">
        <v>10</v>
      </c>
      <c r="N121" s="33" t="s">
        <v>2278</v>
      </c>
      <c r="O121" s="37">
        <v>45544</v>
      </c>
      <c r="P121" s="33" t="s">
        <v>3584</v>
      </c>
      <c r="Q121" s="37">
        <v>45565</v>
      </c>
      <c r="R121" s="33">
        <f>NETWORKDAYS(O121,Q121,AW121:AZ121:BA121:BB121:BC121:BF121:BG121:BH121:BI121:BM121)</f>
        <v>16</v>
      </c>
      <c r="S121" s="33">
        <f t="shared" si="2"/>
        <v>17</v>
      </c>
      <c r="T121" s="40" t="s">
        <v>3614</v>
      </c>
      <c r="U121" s="33" t="s">
        <v>3845</v>
      </c>
      <c r="V121" s="33" t="s">
        <v>3584</v>
      </c>
      <c r="W121" s="33" t="s">
        <v>3584</v>
      </c>
      <c r="X121" s="33" t="s">
        <v>3584</v>
      </c>
      <c r="Y121" s="33" t="s">
        <v>3584</v>
      </c>
      <c r="Z121" s="33" t="s">
        <v>3703</v>
      </c>
      <c r="AA121" s="33"/>
      <c r="AW121" s="26">
        <v>45292</v>
      </c>
      <c r="AX121" s="26">
        <v>45299</v>
      </c>
      <c r="AY121" s="26">
        <v>45376</v>
      </c>
      <c r="AZ121" s="26">
        <v>45379</v>
      </c>
      <c r="BA121" s="26">
        <v>45380</v>
      </c>
      <c r="BB121" s="26">
        <v>45413</v>
      </c>
      <c r="BC121" s="26">
        <v>45425</v>
      </c>
      <c r="BD121" s="26">
        <v>45446</v>
      </c>
      <c r="BE121" s="26">
        <v>45453</v>
      </c>
      <c r="BF121" s="26">
        <v>45474</v>
      </c>
      <c r="BG121" s="26">
        <v>45493</v>
      </c>
      <c r="BH121" s="26">
        <v>45511</v>
      </c>
      <c r="BI121" s="26">
        <v>45523</v>
      </c>
      <c r="BJ121" s="26">
        <v>45579</v>
      </c>
      <c r="BK121" s="26">
        <v>45600</v>
      </c>
      <c r="BL121" s="26">
        <v>45607</v>
      </c>
      <c r="BM121" s="26">
        <v>45651</v>
      </c>
    </row>
    <row r="122" spans="1:65" ht="110.25">
      <c r="A122" s="33" t="s">
        <v>3576</v>
      </c>
      <c r="B122" s="33" t="s">
        <v>3577</v>
      </c>
      <c r="C122" s="33" t="s">
        <v>3680</v>
      </c>
      <c r="D122" s="33" t="s">
        <v>2293</v>
      </c>
      <c r="E122" s="33" t="s">
        <v>4175</v>
      </c>
      <c r="F122" s="33" t="s">
        <v>3610</v>
      </c>
      <c r="G122" s="33" t="s">
        <v>2294</v>
      </c>
      <c r="H122" s="33" t="s">
        <v>3434</v>
      </c>
      <c r="I122" s="33" t="s">
        <v>3581</v>
      </c>
      <c r="J122" s="33" t="s">
        <v>3716</v>
      </c>
      <c r="K122" s="33" t="s">
        <v>3583</v>
      </c>
      <c r="L122" s="33" t="s">
        <v>4195</v>
      </c>
      <c r="M122" s="33">
        <v>15</v>
      </c>
      <c r="N122" s="33" t="s">
        <v>2291</v>
      </c>
      <c r="O122" s="37">
        <v>45544</v>
      </c>
      <c r="P122" s="33" t="s">
        <v>3584</v>
      </c>
      <c r="Q122" s="37">
        <v>45565</v>
      </c>
      <c r="R122" s="33">
        <f>NETWORKDAYS(O122,Q122,AW122:AZ122:BA122:BB122:BC122:BF122:BG122:BH122:BI122:BM122)</f>
        <v>16</v>
      </c>
      <c r="S122" s="33">
        <f t="shared" si="2"/>
        <v>17</v>
      </c>
      <c r="T122" s="40" t="s">
        <v>3614</v>
      </c>
      <c r="U122" s="33" t="s">
        <v>3846</v>
      </c>
      <c r="V122" s="33" t="s">
        <v>3584</v>
      </c>
      <c r="W122" s="33" t="s">
        <v>3584</v>
      </c>
      <c r="X122" s="33" t="s">
        <v>3584</v>
      </c>
      <c r="Y122" s="33" t="s">
        <v>3584</v>
      </c>
      <c r="Z122" s="33" t="s">
        <v>3703</v>
      </c>
      <c r="AA122" s="33"/>
      <c r="AW122" s="26">
        <v>45292</v>
      </c>
      <c r="AX122" s="26">
        <v>45299</v>
      </c>
      <c r="AY122" s="26">
        <v>45376</v>
      </c>
      <c r="AZ122" s="26">
        <v>45379</v>
      </c>
      <c r="BA122" s="26">
        <v>45380</v>
      </c>
      <c r="BB122" s="26">
        <v>45413</v>
      </c>
      <c r="BC122" s="26">
        <v>45425</v>
      </c>
      <c r="BD122" s="26">
        <v>45446</v>
      </c>
      <c r="BE122" s="26">
        <v>45453</v>
      </c>
      <c r="BF122" s="26">
        <v>45474</v>
      </c>
      <c r="BG122" s="26">
        <v>45493</v>
      </c>
      <c r="BH122" s="26">
        <v>45511</v>
      </c>
      <c r="BI122" s="26">
        <v>45523</v>
      </c>
      <c r="BJ122" s="26">
        <v>45579</v>
      </c>
      <c r="BK122" s="26">
        <v>45600</v>
      </c>
      <c r="BL122" s="26">
        <v>45607</v>
      </c>
      <c r="BM122" s="26">
        <v>45651</v>
      </c>
    </row>
    <row r="123" spans="1:65" ht="157.5">
      <c r="A123" s="33" t="s">
        <v>3576</v>
      </c>
      <c r="B123" s="33" t="s">
        <v>3577</v>
      </c>
      <c r="C123" s="33" t="s">
        <v>3578</v>
      </c>
      <c r="D123" s="33" t="s">
        <v>2299</v>
      </c>
      <c r="E123" s="33" t="s">
        <v>4175</v>
      </c>
      <c r="F123" s="33" t="s">
        <v>3604</v>
      </c>
      <c r="G123" s="33" t="s">
        <v>2300</v>
      </c>
      <c r="H123" s="33" t="s">
        <v>3764</v>
      </c>
      <c r="I123" s="33" t="s">
        <v>3595</v>
      </c>
      <c r="J123" s="33" t="s">
        <v>3605</v>
      </c>
      <c r="K123" s="33" t="s">
        <v>986</v>
      </c>
      <c r="L123" s="33" t="s">
        <v>4182</v>
      </c>
      <c r="M123" s="33">
        <v>15</v>
      </c>
      <c r="N123" s="33" t="s">
        <v>2297</v>
      </c>
      <c r="O123" s="37">
        <v>45544</v>
      </c>
      <c r="P123" s="33" t="s">
        <v>3584</v>
      </c>
      <c r="Q123" s="37">
        <v>45565</v>
      </c>
      <c r="R123" s="33">
        <f>NETWORKDAYS(O123,Q123,AW123:AZ123:BA123:BB123:BC123:BF123:BG123:BH123:BI123:BM123)</f>
        <v>16</v>
      </c>
      <c r="S123" s="33">
        <f t="shared" si="2"/>
        <v>17</v>
      </c>
      <c r="T123" s="40" t="s">
        <v>3614</v>
      </c>
      <c r="U123" s="33" t="s">
        <v>3847</v>
      </c>
      <c r="V123" s="33" t="s">
        <v>3584</v>
      </c>
      <c r="W123" s="33" t="s">
        <v>3584</v>
      </c>
      <c r="X123" s="33" t="s">
        <v>3584</v>
      </c>
      <c r="Y123" s="33" t="s">
        <v>3584</v>
      </c>
      <c r="Z123" s="33" t="s">
        <v>3703</v>
      </c>
      <c r="AA123" s="33"/>
      <c r="AW123" s="26">
        <v>45292</v>
      </c>
      <c r="AX123" s="26">
        <v>45299</v>
      </c>
      <c r="AY123" s="26">
        <v>45376</v>
      </c>
      <c r="AZ123" s="26">
        <v>45379</v>
      </c>
      <c r="BA123" s="26">
        <v>45380</v>
      </c>
      <c r="BB123" s="26">
        <v>45413</v>
      </c>
      <c r="BC123" s="26">
        <v>45425</v>
      </c>
      <c r="BD123" s="26">
        <v>45446</v>
      </c>
      <c r="BE123" s="26">
        <v>45453</v>
      </c>
      <c r="BF123" s="26">
        <v>45474</v>
      </c>
      <c r="BG123" s="26">
        <v>45493</v>
      </c>
      <c r="BH123" s="26">
        <v>45511</v>
      </c>
      <c r="BI123" s="26">
        <v>45523</v>
      </c>
      <c r="BJ123" s="26">
        <v>45579</v>
      </c>
      <c r="BK123" s="26">
        <v>45600</v>
      </c>
      <c r="BL123" s="26">
        <v>45607</v>
      </c>
      <c r="BM123" s="26">
        <v>45651</v>
      </c>
    </row>
    <row r="124" spans="1:65" ht="173.25">
      <c r="A124" s="33" t="s">
        <v>3576</v>
      </c>
      <c r="B124" s="33" t="s">
        <v>3577</v>
      </c>
      <c r="C124" s="33" t="s">
        <v>3617</v>
      </c>
      <c r="D124" s="33" t="s">
        <v>2307</v>
      </c>
      <c r="E124" s="33" t="s">
        <v>4172</v>
      </c>
      <c r="F124" s="33" t="s">
        <v>3589</v>
      </c>
      <c r="G124" s="33" t="s">
        <v>2308</v>
      </c>
      <c r="H124" s="33" t="s">
        <v>2840</v>
      </c>
      <c r="I124" s="33" t="s">
        <v>3581</v>
      </c>
      <c r="J124" s="33" t="s">
        <v>3686</v>
      </c>
      <c r="K124" s="33" t="s">
        <v>108</v>
      </c>
      <c r="L124" s="33" t="s">
        <v>4195</v>
      </c>
      <c r="M124" s="33">
        <v>15</v>
      </c>
      <c r="N124" s="33" t="s">
        <v>2305</v>
      </c>
      <c r="O124" s="37">
        <v>45544</v>
      </c>
      <c r="P124" s="33" t="s">
        <v>3584</v>
      </c>
      <c r="Q124" s="37">
        <v>45565</v>
      </c>
      <c r="R124" s="33">
        <f>NETWORKDAYS(O124,Q124,AW124:AZ124:BA124:BB124:BC124:BF124:BG124:BH124:BI124:BM124)</f>
        <v>16</v>
      </c>
      <c r="S124" s="33">
        <f t="shared" si="2"/>
        <v>17</v>
      </c>
      <c r="T124" s="40" t="s">
        <v>3614</v>
      </c>
      <c r="U124" s="33" t="s">
        <v>3848</v>
      </c>
      <c r="V124" s="33" t="s">
        <v>3584</v>
      </c>
      <c r="W124" s="33" t="s">
        <v>3584</v>
      </c>
      <c r="X124" s="33" t="s">
        <v>3584</v>
      </c>
      <c r="Y124" s="33" t="s">
        <v>3584</v>
      </c>
      <c r="Z124" s="33" t="s">
        <v>3703</v>
      </c>
      <c r="AA124" s="33"/>
      <c r="AW124" s="26">
        <v>45292</v>
      </c>
      <c r="AX124" s="26">
        <v>45299</v>
      </c>
      <c r="AY124" s="26">
        <v>45376</v>
      </c>
      <c r="AZ124" s="26">
        <v>45379</v>
      </c>
      <c r="BA124" s="26">
        <v>45380</v>
      </c>
      <c r="BB124" s="26">
        <v>45413</v>
      </c>
      <c r="BC124" s="26">
        <v>45425</v>
      </c>
      <c r="BD124" s="26">
        <v>45446</v>
      </c>
      <c r="BE124" s="26">
        <v>45453</v>
      </c>
      <c r="BF124" s="26">
        <v>45474</v>
      </c>
      <c r="BG124" s="26">
        <v>45493</v>
      </c>
      <c r="BH124" s="26">
        <v>45511</v>
      </c>
      <c r="BI124" s="26">
        <v>45523</v>
      </c>
      <c r="BJ124" s="26">
        <v>45579</v>
      </c>
      <c r="BK124" s="26">
        <v>45600</v>
      </c>
      <c r="BL124" s="26">
        <v>45607</v>
      </c>
      <c r="BM124" s="26">
        <v>45651</v>
      </c>
    </row>
    <row r="125" spans="1:65" ht="173.25">
      <c r="A125" s="33" t="s">
        <v>3576</v>
      </c>
      <c r="B125" s="33" t="s">
        <v>3577</v>
      </c>
      <c r="C125" s="33" t="s">
        <v>3628</v>
      </c>
      <c r="D125" s="33" t="s">
        <v>2311</v>
      </c>
      <c r="E125" s="33" t="s">
        <v>4176</v>
      </c>
      <c r="F125" s="33" t="s">
        <v>3604</v>
      </c>
      <c r="G125" s="33" t="s">
        <v>2312</v>
      </c>
      <c r="H125" s="33" t="s">
        <v>3058</v>
      </c>
      <c r="I125" s="33" t="s">
        <v>3595</v>
      </c>
      <c r="J125" s="33" t="s">
        <v>3795</v>
      </c>
      <c r="K125" s="33" t="s">
        <v>35</v>
      </c>
      <c r="L125" s="33" t="s">
        <v>4195</v>
      </c>
      <c r="M125" s="33">
        <v>15</v>
      </c>
      <c r="N125" s="33" t="s">
        <v>2309</v>
      </c>
      <c r="O125" s="37">
        <v>45544</v>
      </c>
      <c r="P125" s="33" t="s">
        <v>3584</v>
      </c>
      <c r="Q125" s="37">
        <v>45565</v>
      </c>
      <c r="R125" s="33">
        <f>NETWORKDAYS(O125,Q125,AW125:AZ125:BA125:BB125:BC125:BF125:BG125:BH125:BI125:BM125)</f>
        <v>16</v>
      </c>
      <c r="S125" s="33">
        <f t="shared" si="2"/>
        <v>17</v>
      </c>
      <c r="T125" s="40" t="s">
        <v>3614</v>
      </c>
      <c r="U125" s="33" t="s">
        <v>3849</v>
      </c>
      <c r="V125" s="33" t="s">
        <v>3584</v>
      </c>
      <c r="W125" s="33" t="s">
        <v>3584</v>
      </c>
      <c r="X125" s="33" t="s">
        <v>3584</v>
      </c>
      <c r="Y125" s="33" t="s">
        <v>3584</v>
      </c>
      <c r="Z125" s="33" t="s">
        <v>3703</v>
      </c>
      <c r="AA125" s="33"/>
      <c r="AW125" s="26">
        <v>45292</v>
      </c>
      <c r="AX125" s="26">
        <v>45299</v>
      </c>
      <c r="AY125" s="26">
        <v>45376</v>
      </c>
      <c r="AZ125" s="26">
        <v>45379</v>
      </c>
      <c r="BA125" s="26">
        <v>45380</v>
      </c>
      <c r="BB125" s="26">
        <v>45413</v>
      </c>
      <c r="BC125" s="26">
        <v>45425</v>
      </c>
      <c r="BD125" s="26">
        <v>45446</v>
      </c>
      <c r="BE125" s="26">
        <v>45453</v>
      </c>
      <c r="BF125" s="26">
        <v>45474</v>
      </c>
      <c r="BG125" s="26">
        <v>45493</v>
      </c>
      <c r="BH125" s="26">
        <v>45511</v>
      </c>
      <c r="BI125" s="26">
        <v>45523</v>
      </c>
      <c r="BJ125" s="26">
        <v>45579</v>
      </c>
      <c r="BK125" s="26">
        <v>45600</v>
      </c>
      <c r="BL125" s="26">
        <v>45607</v>
      </c>
      <c r="BM125" s="26">
        <v>45651</v>
      </c>
    </row>
    <row r="126" spans="1:65" ht="157.5">
      <c r="A126" s="33" t="s">
        <v>3576</v>
      </c>
      <c r="B126" s="33" t="s">
        <v>3577</v>
      </c>
      <c r="C126" s="33" t="s">
        <v>3578</v>
      </c>
      <c r="D126" s="33" t="s">
        <v>646</v>
      </c>
      <c r="E126" s="33" t="s">
        <v>4174</v>
      </c>
      <c r="F126" s="33" t="s">
        <v>3589</v>
      </c>
      <c r="G126" s="33" t="s">
        <v>2315</v>
      </c>
      <c r="H126" s="33" t="s">
        <v>217</v>
      </c>
      <c r="I126" s="33" t="s">
        <v>3581</v>
      </c>
      <c r="J126" s="33" t="s">
        <v>3686</v>
      </c>
      <c r="K126" s="33" t="s">
        <v>108</v>
      </c>
      <c r="L126" s="33" t="s">
        <v>4195</v>
      </c>
      <c r="M126" s="33">
        <v>15</v>
      </c>
      <c r="N126" s="33" t="s">
        <v>2313</v>
      </c>
      <c r="O126" s="37">
        <v>45544</v>
      </c>
      <c r="P126" s="33" t="s">
        <v>3584</v>
      </c>
      <c r="Q126" s="37">
        <v>45565</v>
      </c>
      <c r="R126" s="33">
        <f>NETWORKDAYS(O126,Q126,AW126:AZ126:BA126:BB126:BC126:BF126:BG126:BH126:BI126:BM126)</f>
        <v>16</v>
      </c>
      <c r="S126" s="33">
        <f t="shared" si="2"/>
        <v>17</v>
      </c>
      <c r="T126" s="40" t="s">
        <v>3614</v>
      </c>
      <c r="U126" s="33" t="s">
        <v>3850</v>
      </c>
      <c r="V126" s="33" t="s">
        <v>3584</v>
      </c>
      <c r="W126" s="33" t="s">
        <v>3584</v>
      </c>
      <c r="X126" s="33" t="s">
        <v>3584</v>
      </c>
      <c r="Y126" s="33" t="s">
        <v>3584</v>
      </c>
      <c r="Z126" s="33" t="s">
        <v>3703</v>
      </c>
      <c r="AA126" s="33"/>
      <c r="AW126" s="26">
        <v>45292</v>
      </c>
      <c r="AX126" s="26">
        <v>45299</v>
      </c>
      <c r="AY126" s="26">
        <v>45376</v>
      </c>
      <c r="AZ126" s="26">
        <v>45379</v>
      </c>
      <c r="BA126" s="26">
        <v>45380</v>
      </c>
      <c r="BB126" s="26">
        <v>45413</v>
      </c>
      <c r="BC126" s="26">
        <v>45425</v>
      </c>
      <c r="BD126" s="26">
        <v>45446</v>
      </c>
      <c r="BE126" s="26">
        <v>45453</v>
      </c>
      <c r="BF126" s="26">
        <v>45474</v>
      </c>
      <c r="BG126" s="26">
        <v>45493</v>
      </c>
      <c r="BH126" s="26">
        <v>45511</v>
      </c>
      <c r="BI126" s="26">
        <v>45523</v>
      </c>
      <c r="BJ126" s="26">
        <v>45579</v>
      </c>
      <c r="BK126" s="26">
        <v>45600</v>
      </c>
      <c r="BL126" s="26">
        <v>45607</v>
      </c>
      <c r="BM126" s="26">
        <v>45651</v>
      </c>
    </row>
    <row r="127" spans="1:65" ht="157.5">
      <c r="A127" s="33" t="s">
        <v>3576</v>
      </c>
      <c r="B127" s="33" t="s">
        <v>3577</v>
      </c>
      <c r="C127" s="33" t="s">
        <v>3578</v>
      </c>
      <c r="D127" s="33" t="s">
        <v>646</v>
      </c>
      <c r="E127" s="33" t="s">
        <v>4174</v>
      </c>
      <c r="F127" s="33" t="s">
        <v>3604</v>
      </c>
      <c r="G127" s="33" t="s">
        <v>2318</v>
      </c>
      <c r="H127" s="33" t="s">
        <v>1690</v>
      </c>
      <c r="I127" s="33" t="s">
        <v>3631</v>
      </c>
      <c r="J127" s="33" t="s">
        <v>3705</v>
      </c>
      <c r="K127" s="33" t="s">
        <v>2319</v>
      </c>
      <c r="L127" s="33" t="s">
        <v>4195</v>
      </c>
      <c r="M127" s="33">
        <v>15</v>
      </c>
      <c r="N127" s="33" t="s">
        <v>2316</v>
      </c>
      <c r="O127" s="37">
        <v>45544</v>
      </c>
      <c r="P127" s="33" t="s">
        <v>3584</v>
      </c>
      <c r="Q127" s="37">
        <v>45565</v>
      </c>
      <c r="R127" s="33">
        <f>NETWORKDAYS(O127,Q127,AW127:AZ127:BA127:BB127:BC127:BF127:BG127:BH127:BI127:BM127)</f>
        <v>16</v>
      </c>
      <c r="S127" s="33">
        <f t="shared" si="2"/>
        <v>17</v>
      </c>
      <c r="T127" s="40" t="s">
        <v>3614</v>
      </c>
      <c r="U127" s="33" t="s">
        <v>3851</v>
      </c>
      <c r="V127" s="33" t="s">
        <v>3584</v>
      </c>
      <c r="W127" s="33" t="s">
        <v>3584</v>
      </c>
      <c r="X127" s="33" t="s">
        <v>3584</v>
      </c>
      <c r="Y127" s="33" t="s">
        <v>3584</v>
      </c>
      <c r="Z127" s="33" t="s">
        <v>3703</v>
      </c>
      <c r="AA127" s="33"/>
      <c r="AW127" s="26">
        <v>45292</v>
      </c>
      <c r="AX127" s="26">
        <v>45299</v>
      </c>
      <c r="AY127" s="26">
        <v>45376</v>
      </c>
      <c r="AZ127" s="26">
        <v>45379</v>
      </c>
      <c r="BA127" s="26">
        <v>45380</v>
      </c>
      <c r="BB127" s="26">
        <v>45413</v>
      </c>
      <c r="BC127" s="26">
        <v>45425</v>
      </c>
      <c r="BD127" s="26">
        <v>45446</v>
      </c>
      <c r="BE127" s="26">
        <v>45453</v>
      </c>
      <c r="BF127" s="26">
        <v>45474</v>
      </c>
      <c r="BG127" s="26">
        <v>45493</v>
      </c>
      <c r="BH127" s="26">
        <v>45511</v>
      </c>
      <c r="BI127" s="26">
        <v>45523</v>
      </c>
      <c r="BJ127" s="26">
        <v>45579</v>
      </c>
      <c r="BK127" s="26">
        <v>45600</v>
      </c>
      <c r="BL127" s="26">
        <v>45607</v>
      </c>
      <c r="BM127" s="26">
        <v>45651</v>
      </c>
    </row>
    <row r="128" spans="1:65" ht="173.25">
      <c r="A128" s="33" t="s">
        <v>3576</v>
      </c>
      <c r="B128" s="33" t="s">
        <v>3577</v>
      </c>
      <c r="C128" s="33" t="s">
        <v>3578</v>
      </c>
      <c r="D128" s="33" t="s">
        <v>2322</v>
      </c>
      <c r="E128" s="33" t="s">
        <v>4176</v>
      </c>
      <c r="F128" s="33" t="s">
        <v>3580</v>
      </c>
      <c r="G128" s="33" t="s">
        <v>2323</v>
      </c>
      <c r="H128" s="33" t="s">
        <v>3067</v>
      </c>
      <c r="I128" s="33" t="s">
        <v>3581</v>
      </c>
      <c r="J128" s="33" t="s">
        <v>3582</v>
      </c>
      <c r="K128" s="33" t="s">
        <v>2324</v>
      </c>
      <c r="L128" s="33" t="s">
        <v>4192</v>
      </c>
      <c r="M128" s="33">
        <v>30</v>
      </c>
      <c r="N128" s="33" t="s">
        <v>2320</v>
      </c>
      <c r="O128" s="37">
        <v>45544</v>
      </c>
      <c r="P128" s="33" t="s">
        <v>3584</v>
      </c>
      <c r="Q128" s="37">
        <v>45565</v>
      </c>
      <c r="R128" s="33">
        <f>NETWORKDAYS(O128,Q128,AW128:AZ128:BA128:BB128:BC128:BF128:BG128:BH128:BI128:BM128)</f>
        <v>16</v>
      </c>
      <c r="S128" s="33">
        <f t="shared" si="2"/>
        <v>17</v>
      </c>
      <c r="T128" s="40" t="s">
        <v>3614</v>
      </c>
      <c r="U128" s="33" t="s">
        <v>3852</v>
      </c>
      <c r="V128" s="33" t="s">
        <v>3584</v>
      </c>
      <c r="W128" s="33" t="s">
        <v>3584</v>
      </c>
      <c r="X128" s="33" t="s">
        <v>3584</v>
      </c>
      <c r="Y128" s="33" t="s">
        <v>3584</v>
      </c>
      <c r="Z128" s="33" t="s">
        <v>3703</v>
      </c>
      <c r="AA128" s="36" t="s">
        <v>4186</v>
      </c>
      <c r="AW128" s="26">
        <v>45292</v>
      </c>
      <c r="AX128" s="26">
        <v>45299</v>
      </c>
      <c r="AY128" s="26">
        <v>45376</v>
      </c>
      <c r="AZ128" s="26">
        <v>45379</v>
      </c>
      <c r="BA128" s="26">
        <v>45380</v>
      </c>
      <c r="BB128" s="26">
        <v>45413</v>
      </c>
      <c r="BC128" s="26">
        <v>45425</v>
      </c>
      <c r="BD128" s="26">
        <v>45446</v>
      </c>
      <c r="BE128" s="26">
        <v>45453</v>
      </c>
      <c r="BF128" s="26">
        <v>45474</v>
      </c>
      <c r="BG128" s="26">
        <v>45493</v>
      </c>
      <c r="BH128" s="26">
        <v>45511</v>
      </c>
      <c r="BI128" s="26">
        <v>45523</v>
      </c>
      <c r="BJ128" s="26">
        <v>45579</v>
      </c>
      <c r="BK128" s="26">
        <v>45600</v>
      </c>
      <c r="BL128" s="26">
        <v>45607</v>
      </c>
      <c r="BM128" s="26">
        <v>45651</v>
      </c>
    </row>
    <row r="129" spans="1:65" ht="173.25">
      <c r="A129" s="33" t="s">
        <v>3576</v>
      </c>
      <c r="B129" s="33" t="s">
        <v>3577</v>
      </c>
      <c r="C129" s="33" t="s">
        <v>3617</v>
      </c>
      <c r="D129" s="33" t="s">
        <v>2334</v>
      </c>
      <c r="E129" s="33" t="s">
        <v>4176</v>
      </c>
      <c r="F129" s="33" t="s">
        <v>3580</v>
      </c>
      <c r="G129" s="33" t="s">
        <v>1148</v>
      </c>
      <c r="H129" s="33" t="s">
        <v>3067</v>
      </c>
      <c r="I129" s="33" t="s">
        <v>3581</v>
      </c>
      <c r="J129" s="33" t="s">
        <v>3582</v>
      </c>
      <c r="K129" s="33" t="s">
        <v>3583</v>
      </c>
      <c r="L129" s="33" t="s">
        <v>4195</v>
      </c>
      <c r="M129" s="33">
        <v>15</v>
      </c>
      <c r="N129" s="33" t="s">
        <v>2332</v>
      </c>
      <c r="O129" s="37">
        <v>45544</v>
      </c>
      <c r="P129" s="33" t="s">
        <v>3584</v>
      </c>
      <c r="Q129" s="37">
        <v>45565</v>
      </c>
      <c r="R129" s="33">
        <f>NETWORKDAYS(O129,Q129,AW129:AZ129:BA129:BB129:BC129:BF129:BG129:BH129:BI129:BM129)</f>
        <v>16</v>
      </c>
      <c r="S129" s="33">
        <f t="shared" si="2"/>
        <v>17</v>
      </c>
      <c r="T129" s="40" t="s">
        <v>3614</v>
      </c>
      <c r="U129" s="33" t="s">
        <v>3853</v>
      </c>
      <c r="V129" s="33" t="s">
        <v>3584</v>
      </c>
      <c r="W129" s="33" t="s">
        <v>3584</v>
      </c>
      <c r="X129" s="33" t="s">
        <v>3584</v>
      </c>
      <c r="Y129" s="33" t="s">
        <v>3584</v>
      </c>
      <c r="Z129" s="33" t="s">
        <v>3703</v>
      </c>
      <c r="AA129" s="33"/>
      <c r="AW129" s="26">
        <v>45292</v>
      </c>
      <c r="AX129" s="26">
        <v>45299</v>
      </c>
      <c r="AY129" s="26">
        <v>45376</v>
      </c>
      <c r="AZ129" s="26">
        <v>45379</v>
      </c>
      <c r="BA129" s="26">
        <v>45380</v>
      </c>
      <c r="BB129" s="26">
        <v>45413</v>
      </c>
      <c r="BC129" s="26">
        <v>45425</v>
      </c>
      <c r="BD129" s="26">
        <v>45446</v>
      </c>
      <c r="BE129" s="26">
        <v>45453</v>
      </c>
      <c r="BF129" s="26">
        <v>45474</v>
      </c>
      <c r="BG129" s="26">
        <v>45493</v>
      </c>
      <c r="BH129" s="26">
        <v>45511</v>
      </c>
      <c r="BI129" s="26">
        <v>45523</v>
      </c>
      <c r="BJ129" s="26">
        <v>45579</v>
      </c>
      <c r="BK129" s="26">
        <v>45600</v>
      </c>
      <c r="BL129" s="26">
        <v>45607</v>
      </c>
      <c r="BM129" s="26">
        <v>45651</v>
      </c>
    </row>
    <row r="130" spans="1:65" ht="126">
      <c r="A130" s="33" t="s">
        <v>3576</v>
      </c>
      <c r="B130" s="33" t="s">
        <v>3577</v>
      </c>
      <c r="C130" s="33" t="s">
        <v>3578</v>
      </c>
      <c r="D130" s="33" t="s">
        <v>2344</v>
      </c>
      <c r="E130" s="33" t="s">
        <v>4175</v>
      </c>
      <c r="F130" s="33" t="s">
        <v>3589</v>
      </c>
      <c r="G130" s="33" t="s">
        <v>2345</v>
      </c>
      <c r="H130" s="33" t="s">
        <v>217</v>
      </c>
      <c r="I130" s="33" t="s">
        <v>3581</v>
      </c>
      <c r="J130" s="33" t="s">
        <v>3686</v>
      </c>
      <c r="K130" s="33" t="s">
        <v>3583</v>
      </c>
      <c r="L130" s="33" t="s">
        <v>4195</v>
      </c>
      <c r="M130" s="33">
        <v>15</v>
      </c>
      <c r="N130" s="33" t="s">
        <v>2342</v>
      </c>
      <c r="O130" s="37">
        <v>45544</v>
      </c>
      <c r="P130" s="33" t="s">
        <v>3584</v>
      </c>
      <c r="Q130" s="37">
        <v>45565</v>
      </c>
      <c r="R130" s="33">
        <f>NETWORKDAYS(O130,Q130,AW130:AZ130:BA130:BB130:BC130:BF130:BG130:BH130:BI130:BM130)</f>
        <v>16</v>
      </c>
      <c r="S130" s="33">
        <f t="shared" si="2"/>
        <v>17</v>
      </c>
      <c r="T130" s="40" t="s">
        <v>3614</v>
      </c>
      <c r="U130" s="33" t="s">
        <v>3854</v>
      </c>
      <c r="V130" s="33" t="s">
        <v>3584</v>
      </c>
      <c r="W130" s="33" t="s">
        <v>3584</v>
      </c>
      <c r="X130" s="33" t="s">
        <v>3584</v>
      </c>
      <c r="Y130" s="33" t="s">
        <v>3584</v>
      </c>
      <c r="Z130" s="33" t="s">
        <v>3703</v>
      </c>
      <c r="AA130" s="33"/>
      <c r="AW130" s="26">
        <v>45292</v>
      </c>
      <c r="AX130" s="26">
        <v>45299</v>
      </c>
      <c r="AY130" s="26">
        <v>45376</v>
      </c>
      <c r="AZ130" s="26">
        <v>45379</v>
      </c>
      <c r="BA130" s="26">
        <v>45380</v>
      </c>
      <c r="BB130" s="26">
        <v>45413</v>
      </c>
      <c r="BC130" s="26">
        <v>45425</v>
      </c>
      <c r="BD130" s="26">
        <v>45446</v>
      </c>
      <c r="BE130" s="26">
        <v>45453</v>
      </c>
      <c r="BF130" s="26">
        <v>45474</v>
      </c>
      <c r="BG130" s="26">
        <v>45493</v>
      </c>
      <c r="BH130" s="26">
        <v>45511</v>
      </c>
      <c r="BI130" s="26">
        <v>45523</v>
      </c>
      <c r="BJ130" s="26">
        <v>45579</v>
      </c>
      <c r="BK130" s="26">
        <v>45600</v>
      </c>
      <c r="BL130" s="26">
        <v>45607</v>
      </c>
      <c r="BM130" s="26">
        <v>45651</v>
      </c>
    </row>
    <row r="131" spans="1:65" ht="110.25">
      <c r="A131" s="33" t="s">
        <v>3576</v>
      </c>
      <c r="B131" s="33" t="s">
        <v>3577</v>
      </c>
      <c r="C131" s="33" t="s">
        <v>3621</v>
      </c>
      <c r="D131" s="33" t="s">
        <v>2008</v>
      </c>
      <c r="E131" s="33" t="s">
        <v>4176</v>
      </c>
      <c r="F131" s="33" t="s">
        <v>3610</v>
      </c>
      <c r="G131" s="33" t="s">
        <v>2009</v>
      </c>
      <c r="H131" s="33" t="s">
        <v>2074</v>
      </c>
      <c r="I131" s="33" t="s">
        <v>3581</v>
      </c>
      <c r="J131" s="33" t="s">
        <v>3716</v>
      </c>
      <c r="K131" s="33" t="s">
        <v>2010</v>
      </c>
      <c r="L131" s="33" t="s">
        <v>4195</v>
      </c>
      <c r="M131" s="33">
        <v>15</v>
      </c>
      <c r="N131" s="33" t="s">
        <v>2352</v>
      </c>
      <c r="O131" s="37">
        <v>45544</v>
      </c>
      <c r="P131" s="33" t="s">
        <v>2006</v>
      </c>
      <c r="Q131" s="37">
        <v>45562</v>
      </c>
      <c r="R131" s="33">
        <f>NETWORKDAYS(O131,Q131,AW131:AZ131:BA131:BB131:BC131:BF131:BG131:BH131:BI131:BM131)</f>
        <v>15</v>
      </c>
      <c r="S131" s="33">
        <f t="shared" si="2"/>
        <v>16</v>
      </c>
      <c r="T131" s="39" t="s">
        <v>3591</v>
      </c>
      <c r="U131" s="33" t="s">
        <v>3855</v>
      </c>
      <c r="V131" s="37">
        <v>45562</v>
      </c>
      <c r="W131" s="33" t="s">
        <v>3593</v>
      </c>
      <c r="X131" s="33" t="s">
        <v>3584</v>
      </c>
      <c r="Y131" s="33" t="s">
        <v>3584</v>
      </c>
      <c r="Z131" s="33" t="s">
        <v>3591</v>
      </c>
      <c r="AA131" s="33"/>
      <c r="AW131" s="26">
        <v>45292</v>
      </c>
      <c r="AX131" s="26">
        <v>45299</v>
      </c>
      <c r="AY131" s="26">
        <v>45376</v>
      </c>
      <c r="AZ131" s="26">
        <v>45379</v>
      </c>
      <c r="BA131" s="26">
        <v>45380</v>
      </c>
      <c r="BB131" s="26">
        <v>45413</v>
      </c>
      <c r="BC131" s="26">
        <v>45425</v>
      </c>
      <c r="BD131" s="26">
        <v>45446</v>
      </c>
      <c r="BE131" s="26">
        <v>45453</v>
      </c>
      <c r="BF131" s="26">
        <v>45474</v>
      </c>
      <c r="BG131" s="26">
        <v>45493</v>
      </c>
      <c r="BH131" s="26">
        <v>45511</v>
      </c>
      <c r="BI131" s="26">
        <v>45523</v>
      </c>
      <c r="BJ131" s="26">
        <v>45579</v>
      </c>
      <c r="BK131" s="26">
        <v>45600</v>
      </c>
      <c r="BL131" s="26">
        <v>45607</v>
      </c>
      <c r="BM131" s="26">
        <v>45651</v>
      </c>
    </row>
    <row r="132" spans="1:65" ht="189">
      <c r="A132" s="33" t="s">
        <v>3576</v>
      </c>
      <c r="B132" s="33" t="s">
        <v>3577</v>
      </c>
      <c r="C132" s="33" t="s">
        <v>3680</v>
      </c>
      <c r="D132" s="33" t="s">
        <v>2365</v>
      </c>
      <c r="E132" s="33" t="s">
        <v>4176</v>
      </c>
      <c r="F132" s="33" t="s">
        <v>3623</v>
      </c>
      <c r="G132" s="33" t="s">
        <v>2366</v>
      </c>
      <c r="H132" s="33" t="s">
        <v>3707</v>
      </c>
      <c r="I132" s="33" t="s">
        <v>3581</v>
      </c>
      <c r="J132" s="33" t="s">
        <v>3683</v>
      </c>
      <c r="K132" s="33" t="s">
        <v>35</v>
      </c>
      <c r="L132" s="33" t="s">
        <v>4195</v>
      </c>
      <c r="M132" s="33">
        <v>15</v>
      </c>
      <c r="N132" s="33" t="s">
        <v>2363</v>
      </c>
      <c r="O132" s="37">
        <v>45544</v>
      </c>
      <c r="P132" s="33" t="s">
        <v>3584</v>
      </c>
      <c r="Q132" s="37">
        <v>45565</v>
      </c>
      <c r="R132" s="33">
        <f>NETWORKDAYS(O132,Q132,AW132:AZ132:BA132:BB132:BC132:BF132:BG132:BH132:BI132:BM132)</f>
        <v>16</v>
      </c>
      <c r="S132" s="33">
        <f t="shared" si="2"/>
        <v>17</v>
      </c>
      <c r="T132" s="40" t="s">
        <v>3614</v>
      </c>
      <c r="U132" s="33" t="s">
        <v>3856</v>
      </c>
      <c r="V132" s="33" t="s">
        <v>3584</v>
      </c>
      <c r="W132" s="33" t="s">
        <v>3584</v>
      </c>
      <c r="X132" s="33" t="s">
        <v>3584</v>
      </c>
      <c r="Y132" s="33" t="s">
        <v>3584</v>
      </c>
      <c r="Z132" s="33" t="s">
        <v>3703</v>
      </c>
      <c r="AA132" s="33"/>
      <c r="AW132" s="26">
        <v>45292</v>
      </c>
      <c r="AX132" s="26">
        <v>45299</v>
      </c>
      <c r="AY132" s="26">
        <v>45376</v>
      </c>
      <c r="AZ132" s="26">
        <v>45379</v>
      </c>
      <c r="BA132" s="26">
        <v>45380</v>
      </c>
      <c r="BB132" s="26">
        <v>45413</v>
      </c>
      <c r="BC132" s="26">
        <v>45425</v>
      </c>
      <c r="BD132" s="26">
        <v>45446</v>
      </c>
      <c r="BE132" s="26">
        <v>45453</v>
      </c>
      <c r="BF132" s="26">
        <v>45474</v>
      </c>
      <c r="BG132" s="26">
        <v>45493</v>
      </c>
      <c r="BH132" s="26">
        <v>45511</v>
      </c>
      <c r="BI132" s="26">
        <v>45523</v>
      </c>
      <c r="BJ132" s="26">
        <v>45579</v>
      </c>
      <c r="BK132" s="26">
        <v>45600</v>
      </c>
      <c r="BL132" s="26">
        <v>45607</v>
      </c>
      <c r="BM132" s="26">
        <v>45651</v>
      </c>
    </row>
    <row r="133" spans="1:65" ht="110.25">
      <c r="A133" s="33" t="s">
        <v>3576</v>
      </c>
      <c r="B133" s="33" t="s">
        <v>3577</v>
      </c>
      <c r="C133" s="33" t="s">
        <v>3587</v>
      </c>
      <c r="D133" s="33" t="s">
        <v>2373</v>
      </c>
      <c r="E133" s="33" t="s">
        <v>4175</v>
      </c>
      <c r="F133" s="33" t="s">
        <v>3623</v>
      </c>
      <c r="G133" s="33" t="s">
        <v>2374</v>
      </c>
      <c r="H133" s="33" t="s">
        <v>2074</v>
      </c>
      <c r="I133" s="33" t="s">
        <v>3581</v>
      </c>
      <c r="J133" s="33" t="s">
        <v>3716</v>
      </c>
      <c r="K133" s="33" t="s">
        <v>3583</v>
      </c>
      <c r="L133" s="33" t="s">
        <v>4195</v>
      </c>
      <c r="M133" s="33">
        <v>15</v>
      </c>
      <c r="N133" s="33" t="s">
        <v>2371</v>
      </c>
      <c r="O133" s="37">
        <v>45544</v>
      </c>
      <c r="P133" s="33" t="s">
        <v>3858</v>
      </c>
      <c r="Q133" s="37">
        <v>45565</v>
      </c>
      <c r="R133" s="33">
        <f>NETWORKDAYS(O133,Q133,AW133:AZ133:BA133:BB133:BC133:BF133:BG133:BH133:BI133:BM133)</f>
        <v>16</v>
      </c>
      <c r="S133" s="33">
        <f t="shared" si="2"/>
        <v>17</v>
      </c>
      <c r="T133" s="40" t="s">
        <v>3614</v>
      </c>
      <c r="U133" s="33" t="s">
        <v>3857</v>
      </c>
      <c r="V133" s="37">
        <v>45559</v>
      </c>
      <c r="W133" s="33" t="s">
        <v>3593</v>
      </c>
      <c r="X133" s="33" t="s">
        <v>3584</v>
      </c>
      <c r="Y133" s="33" t="s">
        <v>3584</v>
      </c>
      <c r="Z133" s="33" t="s">
        <v>3932</v>
      </c>
      <c r="AA133" s="33"/>
      <c r="AW133" s="26">
        <v>45292</v>
      </c>
      <c r="AX133" s="26">
        <v>45299</v>
      </c>
      <c r="AY133" s="26">
        <v>45376</v>
      </c>
      <c r="AZ133" s="26">
        <v>45379</v>
      </c>
      <c r="BA133" s="26">
        <v>45380</v>
      </c>
      <c r="BB133" s="26">
        <v>45413</v>
      </c>
      <c r="BC133" s="26">
        <v>45425</v>
      </c>
      <c r="BD133" s="26">
        <v>45446</v>
      </c>
      <c r="BE133" s="26">
        <v>45453</v>
      </c>
      <c r="BF133" s="26">
        <v>45474</v>
      </c>
      <c r="BG133" s="26">
        <v>45493</v>
      </c>
      <c r="BH133" s="26">
        <v>45511</v>
      </c>
      <c r="BI133" s="26">
        <v>45523</v>
      </c>
      <c r="BJ133" s="26">
        <v>45579</v>
      </c>
      <c r="BK133" s="26">
        <v>45600</v>
      </c>
      <c r="BL133" s="26">
        <v>45607</v>
      </c>
      <c r="BM133" s="26">
        <v>45651</v>
      </c>
    </row>
    <row r="134" spans="1:65" ht="110.25">
      <c r="A134" s="33" t="s">
        <v>3576</v>
      </c>
      <c r="B134" s="33" t="s">
        <v>3577</v>
      </c>
      <c r="C134" s="33" t="s">
        <v>3587</v>
      </c>
      <c r="D134" s="33" t="s">
        <v>2373</v>
      </c>
      <c r="E134" s="33" t="s">
        <v>4175</v>
      </c>
      <c r="F134" s="33" t="s">
        <v>3623</v>
      </c>
      <c r="G134" s="33" t="s">
        <v>2377</v>
      </c>
      <c r="H134" s="33" t="s">
        <v>2074</v>
      </c>
      <c r="I134" s="33" t="s">
        <v>3581</v>
      </c>
      <c r="J134" s="33" t="s">
        <v>3716</v>
      </c>
      <c r="K134" s="33" t="s">
        <v>3583</v>
      </c>
      <c r="L134" s="33" t="s">
        <v>4195</v>
      </c>
      <c r="M134" s="33">
        <v>15</v>
      </c>
      <c r="N134" s="33" t="s">
        <v>2375</v>
      </c>
      <c r="O134" s="37">
        <v>45544</v>
      </c>
      <c r="P134" s="33" t="s">
        <v>3860</v>
      </c>
      <c r="Q134" s="37">
        <v>45565</v>
      </c>
      <c r="R134" s="33">
        <f>NETWORKDAYS(O134,Q134,AW134:AZ134:BA134:BB134:BC134:BF134:BG134:BH134:BI134:BM134)</f>
        <v>16</v>
      </c>
      <c r="S134" s="33">
        <f t="shared" si="2"/>
        <v>17</v>
      </c>
      <c r="T134" s="40" t="s">
        <v>3614</v>
      </c>
      <c r="U134" s="33" t="s">
        <v>3859</v>
      </c>
      <c r="V134" s="37">
        <v>45559</v>
      </c>
      <c r="W134" s="33" t="s">
        <v>3593</v>
      </c>
      <c r="X134" s="33" t="s">
        <v>3584</v>
      </c>
      <c r="Y134" s="33" t="s">
        <v>3584</v>
      </c>
      <c r="Z134" s="33" t="s">
        <v>3932</v>
      </c>
      <c r="AA134" s="33"/>
      <c r="AW134" s="26">
        <v>45292</v>
      </c>
      <c r="AX134" s="26">
        <v>45299</v>
      </c>
      <c r="AY134" s="26">
        <v>45376</v>
      </c>
      <c r="AZ134" s="26">
        <v>45379</v>
      </c>
      <c r="BA134" s="26">
        <v>45380</v>
      </c>
      <c r="BB134" s="26">
        <v>45413</v>
      </c>
      <c r="BC134" s="26">
        <v>45425</v>
      </c>
      <c r="BD134" s="26">
        <v>45446</v>
      </c>
      <c r="BE134" s="26">
        <v>45453</v>
      </c>
      <c r="BF134" s="26">
        <v>45474</v>
      </c>
      <c r="BG134" s="26">
        <v>45493</v>
      </c>
      <c r="BH134" s="26">
        <v>45511</v>
      </c>
      <c r="BI134" s="26">
        <v>45523</v>
      </c>
      <c r="BJ134" s="26">
        <v>45579</v>
      </c>
      <c r="BK134" s="26">
        <v>45600</v>
      </c>
      <c r="BL134" s="26">
        <v>45607</v>
      </c>
      <c r="BM134" s="26">
        <v>45651</v>
      </c>
    </row>
    <row r="135" spans="1:65" ht="110.25">
      <c r="A135" s="33" t="s">
        <v>3576</v>
      </c>
      <c r="B135" s="33" t="s">
        <v>3577</v>
      </c>
      <c r="C135" s="33" t="s">
        <v>3578</v>
      </c>
      <c r="D135" s="33" t="s">
        <v>1517</v>
      </c>
      <c r="E135" s="33" t="s">
        <v>4172</v>
      </c>
      <c r="F135" s="33" t="s">
        <v>3623</v>
      </c>
      <c r="G135" s="33" t="s">
        <v>2380</v>
      </c>
      <c r="H135" s="33" t="s">
        <v>2074</v>
      </c>
      <c r="I135" s="33" t="s">
        <v>3581</v>
      </c>
      <c r="J135" s="33" t="s">
        <v>3716</v>
      </c>
      <c r="K135" s="33" t="s">
        <v>127</v>
      </c>
      <c r="L135" s="33" t="s">
        <v>4193</v>
      </c>
      <c r="M135" s="33">
        <v>10</v>
      </c>
      <c r="N135" s="33" t="s">
        <v>2378</v>
      </c>
      <c r="O135" s="37">
        <v>45544</v>
      </c>
      <c r="P135" s="33" t="s">
        <v>3862</v>
      </c>
      <c r="Q135" s="37">
        <v>45565</v>
      </c>
      <c r="R135" s="33">
        <f>NETWORKDAYS(O135,Q135,AW135:AZ135:BA135:BB135:BC135:BF135:BG135:BH135:BI135:BM135)</f>
        <v>16</v>
      </c>
      <c r="S135" s="33">
        <f t="shared" si="2"/>
        <v>17</v>
      </c>
      <c r="T135" s="40" t="s">
        <v>3614</v>
      </c>
      <c r="U135" s="33" t="s">
        <v>3861</v>
      </c>
      <c r="V135" s="37">
        <v>45559</v>
      </c>
      <c r="W135" s="33" t="s">
        <v>3593</v>
      </c>
      <c r="X135" s="33" t="s">
        <v>3584</v>
      </c>
      <c r="Y135" s="33" t="s">
        <v>3584</v>
      </c>
      <c r="Z135" s="33" t="s">
        <v>3932</v>
      </c>
      <c r="AA135" s="33"/>
      <c r="AW135" s="26">
        <v>45292</v>
      </c>
      <c r="AX135" s="26">
        <v>45299</v>
      </c>
      <c r="AY135" s="26">
        <v>45376</v>
      </c>
      <c r="AZ135" s="26">
        <v>45379</v>
      </c>
      <c r="BA135" s="26">
        <v>45380</v>
      </c>
      <c r="BB135" s="26">
        <v>45413</v>
      </c>
      <c r="BC135" s="26">
        <v>45425</v>
      </c>
      <c r="BD135" s="26">
        <v>45446</v>
      </c>
      <c r="BE135" s="26">
        <v>45453</v>
      </c>
      <c r="BF135" s="26">
        <v>45474</v>
      </c>
      <c r="BG135" s="26">
        <v>45493</v>
      </c>
      <c r="BH135" s="26">
        <v>45511</v>
      </c>
      <c r="BI135" s="26">
        <v>45523</v>
      </c>
      <c r="BJ135" s="26">
        <v>45579</v>
      </c>
      <c r="BK135" s="26">
        <v>45600</v>
      </c>
      <c r="BL135" s="26">
        <v>45607</v>
      </c>
      <c r="BM135" s="26">
        <v>45651</v>
      </c>
    </row>
    <row r="136" spans="1:65" ht="157.5">
      <c r="A136" s="33" t="s">
        <v>3576</v>
      </c>
      <c r="B136" s="33" t="s">
        <v>3577</v>
      </c>
      <c r="C136" s="33" t="s">
        <v>3630</v>
      </c>
      <c r="D136" s="33" t="s">
        <v>1090</v>
      </c>
      <c r="E136" s="33" t="s">
        <v>4175</v>
      </c>
      <c r="F136" s="33" t="s">
        <v>3589</v>
      </c>
      <c r="G136" s="33" t="s">
        <v>1091</v>
      </c>
      <c r="H136" s="33" t="s">
        <v>2840</v>
      </c>
      <c r="I136" s="33" t="s">
        <v>3581</v>
      </c>
      <c r="J136" s="33" t="s">
        <v>3686</v>
      </c>
      <c r="K136" s="33" t="s">
        <v>3603</v>
      </c>
      <c r="L136" s="33" t="s">
        <v>4182</v>
      </c>
      <c r="M136" s="33">
        <v>15</v>
      </c>
      <c r="N136" s="33" t="s">
        <v>2383</v>
      </c>
      <c r="O136" s="37">
        <v>45544</v>
      </c>
      <c r="P136" s="33" t="s">
        <v>1089</v>
      </c>
      <c r="Q136" s="37">
        <v>45562</v>
      </c>
      <c r="R136" s="33">
        <f>NETWORKDAYS(O136,Q136,AW136:AZ136:BA136:BB136:BC136:BF136:BG136:BH136:BI136:BM136)</f>
        <v>15</v>
      </c>
      <c r="S136" s="33">
        <f t="shared" si="2"/>
        <v>16</v>
      </c>
      <c r="T136" s="39" t="s">
        <v>3591</v>
      </c>
      <c r="U136" s="33" t="s">
        <v>3863</v>
      </c>
      <c r="V136" s="37">
        <v>45562</v>
      </c>
      <c r="W136" s="33" t="s">
        <v>3593</v>
      </c>
      <c r="X136" s="33" t="s">
        <v>3584</v>
      </c>
      <c r="Y136" s="33" t="s">
        <v>3584</v>
      </c>
      <c r="Z136" s="33" t="s">
        <v>3591</v>
      </c>
      <c r="AA136" s="33"/>
      <c r="AW136" s="26">
        <v>45292</v>
      </c>
      <c r="AX136" s="26">
        <v>45299</v>
      </c>
      <c r="AY136" s="26">
        <v>45376</v>
      </c>
      <c r="AZ136" s="26">
        <v>45379</v>
      </c>
      <c r="BA136" s="26">
        <v>45380</v>
      </c>
      <c r="BB136" s="26">
        <v>45413</v>
      </c>
      <c r="BC136" s="26">
        <v>45425</v>
      </c>
      <c r="BD136" s="26">
        <v>45446</v>
      </c>
      <c r="BE136" s="26">
        <v>45453</v>
      </c>
      <c r="BF136" s="26">
        <v>45474</v>
      </c>
      <c r="BG136" s="26">
        <v>45493</v>
      </c>
      <c r="BH136" s="26">
        <v>45511</v>
      </c>
      <c r="BI136" s="26">
        <v>45523</v>
      </c>
      <c r="BJ136" s="26">
        <v>45579</v>
      </c>
      <c r="BK136" s="26">
        <v>45600</v>
      </c>
      <c r="BL136" s="26">
        <v>45607</v>
      </c>
      <c r="BM136" s="26">
        <v>45651</v>
      </c>
    </row>
    <row r="137" spans="1:65" ht="173.25">
      <c r="A137" s="33" t="s">
        <v>3576</v>
      </c>
      <c r="B137" s="33" t="s">
        <v>3577</v>
      </c>
      <c r="C137" s="33" t="s">
        <v>3578</v>
      </c>
      <c r="D137" s="33" t="s">
        <v>2391</v>
      </c>
      <c r="E137" s="33" t="s">
        <v>4172</v>
      </c>
      <c r="F137" s="33" t="s">
        <v>3623</v>
      </c>
      <c r="G137" s="33" t="s">
        <v>2392</v>
      </c>
      <c r="H137" s="33" t="s">
        <v>2138</v>
      </c>
      <c r="I137" s="33" t="s">
        <v>3581</v>
      </c>
      <c r="J137" s="33" t="s">
        <v>3683</v>
      </c>
      <c r="K137" s="33" t="s">
        <v>3603</v>
      </c>
      <c r="L137" s="33" t="s">
        <v>4182</v>
      </c>
      <c r="M137" s="33">
        <v>15</v>
      </c>
      <c r="N137" s="33" t="s">
        <v>2389</v>
      </c>
      <c r="O137" s="37">
        <v>45544</v>
      </c>
      <c r="P137" s="33" t="s">
        <v>3584</v>
      </c>
      <c r="Q137" s="37">
        <v>45565</v>
      </c>
      <c r="R137" s="33">
        <f>NETWORKDAYS(O137,Q137,AW137:AZ137:BA137:BB137:BC137:BF137:BG137:BH137:BI137:BM137)</f>
        <v>16</v>
      </c>
      <c r="S137" s="33">
        <f t="shared" si="2"/>
        <v>17</v>
      </c>
      <c r="T137" s="40" t="s">
        <v>3614</v>
      </c>
      <c r="U137" s="33" t="s">
        <v>3865</v>
      </c>
      <c r="V137" s="33" t="s">
        <v>3584</v>
      </c>
      <c r="W137" s="33" t="s">
        <v>3584</v>
      </c>
      <c r="X137" s="33" t="s">
        <v>3584</v>
      </c>
      <c r="Y137" s="33" t="s">
        <v>3584</v>
      </c>
      <c r="Z137" s="33" t="s">
        <v>3703</v>
      </c>
      <c r="AA137" s="33"/>
      <c r="AW137" s="26">
        <v>45292</v>
      </c>
      <c r="AX137" s="26">
        <v>45299</v>
      </c>
      <c r="AY137" s="26">
        <v>45376</v>
      </c>
      <c r="AZ137" s="26">
        <v>45379</v>
      </c>
      <c r="BA137" s="26">
        <v>45380</v>
      </c>
      <c r="BB137" s="26">
        <v>45413</v>
      </c>
      <c r="BC137" s="26">
        <v>45425</v>
      </c>
      <c r="BD137" s="26">
        <v>45446</v>
      </c>
      <c r="BE137" s="26">
        <v>45453</v>
      </c>
      <c r="BF137" s="26">
        <v>45474</v>
      </c>
      <c r="BG137" s="26">
        <v>45493</v>
      </c>
      <c r="BH137" s="26">
        <v>45511</v>
      </c>
      <c r="BI137" s="26">
        <v>45523</v>
      </c>
      <c r="BJ137" s="26">
        <v>45579</v>
      </c>
      <c r="BK137" s="26">
        <v>45600</v>
      </c>
      <c r="BL137" s="26">
        <v>45607</v>
      </c>
      <c r="BM137" s="26">
        <v>45651</v>
      </c>
    </row>
    <row r="138" spans="1:65" ht="157.5">
      <c r="A138" s="33" t="s">
        <v>3576</v>
      </c>
      <c r="B138" s="33" t="s">
        <v>3577</v>
      </c>
      <c r="C138" s="33" t="s">
        <v>3578</v>
      </c>
      <c r="D138" s="33" t="s">
        <v>2421</v>
      </c>
      <c r="E138" s="33" t="s">
        <v>4174</v>
      </c>
      <c r="F138" s="33" t="s">
        <v>3604</v>
      </c>
      <c r="G138" s="33" t="s">
        <v>2422</v>
      </c>
      <c r="H138" s="33" t="s">
        <v>1690</v>
      </c>
      <c r="I138" s="33" t="s">
        <v>3631</v>
      </c>
      <c r="J138" s="33" t="s">
        <v>3705</v>
      </c>
      <c r="K138" s="33" t="s">
        <v>2319</v>
      </c>
      <c r="L138" s="33" t="s">
        <v>4195</v>
      </c>
      <c r="M138" s="33">
        <v>15</v>
      </c>
      <c r="N138" s="33" t="s">
        <v>2419</v>
      </c>
      <c r="O138" s="37">
        <v>45544</v>
      </c>
      <c r="P138" s="33" t="s">
        <v>3584</v>
      </c>
      <c r="Q138" s="37">
        <v>45565</v>
      </c>
      <c r="R138" s="33">
        <f>NETWORKDAYS(O138,Q138,AW138:AZ138:BA138:BB138:BC138:BF138:BG138:BH138:BI138:BM138)</f>
        <v>16</v>
      </c>
      <c r="S138" s="33">
        <f t="shared" si="2"/>
        <v>17</v>
      </c>
      <c r="T138" s="40" t="s">
        <v>3614</v>
      </c>
      <c r="U138" s="33" t="s">
        <v>3867</v>
      </c>
      <c r="V138" s="33" t="s">
        <v>3584</v>
      </c>
      <c r="W138" s="33" t="s">
        <v>3584</v>
      </c>
      <c r="X138" s="33" t="s">
        <v>3584</v>
      </c>
      <c r="Y138" s="33" t="s">
        <v>3584</v>
      </c>
      <c r="Z138" s="33" t="s">
        <v>3703</v>
      </c>
      <c r="AA138" s="33"/>
      <c r="AW138" s="26">
        <v>45292</v>
      </c>
      <c r="AX138" s="26">
        <v>45299</v>
      </c>
      <c r="AY138" s="26">
        <v>45376</v>
      </c>
      <c r="AZ138" s="26">
        <v>45379</v>
      </c>
      <c r="BA138" s="26">
        <v>45380</v>
      </c>
      <c r="BB138" s="26">
        <v>45413</v>
      </c>
      <c r="BC138" s="26">
        <v>45425</v>
      </c>
      <c r="BD138" s="26">
        <v>45446</v>
      </c>
      <c r="BE138" s="26">
        <v>45453</v>
      </c>
      <c r="BF138" s="26">
        <v>45474</v>
      </c>
      <c r="BG138" s="26">
        <v>45493</v>
      </c>
      <c r="BH138" s="26">
        <v>45511</v>
      </c>
      <c r="BI138" s="26">
        <v>45523</v>
      </c>
      <c r="BJ138" s="26">
        <v>45579</v>
      </c>
      <c r="BK138" s="26">
        <v>45600</v>
      </c>
      <c r="BL138" s="26">
        <v>45607</v>
      </c>
      <c r="BM138" s="26">
        <v>45651</v>
      </c>
    </row>
    <row r="139" spans="1:65" ht="173.25">
      <c r="A139" s="33" t="s">
        <v>3576</v>
      </c>
      <c r="B139" s="33" t="s">
        <v>3577</v>
      </c>
      <c r="C139" s="33" t="s">
        <v>3628</v>
      </c>
      <c r="D139" s="33" t="s">
        <v>2425</v>
      </c>
      <c r="E139" s="33" t="s">
        <v>4175</v>
      </c>
      <c r="F139" s="33" t="s">
        <v>3580</v>
      </c>
      <c r="G139" s="33" t="s">
        <v>2426</v>
      </c>
      <c r="H139" s="33" t="s">
        <v>3067</v>
      </c>
      <c r="I139" s="33" t="s">
        <v>3581</v>
      </c>
      <c r="J139" s="33" t="s">
        <v>3582</v>
      </c>
      <c r="K139" s="33" t="s">
        <v>127</v>
      </c>
      <c r="L139" s="33" t="s">
        <v>4193</v>
      </c>
      <c r="M139" s="33">
        <v>10</v>
      </c>
      <c r="N139" s="33" t="s">
        <v>2423</v>
      </c>
      <c r="O139" s="37">
        <v>45544</v>
      </c>
      <c r="P139" s="33" t="s">
        <v>3584</v>
      </c>
      <c r="Q139" s="37">
        <v>45565</v>
      </c>
      <c r="R139" s="33">
        <f>NETWORKDAYS(O139,Q139,AW139:AZ139:BA139:BB139:BC139:BF139:BG139:BH139:BI139:BM139)</f>
        <v>16</v>
      </c>
      <c r="S139" s="33">
        <f t="shared" si="2"/>
        <v>17</v>
      </c>
      <c r="T139" s="40" t="s">
        <v>3614</v>
      </c>
      <c r="U139" s="33" t="s">
        <v>3868</v>
      </c>
      <c r="V139" s="33" t="s">
        <v>3584</v>
      </c>
      <c r="W139" s="33" t="s">
        <v>3584</v>
      </c>
      <c r="X139" s="33" t="s">
        <v>3584</v>
      </c>
      <c r="Y139" s="33" t="s">
        <v>3584</v>
      </c>
      <c r="Z139" s="33" t="s">
        <v>3703</v>
      </c>
      <c r="AA139" s="33"/>
      <c r="AW139" s="26">
        <v>45292</v>
      </c>
      <c r="AX139" s="26">
        <v>45299</v>
      </c>
      <c r="AY139" s="26">
        <v>45376</v>
      </c>
      <c r="AZ139" s="26">
        <v>45379</v>
      </c>
      <c r="BA139" s="26">
        <v>45380</v>
      </c>
      <c r="BB139" s="26">
        <v>45413</v>
      </c>
      <c r="BC139" s="26">
        <v>45425</v>
      </c>
      <c r="BD139" s="26">
        <v>45446</v>
      </c>
      <c r="BE139" s="26">
        <v>45453</v>
      </c>
      <c r="BF139" s="26">
        <v>45474</v>
      </c>
      <c r="BG139" s="26">
        <v>45493</v>
      </c>
      <c r="BH139" s="26">
        <v>45511</v>
      </c>
      <c r="BI139" s="26">
        <v>45523</v>
      </c>
      <c r="BJ139" s="26">
        <v>45579</v>
      </c>
      <c r="BK139" s="26">
        <v>45600</v>
      </c>
      <c r="BL139" s="26">
        <v>45607</v>
      </c>
      <c r="BM139" s="26">
        <v>45651</v>
      </c>
    </row>
    <row r="140" spans="1:65" ht="126">
      <c r="A140" s="33" t="s">
        <v>3576</v>
      </c>
      <c r="B140" s="33" t="s">
        <v>3653</v>
      </c>
      <c r="C140" s="33" t="s">
        <v>3621</v>
      </c>
      <c r="D140" s="33" t="s">
        <v>2525</v>
      </c>
      <c r="E140" s="33" t="s">
        <v>4172</v>
      </c>
      <c r="F140" s="33" t="s">
        <v>3589</v>
      </c>
      <c r="G140" s="33" t="s">
        <v>2526</v>
      </c>
      <c r="H140" s="33" t="s">
        <v>3612</v>
      </c>
      <c r="I140" s="33" t="s">
        <v>3581</v>
      </c>
      <c r="J140" s="33" t="s">
        <v>3686</v>
      </c>
      <c r="K140" s="33" t="s">
        <v>3583</v>
      </c>
      <c r="L140" s="33" t="s">
        <v>4195</v>
      </c>
      <c r="M140" s="33">
        <v>15</v>
      </c>
      <c r="N140" s="33" t="s">
        <v>2523</v>
      </c>
      <c r="O140" s="37">
        <v>45541</v>
      </c>
      <c r="P140" s="33" t="s">
        <v>3584</v>
      </c>
      <c r="Q140" s="37">
        <v>45565</v>
      </c>
      <c r="R140" s="33">
        <f>NETWORKDAYS(O140,Q140,AW140:AZ140:BA140:BB140:BC140:BF140:BG140:BH140:BI140:BM140)</f>
        <v>17</v>
      </c>
      <c r="S140" s="33">
        <f t="shared" si="2"/>
        <v>18</v>
      </c>
      <c r="T140" s="40" t="s">
        <v>3614</v>
      </c>
      <c r="U140" s="33" t="s">
        <v>3869</v>
      </c>
      <c r="V140" s="33" t="s">
        <v>3584</v>
      </c>
      <c r="W140" s="33" t="s">
        <v>3584</v>
      </c>
      <c r="X140" s="33" t="s">
        <v>3584</v>
      </c>
      <c r="Y140" s="33" t="s">
        <v>3584</v>
      </c>
      <c r="Z140" s="33" t="s">
        <v>3703</v>
      </c>
      <c r="AA140" s="33"/>
      <c r="AW140" s="26">
        <v>45292</v>
      </c>
      <c r="AX140" s="26">
        <v>45299</v>
      </c>
      <c r="AY140" s="26">
        <v>45376</v>
      </c>
      <c r="AZ140" s="26">
        <v>45379</v>
      </c>
      <c r="BA140" s="26">
        <v>45380</v>
      </c>
      <c r="BB140" s="26">
        <v>45413</v>
      </c>
      <c r="BC140" s="26">
        <v>45425</v>
      </c>
      <c r="BD140" s="26">
        <v>45446</v>
      </c>
      <c r="BE140" s="26">
        <v>45453</v>
      </c>
      <c r="BF140" s="26">
        <v>45474</v>
      </c>
      <c r="BG140" s="26">
        <v>45493</v>
      </c>
      <c r="BH140" s="26">
        <v>45511</v>
      </c>
      <c r="BI140" s="26">
        <v>45523</v>
      </c>
      <c r="BJ140" s="26">
        <v>45579</v>
      </c>
      <c r="BK140" s="26">
        <v>45600</v>
      </c>
      <c r="BL140" s="26">
        <v>45607</v>
      </c>
      <c r="BM140" s="26">
        <v>45651</v>
      </c>
    </row>
    <row r="141" spans="1:65" ht="173.25">
      <c r="A141" s="33" t="s">
        <v>3576</v>
      </c>
      <c r="B141" s="33" t="s">
        <v>3653</v>
      </c>
      <c r="C141" s="33" t="s">
        <v>3626</v>
      </c>
      <c r="D141" s="33" t="s">
        <v>2529</v>
      </c>
      <c r="E141" s="33" t="s">
        <v>4176</v>
      </c>
      <c r="F141" s="33" t="s">
        <v>3623</v>
      </c>
      <c r="G141" s="33" t="s">
        <v>2530</v>
      </c>
      <c r="H141" s="33" t="s">
        <v>3419</v>
      </c>
      <c r="I141" s="33" t="s">
        <v>3581</v>
      </c>
      <c r="J141" s="33" t="s">
        <v>3716</v>
      </c>
      <c r="K141" s="33" t="s">
        <v>3583</v>
      </c>
      <c r="L141" s="33" t="s">
        <v>4195</v>
      </c>
      <c r="M141" s="33">
        <v>15</v>
      </c>
      <c r="N141" s="33" t="s">
        <v>2527</v>
      </c>
      <c r="O141" s="37">
        <v>45541</v>
      </c>
      <c r="P141" s="33" t="s">
        <v>3584</v>
      </c>
      <c r="Q141" s="37">
        <v>45565</v>
      </c>
      <c r="R141" s="33">
        <f>NETWORKDAYS(O141,Q141,AW141:AZ141:BA141:BB141:BC141:BF141:BG141:BH141:BI141:BM141)</f>
        <v>17</v>
      </c>
      <c r="S141" s="33">
        <f t="shared" si="2"/>
        <v>18</v>
      </c>
      <c r="T141" s="40" t="s">
        <v>3614</v>
      </c>
      <c r="U141" s="33" t="s">
        <v>3870</v>
      </c>
      <c r="V141" s="33" t="s">
        <v>3584</v>
      </c>
      <c r="W141" s="33" t="s">
        <v>3584</v>
      </c>
      <c r="X141" s="33" t="s">
        <v>3584</v>
      </c>
      <c r="Y141" s="33" t="s">
        <v>3584</v>
      </c>
      <c r="Z141" s="33" t="s">
        <v>3703</v>
      </c>
      <c r="AA141" s="33"/>
      <c r="AW141" s="26">
        <v>45292</v>
      </c>
      <c r="AX141" s="26">
        <v>45299</v>
      </c>
      <c r="AY141" s="26">
        <v>45376</v>
      </c>
      <c r="AZ141" s="26">
        <v>45379</v>
      </c>
      <c r="BA141" s="26">
        <v>45380</v>
      </c>
      <c r="BB141" s="26">
        <v>45413</v>
      </c>
      <c r="BC141" s="26">
        <v>45425</v>
      </c>
      <c r="BD141" s="26">
        <v>45446</v>
      </c>
      <c r="BE141" s="26">
        <v>45453</v>
      </c>
      <c r="BF141" s="26">
        <v>45474</v>
      </c>
      <c r="BG141" s="26">
        <v>45493</v>
      </c>
      <c r="BH141" s="26">
        <v>45511</v>
      </c>
      <c r="BI141" s="26">
        <v>45523</v>
      </c>
      <c r="BJ141" s="26">
        <v>45579</v>
      </c>
      <c r="BK141" s="26">
        <v>45600</v>
      </c>
      <c r="BL141" s="26">
        <v>45607</v>
      </c>
      <c r="BM141" s="26">
        <v>45651</v>
      </c>
    </row>
    <row r="142" spans="1:65" ht="173.25">
      <c r="A142" s="33" t="s">
        <v>3576</v>
      </c>
      <c r="B142" s="33" t="s">
        <v>3577</v>
      </c>
      <c r="C142" s="33" t="s">
        <v>3621</v>
      </c>
      <c r="D142" s="33" t="s">
        <v>2536</v>
      </c>
      <c r="E142" s="33" t="s">
        <v>4173</v>
      </c>
      <c r="F142" s="33" t="s">
        <v>3589</v>
      </c>
      <c r="G142" s="33" t="s">
        <v>2537</v>
      </c>
      <c r="H142" s="33" t="s">
        <v>3612</v>
      </c>
      <c r="I142" s="33" t="s">
        <v>3581</v>
      </c>
      <c r="J142" s="33" t="s">
        <v>3686</v>
      </c>
      <c r="K142" s="33" t="s">
        <v>3583</v>
      </c>
      <c r="L142" s="33" t="s">
        <v>4195</v>
      </c>
      <c r="M142" s="33">
        <v>15</v>
      </c>
      <c r="N142" s="33" t="s">
        <v>2534</v>
      </c>
      <c r="O142" s="37">
        <v>45541</v>
      </c>
      <c r="P142" s="33" t="s">
        <v>3584</v>
      </c>
      <c r="Q142" s="37">
        <v>45565</v>
      </c>
      <c r="R142" s="33">
        <f>NETWORKDAYS(O142,Q142,AW142:AZ142:BA142:BB142:BC142:BF142:BG142:BH142:BI142:BM142)</f>
        <v>17</v>
      </c>
      <c r="S142" s="33">
        <f t="shared" si="2"/>
        <v>18</v>
      </c>
      <c r="T142" s="40" t="s">
        <v>3614</v>
      </c>
      <c r="U142" s="33" t="s">
        <v>3871</v>
      </c>
      <c r="V142" s="33" t="s">
        <v>3584</v>
      </c>
      <c r="W142" s="33" t="s">
        <v>3584</v>
      </c>
      <c r="X142" s="33" t="s">
        <v>3584</v>
      </c>
      <c r="Y142" s="33" t="s">
        <v>3584</v>
      </c>
      <c r="Z142" s="33" t="s">
        <v>3703</v>
      </c>
      <c r="AA142" s="33"/>
      <c r="AW142" s="26">
        <v>45292</v>
      </c>
      <c r="AX142" s="26">
        <v>45299</v>
      </c>
      <c r="AY142" s="26">
        <v>45376</v>
      </c>
      <c r="AZ142" s="26">
        <v>45379</v>
      </c>
      <c r="BA142" s="26">
        <v>45380</v>
      </c>
      <c r="BB142" s="26">
        <v>45413</v>
      </c>
      <c r="BC142" s="26">
        <v>45425</v>
      </c>
      <c r="BD142" s="26">
        <v>45446</v>
      </c>
      <c r="BE142" s="26">
        <v>45453</v>
      </c>
      <c r="BF142" s="26">
        <v>45474</v>
      </c>
      <c r="BG142" s="26">
        <v>45493</v>
      </c>
      <c r="BH142" s="26">
        <v>45511</v>
      </c>
      <c r="BI142" s="26">
        <v>45523</v>
      </c>
      <c r="BJ142" s="26">
        <v>45579</v>
      </c>
      <c r="BK142" s="26">
        <v>45600</v>
      </c>
      <c r="BL142" s="26">
        <v>45607</v>
      </c>
      <c r="BM142" s="26">
        <v>45651</v>
      </c>
    </row>
    <row r="143" spans="1:65" ht="110.25">
      <c r="A143" s="33" t="s">
        <v>3576</v>
      </c>
      <c r="B143" s="33" t="s">
        <v>3577</v>
      </c>
      <c r="C143" s="33" t="s">
        <v>3578</v>
      </c>
      <c r="D143" s="33" t="s">
        <v>2540</v>
      </c>
      <c r="E143" s="33" t="s">
        <v>4174</v>
      </c>
      <c r="F143" s="33" t="s">
        <v>3604</v>
      </c>
      <c r="G143" s="33" t="s">
        <v>2541</v>
      </c>
      <c r="H143" s="33" t="s">
        <v>267</v>
      </c>
      <c r="I143" s="33" t="s">
        <v>3595</v>
      </c>
      <c r="J143" s="33" t="s">
        <v>3665</v>
      </c>
      <c r="K143" s="33" t="s">
        <v>3597</v>
      </c>
      <c r="L143" s="33" t="s">
        <v>4193</v>
      </c>
      <c r="M143" s="33">
        <v>10</v>
      </c>
      <c r="N143" s="33" t="s">
        <v>2538</v>
      </c>
      <c r="O143" s="37">
        <v>45541</v>
      </c>
      <c r="P143" s="33" t="s">
        <v>3584</v>
      </c>
      <c r="Q143" s="37">
        <v>45565</v>
      </c>
      <c r="R143" s="33">
        <f>NETWORKDAYS(O143,Q143,AW143:AZ143:BA143:BB143:BC143:BF143:BG143:BH143:BI143:BM143)</f>
        <v>17</v>
      </c>
      <c r="S143" s="33">
        <f t="shared" si="2"/>
        <v>18</v>
      </c>
      <c r="T143" s="40" t="s">
        <v>3614</v>
      </c>
      <c r="U143" s="33" t="s">
        <v>3666</v>
      </c>
      <c r="V143" s="33" t="s">
        <v>3584</v>
      </c>
      <c r="W143" s="33" t="s">
        <v>3584</v>
      </c>
      <c r="X143" s="33" t="s">
        <v>3584</v>
      </c>
      <c r="Y143" s="33" t="s">
        <v>3584</v>
      </c>
      <c r="Z143" s="33" t="s">
        <v>3667</v>
      </c>
      <c r="AA143" s="36" t="s">
        <v>4187</v>
      </c>
      <c r="AW143" s="26">
        <v>45292</v>
      </c>
      <c r="AX143" s="26">
        <v>45299</v>
      </c>
      <c r="AY143" s="26">
        <v>45376</v>
      </c>
      <c r="AZ143" s="26">
        <v>45379</v>
      </c>
      <c r="BA143" s="26">
        <v>45380</v>
      </c>
      <c r="BB143" s="26">
        <v>45413</v>
      </c>
      <c r="BC143" s="26">
        <v>45425</v>
      </c>
      <c r="BD143" s="26">
        <v>45446</v>
      </c>
      <c r="BE143" s="26">
        <v>45453</v>
      </c>
      <c r="BF143" s="26">
        <v>45474</v>
      </c>
      <c r="BG143" s="26">
        <v>45493</v>
      </c>
      <c r="BH143" s="26">
        <v>45511</v>
      </c>
      <c r="BI143" s="26">
        <v>45523</v>
      </c>
      <c r="BJ143" s="26">
        <v>45579</v>
      </c>
      <c r="BK143" s="26">
        <v>45600</v>
      </c>
      <c r="BL143" s="26">
        <v>45607</v>
      </c>
      <c r="BM143" s="26">
        <v>45651</v>
      </c>
    </row>
    <row r="144" spans="1:65" ht="126">
      <c r="A144" s="33" t="s">
        <v>3576</v>
      </c>
      <c r="B144" s="33" t="s">
        <v>3577</v>
      </c>
      <c r="C144" s="33" t="s">
        <v>3630</v>
      </c>
      <c r="D144" s="33" t="s">
        <v>2545</v>
      </c>
      <c r="E144" s="33" t="s">
        <v>4175</v>
      </c>
      <c r="F144" s="33" t="s">
        <v>3610</v>
      </c>
      <c r="G144" s="33" t="s">
        <v>2546</v>
      </c>
      <c r="H144" s="33" t="s">
        <v>2074</v>
      </c>
      <c r="I144" s="33" t="s">
        <v>3581</v>
      </c>
      <c r="J144" s="33" t="s">
        <v>3716</v>
      </c>
      <c r="K144" s="33" t="s">
        <v>3603</v>
      </c>
      <c r="L144" s="33" t="s">
        <v>4182</v>
      </c>
      <c r="M144" s="33">
        <v>15</v>
      </c>
      <c r="N144" s="33" t="s">
        <v>2543</v>
      </c>
      <c r="O144" s="37">
        <v>45541</v>
      </c>
      <c r="P144" s="33" t="s">
        <v>3873</v>
      </c>
      <c r="Q144" s="37">
        <v>45565</v>
      </c>
      <c r="R144" s="33">
        <f>NETWORKDAYS(O144,Q144,AW144:AZ144:BA144:BB144:BC144:BF144:BG144:BH144:BI144:BM144)</f>
        <v>17</v>
      </c>
      <c r="S144" s="33">
        <f t="shared" si="2"/>
        <v>18</v>
      </c>
      <c r="T144" s="40" t="s">
        <v>3614</v>
      </c>
      <c r="U144" s="33" t="s">
        <v>3872</v>
      </c>
      <c r="V144" s="37">
        <v>45559</v>
      </c>
      <c r="W144" s="33" t="s">
        <v>3593</v>
      </c>
      <c r="X144" s="33" t="s">
        <v>3584</v>
      </c>
      <c r="Y144" s="33" t="s">
        <v>3584</v>
      </c>
      <c r="Z144" s="33" t="s">
        <v>3932</v>
      </c>
      <c r="AA144" s="33"/>
      <c r="AW144" s="26">
        <v>45292</v>
      </c>
      <c r="AX144" s="26">
        <v>45299</v>
      </c>
      <c r="AY144" s="26">
        <v>45376</v>
      </c>
      <c r="AZ144" s="26">
        <v>45379</v>
      </c>
      <c r="BA144" s="26">
        <v>45380</v>
      </c>
      <c r="BB144" s="26">
        <v>45413</v>
      </c>
      <c r="BC144" s="26">
        <v>45425</v>
      </c>
      <c r="BD144" s="26">
        <v>45446</v>
      </c>
      <c r="BE144" s="26">
        <v>45453</v>
      </c>
      <c r="BF144" s="26">
        <v>45474</v>
      </c>
      <c r="BG144" s="26">
        <v>45493</v>
      </c>
      <c r="BH144" s="26">
        <v>45511</v>
      </c>
      <c r="BI144" s="26">
        <v>45523</v>
      </c>
      <c r="BJ144" s="26">
        <v>45579</v>
      </c>
      <c r="BK144" s="26">
        <v>45600</v>
      </c>
      <c r="BL144" s="26">
        <v>45607</v>
      </c>
      <c r="BM144" s="26">
        <v>45651</v>
      </c>
    </row>
    <row r="145" spans="1:65" ht="110.25">
      <c r="A145" s="33" t="s">
        <v>3576</v>
      </c>
      <c r="B145" s="33" t="s">
        <v>3577</v>
      </c>
      <c r="C145" s="33" t="s">
        <v>3668</v>
      </c>
      <c r="D145" s="33" t="s">
        <v>1918</v>
      </c>
      <c r="E145" s="33" t="s">
        <v>4172</v>
      </c>
      <c r="F145" s="33" t="s">
        <v>3580</v>
      </c>
      <c r="G145" s="33" t="s">
        <v>1919</v>
      </c>
      <c r="H145" s="33" t="s">
        <v>1740</v>
      </c>
      <c r="I145" s="33" t="s">
        <v>3581</v>
      </c>
      <c r="J145" s="33" t="s">
        <v>3582</v>
      </c>
      <c r="K145" s="33" t="s">
        <v>35</v>
      </c>
      <c r="L145" s="33" t="s">
        <v>4195</v>
      </c>
      <c r="M145" s="33">
        <v>15</v>
      </c>
      <c r="N145" s="33" t="s">
        <v>2618</v>
      </c>
      <c r="O145" s="37">
        <v>45541</v>
      </c>
      <c r="P145" s="33" t="s">
        <v>1916</v>
      </c>
      <c r="Q145" s="37">
        <v>45546</v>
      </c>
      <c r="R145" s="33">
        <f>NETWORKDAYS(O145,Q145,AW145:AZ145:BA145:BB145:BC145:BF145:BG145:BH145:BI145:BM145)</f>
        <v>4</v>
      </c>
      <c r="S145" s="33">
        <f t="shared" si="2"/>
        <v>5</v>
      </c>
      <c r="T145" s="39" t="s">
        <v>3591</v>
      </c>
      <c r="U145" s="33" t="s">
        <v>3669</v>
      </c>
      <c r="V145" s="37">
        <v>45546</v>
      </c>
      <c r="W145" s="33" t="s">
        <v>3593</v>
      </c>
      <c r="X145" s="33" t="s">
        <v>3599</v>
      </c>
      <c r="Y145" s="33" t="s">
        <v>3584</v>
      </c>
      <c r="Z145" s="33" t="s">
        <v>3591</v>
      </c>
      <c r="AA145" s="33"/>
      <c r="AW145" s="26">
        <v>45292</v>
      </c>
      <c r="AX145" s="26">
        <v>45299</v>
      </c>
      <c r="AY145" s="26">
        <v>45376</v>
      </c>
      <c r="AZ145" s="26">
        <v>45379</v>
      </c>
      <c r="BA145" s="26">
        <v>45380</v>
      </c>
      <c r="BB145" s="26">
        <v>45413</v>
      </c>
      <c r="BC145" s="26">
        <v>45425</v>
      </c>
      <c r="BD145" s="26">
        <v>45446</v>
      </c>
      <c r="BE145" s="26">
        <v>45453</v>
      </c>
      <c r="BF145" s="26">
        <v>45474</v>
      </c>
      <c r="BG145" s="26">
        <v>45493</v>
      </c>
      <c r="BH145" s="26">
        <v>45511</v>
      </c>
      <c r="BI145" s="26">
        <v>45523</v>
      </c>
      <c r="BJ145" s="26">
        <v>45579</v>
      </c>
      <c r="BK145" s="26">
        <v>45600</v>
      </c>
      <c r="BL145" s="26">
        <v>45607</v>
      </c>
      <c r="BM145" s="26">
        <v>45651</v>
      </c>
    </row>
    <row r="146" spans="1:65" ht="126">
      <c r="A146" s="33" t="s">
        <v>3576</v>
      </c>
      <c r="B146" s="33" t="s">
        <v>3577</v>
      </c>
      <c r="C146" s="33" t="s">
        <v>3621</v>
      </c>
      <c r="D146" s="33" t="s">
        <v>727</v>
      </c>
      <c r="E146" s="33" t="s">
        <v>4172</v>
      </c>
      <c r="F146" s="33" t="s">
        <v>3589</v>
      </c>
      <c r="G146" s="33" t="s">
        <v>728</v>
      </c>
      <c r="H146" s="33" t="s">
        <v>2840</v>
      </c>
      <c r="I146" s="33" t="s">
        <v>3581</v>
      </c>
      <c r="J146" s="33" t="s">
        <v>3686</v>
      </c>
      <c r="K146" s="33" t="s">
        <v>108</v>
      </c>
      <c r="L146" s="33" t="s">
        <v>4195</v>
      </c>
      <c r="M146" s="33">
        <v>15</v>
      </c>
      <c r="N146" s="33" t="s">
        <v>2620</v>
      </c>
      <c r="O146" s="37">
        <v>45541</v>
      </c>
      <c r="P146" s="33" t="s">
        <v>725</v>
      </c>
      <c r="Q146" s="37">
        <v>45565</v>
      </c>
      <c r="R146" s="33">
        <f>NETWORKDAYS(O146,Q146,AW146:AZ146:BA146:BB146:BC146:BF146:BG146:BH146:BI146:BM146)</f>
        <v>17</v>
      </c>
      <c r="S146" s="33">
        <f t="shared" si="2"/>
        <v>18</v>
      </c>
      <c r="T146" s="40" t="s">
        <v>3614</v>
      </c>
      <c r="U146" s="33" t="s">
        <v>3874</v>
      </c>
      <c r="V146" s="37">
        <v>45555</v>
      </c>
      <c r="W146" s="33" t="s">
        <v>3593</v>
      </c>
      <c r="X146" s="33" t="s">
        <v>3584</v>
      </c>
      <c r="Y146" s="33" t="s">
        <v>3584</v>
      </c>
      <c r="Z146" s="33" t="s">
        <v>3932</v>
      </c>
      <c r="AA146" s="33"/>
      <c r="AW146" s="26">
        <v>45292</v>
      </c>
      <c r="AX146" s="26">
        <v>45299</v>
      </c>
      <c r="AY146" s="26">
        <v>45376</v>
      </c>
      <c r="AZ146" s="26">
        <v>45379</v>
      </c>
      <c r="BA146" s="26">
        <v>45380</v>
      </c>
      <c r="BB146" s="26">
        <v>45413</v>
      </c>
      <c r="BC146" s="26">
        <v>45425</v>
      </c>
      <c r="BD146" s="26">
        <v>45446</v>
      </c>
      <c r="BE146" s="26">
        <v>45453</v>
      </c>
      <c r="BF146" s="26">
        <v>45474</v>
      </c>
      <c r="BG146" s="26">
        <v>45493</v>
      </c>
      <c r="BH146" s="26">
        <v>45511</v>
      </c>
      <c r="BI146" s="26">
        <v>45523</v>
      </c>
      <c r="BJ146" s="26">
        <v>45579</v>
      </c>
      <c r="BK146" s="26">
        <v>45600</v>
      </c>
      <c r="BL146" s="26">
        <v>45607</v>
      </c>
      <c r="BM146" s="26">
        <v>45651</v>
      </c>
    </row>
    <row r="147" spans="1:65" ht="189">
      <c r="A147" s="33" t="s">
        <v>3576</v>
      </c>
      <c r="B147" s="33" t="s">
        <v>3577</v>
      </c>
      <c r="C147" s="33" t="s">
        <v>3627</v>
      </c>
      <c r="D147" s="33" t="s">
        <v>2280</v>
      </c>
      <c r="E147" s="33" t="s">
        <v>4175</v>
      </c>
      <c r="F147" s="33" t="s">
        <v>3610</v>
      </c>
      <c r="G147" s="33" t="s">
        <v>2624</v>
      </c>
      <c r="H147" s="33" t="s">
        <v>3876</v>
      </c>
      <c r="I147" s="33" t="s">
        <v>3581</v>
      </c>
      <c r="J147" s="33" t="s">
        <v>3716</v>
      </c>
      <c r="K147" s="33" t="s">
        <v>3583</v>
      </c>
      <c r="L147" s="33" t="s">
        <v>4195</v>
      </c>
      <c r="M147" s="33">
        <v>15</v>
      </c>
      <c r="N147" s="33" t="s">
        <v>2622</v>
      </c>
      <c r="O147" s="37">
        <v>45541</v>
      </c>
      <c r="P147" s="33" t="s">
        <v>3584</v>
      </c>
      <c r="Q147" s="37">
        <v>45565</v>
      </c>
      <c r="R147" s="33">
        <f>NETWORKDAYS(O147,Q147,AW147:AZ147:BA147:BB147:BC147:BF147:BG147:BH147:BI147:BM147)</f>
        <v>17</v>
      </c>
      <c r="S147" s="33">
        <f t="shared" si="2"/>
        <v>18</v>
      </c>
      <c r="T147" s="40" t="s">
        <v>3614</v>
      </c>
      <c r="U147" s="33" t="s">
        <v>3875</v>
      </c>
      <c r="V147" s="33" t="s">
        <v>3584</v>
      </c>
      <c r="W147" s="33" t="s">
        <v>3584</v>
      </c>
      <c r="X147" s="33" t="s">
        <v>3584</v>
      </c>
      <c r="Y147" s="33" t="s">
        <v>3584</v>
      </c>
      <c r="Z147" s="33" t="s">
        <v>3703</v>
      </c>
      <c r="AA147" s="33"/>
      <c r="AW147" s="26">
        <v>45292</v>
      </c>
      <c r="AX147" s="26">
        <v>45299</v>
      </c>
      <c r="AY147" s="26">
        <v>45376</v>
      </c>
      <c r="AZ147" s="26">
        <v>45379</v>
      </c>
      <c r="BA147" s="26">
        <v>45380</v>
      </c>
      <c r="BB147" s="26">
        <v>45413</v>
      </c>
      <c r="BC147" s="26">
        <v>45425</v>
      </c>
      <c r="BD147" s="26">
        <v>45446</v>
      </c>
      <c r="BE147" s="26">
        <v>45453</v>
      </c>
      <c r="BF147" s="26">
        <v>45474</v>
      </c>
      <c r="BG147" s="26">
        <v>45493</v>
      </c>
      <c r="BH147" s="26">
        <v>45511</v>
      </c>
      <c r="BI147" s="26">
        <v>45523</v>
      </c>
      <c r="BJ147" s="26">
        <v>45579</v>
      </c>
      <c r="BK147" s="26">
        <v>45600</v>
      </c>
      <c r="BL147" s="26">
        <v>45607</v>
      </c>
      <c r="BM147" s="26">
        <v>45651</v>
      </c>
    </row>
    <row r="148" spans="1:65" ht="110.25">
      <c r="A148" s="33" t="s">
        <v>3576</v>
      </c>
      <c r="B148" s="33" t="s">
        <v>3577</v>
      </c>
      <c r="C148" s="33" t="s">
        <v>3578</v>
      </c>
      <c r="D148" s="33" t="s">
        <v>1050</v>
      </c>
      <c r="E148" s="33" t="s">
        <v>4176</v>
      </c>
      <c r="F148" s="33" t="s">
        <v>3580</v>
      </c>
      <c r="G148" s="33" t="s">
        <v>609</v>
      </c>
      <c r="H148" s="33" t="s">
        <v>1740</v>
      </c>
      <c r="I148" s="33" t="s">
        <v>3581</v>
      </c>
      <c r="J148" s="33" t="s">
        <v>3582</v>
      </c>
      <c r="K148" s="33" t="s">
        <v>3583</v>
      </c>
      <c r="L148" s="33" t="s">
        <v>4195</v>
      </c>
      <c r="M148" s="33">
        <v>15</v>
      </c>
      <c r="N148" s="33" t="s">
        <v>2625</v>
      </c>
      <c r="O148" s="37">
        <v>45541</v>
      </c>
      <c r="P148" s="33" t="s">
        <v>1048</v>
      </c>
      <c r="Q148" s="37">
        <v>45562</v>
      </c>
      <c r="R148" s="33">
        <f>NETWORKDAYS(O148,Q148,AW148:AZ148:BA148:BB148:BC148:BF148:BG148:BH148:BI148:BM148)</f>
        <v>16</v>
      </c>
      <c r="S148" s="33">
        <f t="shared" si="2"/>
        <v>17</v>
      </c>
      <c r="T148" s="41" t="s">
        <v>3698</v>
      </c>
      <c r="U148" s="33" t="s">
        <v>3877</v>
      </c>
      <c r="V148" s="37">
        <v>45562</v>
      </c>
      <c r="W148" s="33" t="s">
        <v>3593</v>
      </c>
      <c r="X148" s="33" t="s">
        <v>3584</v>
      </c>
      <c r="Y148" s="33" t="s">
        <v>3584</v>
      </c>
      <c r="Z148" s="33" t="s">
        <v>3698</v>
      </c>
      <c r="AA148" s="33"/>
      <c r="AW148" s="26">
        <v>45292</v>
      </c>
      <c r="AX148" s="26">
        <v>45299</v>
      </c>
      <c r="AY148" s="26">
        <v>45376</v>
      </c>
      <c r="AZ148" s="26">
        <v>45379</v>
      </c>
      <c r="BA148" s="26">
        <v>45380</v>
      </c>
      <c r="BB148" s="26">
        <v>45413</v>
      </c>
      <c r="BC148" s="26">
        <v>45425</v>
      </c>
      <c r="BD148" s="26">
        <v>45446</v>
      </c>
      <c r="BE148" s="26">
        <v>45453</v>
      </c>
      <c r="BF148" s="26">
        <v>45474</v>
      </c>
      <c r="BG148" s="26">
        <v>45493</v>
      </c>
      <c r="BH148" s="26">
        <v>45511</v>
      </c>
      <c r="BI148" s="26">
        <v>45523</v>
      </c>
      <c r="BJ148" s="26">
        <v>45579</v>
      </c>
      <c r="BK148" s="26">
        <v>45600</v>
      </c>
      <c r="BL148" s="26">
        <v>45607</v>
      </c>
      <c r="BM148" s="26">
        <v>45651</v>
      </c>
    </row>
    <row r="149" spans="1:65" ht="141.75">
      <c r="A149" s="33" t="s">
        <v>3576</v>
      </c>
      <c r="B149" s="33" t="s">
        <v>3577</v>
      </c>
      <c r="C149" s="33" t="s">
        <v>3578</v>
      </c>
      <c r="D149" s="33" t="s">
        <v>263</v>
      </c>
      <c r="E149" s="33" t="s">
        <v>4174</v>
      </c>
      <c r="F149" s="33" t="s">
        <v>3604</v>
      </c>
      <c r="G149" s="33" t="s">
        <v>1926</v>
      </c>
      <c r="H149" s="33" t="s">
        <v>267</v>
      </c>
      <c r="I149" s="33" t="s">
        <v>3595</v>
      </c>
      <c r="J149" s="33" t="s">
        <v>3665</v>
      </c>
      <c r="K149" s="33" t="s">
        <v>3603</v>
      </c>
      <c r="L149" s="33" t="s">
        <v>4182</v>
      </c>
      <c r="M149" s="33">
        <v>15</v>
      </c>
      <c r="N149" s="33" t="s">
        <v>2627</v>
      </c>
      <c r="O149" s="37">
        <v>45541</v>
      </c>
      <c r="P149" s="33" t="s">
        <v>1924</v>
      </c>
      <c r="Q149" s="37">
        <v>45565</v>
      </c>
      <c r="R149" s="33">
        <f>NETWORKDAYS(O149,Q149,AW149:AZ149:BA149:BB149:BC149:BF149:BG149:BH149:BI149:BM149)</f>
        <v>17</v>
      </c>
      <c r="S149" s="33">
        <f t="shared" si="2"/>
        <v>18</v>
      </c>
      <c r="T149" s="40" t="s">
        <v>3614</v>
      </c>
      <c r="U149" s="33" t="s">
        <v>3878</v>
      </c>
      <c r="V149" s="37">
        <v>45546</v>
      </c>
      <c r="W149" s="33" t="s">
        <v>3593</v>
      </c>
      <c r="X149" s="33" t="s">
        <v>3584</v>
      </c>
      <c r="Y149" s="33" t="s">
        <v>3584</v>
      </c>
      <c r="Z149" s="33" t="s">
        <v>3932</v>
      </c>
      <c r="AA149" s="33"/>
      <c r="AW149" s="26">
        <v>45292</v>
      </c>
      <c r="AX149" s="26">
        <v>45299</v>
      </c>
      <c r="AY149" s="26">
        <v>45376</v>
      </c>
      <c r="AZ149" s="26">
        <v>45379</v>
      </c>
      <c r="BA149" s="26">
        <v>45380</v>
      </c>
      <c r="BB149" s="26">
        <v>45413</v>
      </c>
      <c r="BC149" s="26">
        <v>45425</v>
      </c>
      <c r="BD149" s="26">
        <v>45446</v>
      </c>
      <c r="BE149" s="26">
        <v>45453</v>
      </c>
      <c r="BF149" s="26">
        <v>45474</v>
      </c>
      <c r="BG149" s="26">
        <v>45493</v>
      </c>
      <c r="BH149" s="26">
        <v>45511</v>
      </c>
      <c r="BI149" s="26">
        <v>45523</v>
      </c>
      <c r="BJ149" s="26">
        <v>45579</v>
      </c>
      <c r="BK149" s="26">
        <v>45600</v>
      </c>
      <c r="BL149" s="26">
        <v>45607</v>
      </c>
      <c r="BM149" s="26">
        <v>45651</v>
      </c>
    </row>
    <row r="150" spans="1:65" ht="173.25">
      <c r="A150" s="33" t="s">
        <v>3576</v>
      </c>
      <c r="B150" s="33" t="s">
        <v>3577</v>
      </c>
      <c r="C150" s="33" t="s">
        <v>3622</v>
      </c>
      <c r="D150" s="33" t="s">
        <v>2666</v>
      </c>
      <c r="E150" s="33" t="s">
        <v>4175</v>
      </c>
      <c r="F150" s="33" t="s">
        <v>3604</v>
      </c>
      <c r="G150" s="33" t="s">
        <v>2667</v>
      </c>
      <c r="H150" s="33" t="s">
        <v>267</v>
      </c>
      <c r="I150" s="33" t="s">
        <v>3595</v>
      </c>
      <c r="J150" s="33" t="s">
        <v>3665</v>
      </c>
      <c r="K150" s="33" t="s">
        <v>171</v>
      </c>
      <c r="L150" s="33" t="s">
        <v>4195</v>
      </c>
      <c r="M150" s="33">
        <v>15</v>
      </c>
      <c r="N150" s="33" t="s">
        <v>2664</v>
      </c>
      <c r="O150" s="37">
        <v>45541</v>
      </c>
      <c r="P150" s="33" t="s">
        <v>3584</v>
      </c>
      <c r="Q150" s="37">
        <v>45565</v>
      </c>
      <c r="R150" s="33">
        <f>NETWORKDAYS(O150,Q150,AW150:AZ150:BA150:BB150:BC150:BF150:BG150:BH150:BI150:BM150)</f>
        <v>17</v>
      </c>
      <c r="S150" s="33">
        <f t="shared" si="2"/>
        <v>18</v>
      </c>
      <c r="T150" s="40" t="s">
        <v>3614</v>
      </c>
      <c r="U150" s="33" t="s">
        <v>3879</v>
      </c>
      <c r="V150" s="33" t="s">
        <v>3584</v>
      </c>
      <c r="W150" s="33" t="s">
        <v>3584</v>
      </c>
      <c r="X150" s="33" t="s">
        <v>3584</v>
      </c>
      <c r="Y150" s="33" t="s">
        <v>3584</v>
      </c>
      <c r="Z150" s="33" t="s">
        <v>3703</v>
      </c>
      <c r="AA150" s="33"/>
      <c r="AW150" s="26">
        <v>45292</v>
      </c>
      <c r="AX150" s="26">
        <v>45299</v>
      </c>
      <c r="AY150" s="26">
        <v>45376</v>
      </c>
      <c r="AZ150" s="26">
        <v>45379</v>
      </c>
      <c r="BA150" s="26">
        <v>45380</v>
      </c>
      <c r="BB150" s="26">
        <v>45413</v>
      </c>
      <c r="BC150" s="26">
        <v>45425</v>
      </c>
      <c r="BD150" s="26">
        <v>45446</v>
      </c>
      <c r="BE150" s="26">
        <v>45453</v>
      </c>
      <c r="BF150" s="26">
        <v>45474</v>
      </c>
      <c r="BG150" s="26">
        <v>45493</v>
      </c>
      <c r="BH150" s="26">
        <v>45511</v>
      </c>
      <c r="BI150" s="26">
        <v>45523</v>
      </c>
      <c r="BJ150" s="26">
        <v>45579</v>
      </c>
      <c r="BK150" s="26">
        <v>45600</v>
      </c>
      <c r="BL150" s="26">
        <v>45607</v>
      </c>
      <c r="BM150" s="26">
        <v>45651</v>
      </c>
    </row>
    <row r="151" spans="1:65" ht="126">
      <c r="A151" s="33" t="s">
        <v>3576</v>
      </c>
      <c r="B151" s="33" t="s">
        <v>3577</v>
      </c>
      <c r="C151" s="33" t="s">
        <v>3578</v>
      </c>
      <c r="D151" s="33" t="s">
        <v>940</v>
      </c>
      <c r="E151" s="33" t="s">
        <v>4174</v>
      </c>
      <c r="F151" s="33" t="s">
        <v>3604</v>
      </c>
      <c r="G151" s="33" t="s">
        <v>941</v>
      </c>
      <c r="H151" s="33" t="s">
        <v>3787</v>
      </c>
      <c r="I151" s="33" t="s">
        <v>3595</v>
      </c>
      <c r="J151" s="33" t="s">
        <v>3788</v>
      </c>
      <c r="K151" s="33" t="s">
        <v>171</v>
      </c>
      <c r="L151" s="33" t="s">
        <v>4195</v>
      </c>
      <c r="M151" s="33">
        <v>15</v>
      </c>
      <c r="N151" s="33" t="s">
        <v>2672</v>
      </c>
      <c r="O151" s="37">
        <v>45541</v>
      </c>
      <c r="P151" s="33" t="s">
        <v>938</v>
      </c>
      <c r="Q151" s="37">
        <v>45565</v>
      </c>
      <c r="R151" s="33">
        <f>NETWORKDAYS(O151,Q151,AW151:AZ151:BA151:BB151:BC151:BF151:BG151:BH151:BI151:BM151)</f>
        <v>17</v>
      </c>
      <c r="S151" s="33">
        <f t="shared" si="2"/>
        <v>18</v>
      </c>
      <c r="T151" s="40" t="s">
        <v>3614</v>
      </c>
      <c r="U151" s="33" t="s">
        <v>3880</v>
      </c>
      <c r="V151" s="37">
        <v>45553</v>
      </c>
      <c r="W151" s="33" t="s">
        <v>3593</v>
      </c>
      <c r="X151" s="33" t="s">
        <v>3584</v>
      </c>
      <c r="Y151" s="33" t="s">
        <v>3584</v>
      </c>
      <c r="Z151" s="33" t="s">
        <v>3932</v>
      </c>
      <c r="AA151" s="33"/>
      <c r="AW151" s="26">
        <v>45292</v>
      </c>
      <c r="AX151" s="26">
        <v>45299</v>
      </c>
      <c r="AY151" s="26">
        <v>45376</v>
      </c>
      <c r="AZ151" s="26">
        <v>45379</v>
      </c>
      <c r="BA151" s="26">
        <v>45380</v>
      </c>
      <c r="BB151" s="26">
        <v>45413</v>
      </c>
      <c r="BC151" s="26">
        <v>45425</v>
      </c>
      <c r="BD151" s="26">
        <v>45446</v>
      </c>
      <c r="BE151" s="26">
        <v>45453</v>
      </c>
      <c r="BF151" s="26">
        <v>45474</v>
      </c>
      <c r="BG151" s="26">
        <v>45493</v>
      </c>
      <c r="BH151" s="26">
        <v>45511</v>
      </c>
      <c r="BI151" s="26">
        <v>45523</v>
      </c>
      <c r="BJ151" s="26">
        <v>45579</v>
      </c>
      <c r="BK151" s="26">
        <v>45600</v>
      </c>
      <c r="BL151" s="26">
        <v>45607</v>
      </c>
      <c r="BM151" s="26">
        <v>45651</v>
      </c>
    </row>
    <row r="152" spans="1:65" ht="189">
      <c r="A152" s="33" t="s">
        <v>3576</v>
      </c>
      <c r="B152" s="33" t="s">
        <v>3577</v>
      </c>
      <c r="C152" s="33" t="s">
        <v>3616</v>
      </c>
      <c r="D152" s="33" t="s">
        <v>2680</v>
      </c>
      <c r="E152" s="33" t="s">
        <v>4176</v>
      </c>
      <c r="F152" s="33" t="s">
        <v>3623</v>
      </c>
      <c r="G152" s="33" t="s">
        <v>2681</v>
      </c>
      <c r="H152" s="33" t="s">
        <v>3707</v>
      </c>
      <c r="I152" s="33" t="s">
        <v>3581</v>
      </c>
      <c r="J152" s="33" t="s">
        <v>3683</v>
      </c>
      <c r="K152" s="33" t="s">
        <v>3583</v>
      </c>
      <c r="L152" s="33" t="s">
        <v>4195</v>
      </c>
      <c r="M152" s="33">
        <v>15</v>
      </c>
      <c r="N152" s="33" t="s">
        <v>2678</v>
      </c>
      <c r="O152" s="37">
        <v>45541</v>
      </c>
      <c r="P152" s="33" t="s">
        <v>3584</v>
      </c>
      <c r="Q152" s="37">
        <v>45565</v>
      </c>
      <c r="R152" s="33">
        <f>NETWORKDAYS(O152,Q152,AW152:AZ152:BA152:BB152:BC152:BF152:BG152:BH152:BI152:BM152)</f>
        <v>17</v>
      </c>
      <c r="S152" s="33">
        <f t="shared" si="2"/>
        <v>18</v>
      </c>
      <c r="T152" s="40" t="s">
        <v>3614</v>
      </c>
      <c r="U152" s="33" t="s">
        <v>3881</v>
      </c>
      <c r="V152" s="33" t="s">
        <v>3584</v>
      </c>
      <c r="W152" s="33" t="s">
        <v>3584</v>
      </c>
      <c r="X152" s="33" t="s">
        <v>3584</v>
      </c>
      <c r="Y152" s="33" t="s">
        <v>3584</v>
      </c>
      <c r="Z152" s="33" t="s">
        <v>3703</v>
      </c>
      <c r="AA152" s="33"/>
      <c r="AW152" s="26">
        <v>45292</v>
      </c>
      <c r="AX152" s="26">
        <v>45299</v>
      </c>
      <c r="AY152" s="26">
        <v>45376</v>
      </c>
      <c r="AZ152" s="26">
        <v>45379</v>
      </c>
      <c r="BA152" s="26">
        <v>45380</v>
      </c>
      <c r="BB152" s="26">
        <v>45413</v>
      </c>
      <c r="BC152" s="26">
        <v>45425</v>
      </c>
      <c r="BD152" s="26">
        <v>45446</v>
      </c>
      <c r="BE152" s="26">
        <v>45453</v>
      </c>
      <c r="BF152" s="26">
        <v>45474</v>
      </c>
      <c r="BG152" s="26">
        <v>45493</v>
      </c>
      <c r="BH152" s="26">
        <v>45511</v>
      </c>
      <c r="BI152" s="26">
        <v>45523</v>
      </c>
      <c r="BJ152" s="26">
        <v>45579</v>
      </c>
      <c r="BK152" s="26">
        <v>45600</v>
      </c>
      <c r="BL152" s="26">
        <v>45607</v>
      </c>
      <c r="BM152" s="26">
        <v>45651</v>
      </c>
    </row>
    <row r="153" spans="1:65" ht="110.25">
      <c r="A153" s="33" t="s">
        <v>3576</v>
      </c>
      <c r="B153" s="33" t="s">
        <v>3577</v>
      </c>
      <c r="C153" s="33" t="s">
        <v>3628</v>
      </c>
      <c r="D153" s="33" t="s">
        <v>2690</v>
      </c>
      <c r="E153" s="33" t="s">
        <v>4175</v>
      </c>
      <c r="F153" s="33" t="s">
        <v>3604</v>
      </c>
      <c r="G153" s="33" t="s">
        <v>2691</v>
      </c>
      <c r="H153" s="33" t="s">
        <v>3044</v>
      </c>
      <c r="I153" s="33" t="s">
        <v>3581</v>
      </c>
      <c r="J153" s="33" t="s">
        <v>3590</v>
      </c>
      <c r="K153" s="33" t="s">
        <v>3603</v>
      </c>
      <c r="L153" s="33" t="s">
        <v>4182</v>
      </c>
      <c r="M153" s="33">
        <v>15</v>
      </c>
      <c r="N153" s="33" t="s">
        <v>2688</v>
      </c>
      <c r="O153" s="37">
        <v>45541</v>
      </c>
      <c r="P153" s="33" t="s">
        <v>2547</v>
      </c>
      <c r="Q153" s="37">
        <v>45544</v>
      </c>
      <c r="R153" s="33">
        <f>NETWORKDAYS(O153,Q153,AW153:AZ153:BA153:BB153:BC153:BF153:BG153:BH153:BI153:BM153)</f>
        <v>2</v>
      </c>
      <c r="S153" s="33">
        <f t="shared" si="2"/>
        <v>3</v>
      </c>
      <c r="T153" s="39" t="s">
        <v>3591</v>
      </c>
      <c r="U153" s="33" t="s">
        <v>3670</v>
      </c>
      <c r="V153" s="37">
        <v>45544</v>
      </c>
      <c r="W153" s="33" t="s">
        <v>3593</v>
      </c>
      <c r="X153" s="33" t="s">
        <v>3584</v>
      </c>
      <c r="Y153" s="33" t="s">
        <v>3584</v>
      </c>
      <c r="Z153" s="33" t="s">
        <v>3591</v>
      </c>
      <c r="AA153" s="33"/>
      <c r="AW153" s="26">
        <v>45292</v>
      </c>
      <c r="AX153" s="26">
        <v>45299</v>
      </c>
      <c r="AY153" s="26">
        <v>45376</v>
      </c>
      <c r="AZ153" s="26">
        <v>45379</v>
      </c>
      <c r="BA153" s="26">
        <v>45380</v>
      </c>
      <c r="BB153" s="26">
        <v>45413</v>
      </c>
      <c r="BC153" s="26">
        <v>45425</v>
      </c>
      <c r="BD153" s="26">
        <v>45446</v>
      </c>
      <c r="BE153" s="26">
        <v>45453</v>
      </c>
      <c r="BF153" s="26">
        <v>45474</v>
      </c>
      <c r="BG153" s="26">
        <v>45493</v>
      </c>
      <c r="BH153" s="26">
        <v>45511</v>
      </c>
      <c r="BI153" s="26">
        <v>45523</v>
      </c>
      <c r="BJ153" s="26">
        <v>45579</v>
      </c>
      <c r="BK153" s="26">
        <v>45600</v>
      </c>
      <c r="BL153" s="26">
        <v>45607</v>
      </c>
      <c r="BM153" s="26">
        <v>45651</v>
      </c>
    </row>
    <row r="154" spans="1:65" ht="157.5">
      <c r="A154" s="33" t="s">
        <v>3576</v>
      </c>
      <c r="B154" s="33" t="s">
        <v>3577</v>
      </c>
      <c r="C154" s="33" t="s">
        <v>3578</v>
      </c>
      <c r="D154" s="33" t="s">
        <v>2702</v>
      </c>
      <c r="E154" s="33" t="s">
        <v>4172</v>
      </c>
      <c r="F154" s="33" t="s">
        <v>3623</v>
      </c>
      <c r="G154" s="33" t="s">
        <v>2703</v>
      </c>
      <c r="H154" s="33" t="s">
        <v>2138</v>
      </c>
      <c r="I154" s="33" t="s">
        <v>3581</v>
      </c>
      <c r="J154" s="33" t="s">
        <v>3683</v>
      </c>
      <c r="K154" s="33" t="s">
        <v>3583</v>
      </c>
      <c r="L154" s="33" t="s">
        <v>4195</v>
      </c>
      <c r="M154" s="33">
        <v>15</v>
      </c>
      <c r="N154" s="33" t="s">
        <v>2700</v>
      </c>
      <c r="O154" s="37">
        <v>45541</v>
      </c>
      <c r="P154" s="33" t="s">
        <v>3584</v>
      </c>
      <c r="Q154" s="37">
        <v>45565</v>
      </c>
      <c r="R154" s="33">
        <f>NETWORKDAYS(O154,Q154,AW154:AZ154:BA154:BB154:BC154:BF154:BG154:BH154:BI154:BM154)</f>
        <v>17</v>
      </c>
      <c r="S154" s="33">
        <f t="shared" si="2"/>
        <v>18</v>
      </c>
      <c r="T154" s="40" t="s">
        <v>3614</v>
      </c>
      <c r="U154" s="33" t="s">
        <v>3882</v>
      </c>
      <c r="V154" s="33" t="s">
        <v>3584</v>
      </c>
      <c r="W154" s="33" t="s">
        <v>3584</v>
      </c>
      <c r="X154" s="33" t="s">
        <v>3584</v>
      </c>
      <c r="Y154" s="33" t="s">
        <v>3584</v>
      </c>
      <c r="Z154" s="33" t="s">
        <v>3703</v>
      </c>
      <c r="AA154" s="33"/>
      <c r="AW154" s="26">
        <v>45292</v>
      </c>
      <c r="AX154" s="26">
        <v>45299</v>
      </c>
      <c r="AY154" s="26">
        <v>45376</v>
      </c>
      <c r="AZ154" s="26">
        <v>45379</v>
      </c>
      <c r="BA154" s="26">
        <v>45380</v>
      </c>
      <c r="BB154" s="26">
        <v>45413</v>
      </c>
      <c r="BC154" s="26">
        <v>45425</v>
      </c>
      <c r="BD154" s="26">
        <v>45446</v>
      </c>
      <c r="BE154" s="26">
        <v>45453</v>
      </c>
      <c r="BF154" s="26">
        <v>45474</v>
      </c>
      <c r="BG154" s="26">
        <v>45493</v>
      </c>
      <c r="BH154" s="26">
        <v>45511</v>
      </c>
      <c r="BI154" s="26">
        <v>45523</v>
      </c>
      <c r="BJ154" s="26">
        <v>45579</v>
      </c>
      <c r="BK154" s="26">
        <v>45600</v>
      </c>
      <c r="BL154" s="26">
        <v>45607</v>
      </c>
      <c r="BM154" s="26">
        <v>45651</v>
      </c>
    </row>
    <row r="155" spans="1:65" ht="157.5">
      <c r="A155" s="33" t="s">
        <v>3576</v>
      </c>
      <c r="B155" s="33" t="s">
        <v>3577</v>
      </c>
      <c r="C155" s="33" t="s">
        <v>3578</v>
      </c>
      <c r="D155" s="33" t="s">
        <v>1356</v>
      </c>
      <c r="E155" s="33" t="s">
        <v>4172</v>
      </c>
      <c r="F155" s="33" t="s">
        <v>3604</v>
      </c>
      <c r="G155" s="33" t="s">
        <v>1357</v>
      </c>
      <c r="H155" s="33" t="s">
        <v>577</v>
      </c>
      <c r="I155" s="33" t="s">
        <v>3631</v>
      </c>
      <c r="J155" s="33" t="s">
        <v>4177</v>
      </c>
      <c r="K155" s="33" t="s">
        <v>3583</v>
      </c>
      <c r="L155" s="33" t="s">
        <v>4195</v>
      </c>
      <c r="M155" s="33">
        <v>15</v>
      </c>
      <c r="N155" s="33" t="s">
        <v>2724</v>
      </c>
      <c r="O155" s="37">
        <v>45541</v>
      </c>
      <c r="P155" s="33" t="s">
        <v>1354</v>
      </c>
      <c r="Q155" s="37">
        <v>45551</v>
      </c>
      <c r="R155" s="33">
        <f>NETWORKDAYS(O155,Q155,AW155:AZ155:BA155:BB155:BC155:BF155:BG155:BH155:BI155:BM155)</f>
        <v>7</v>
      </c>
      <c r="S155" s="33">
        <f t="shared" si="2"/>
        <v>8</v>
      </c>
      <c r="T155" s="39" t="s">
        <v>3591</v>
      </c>
      <c r="U155" s="33" t="s">
        <v>3887</v>
      </c>
      <c r="V155" s="33" t="s">
        <v>3584</v>
      </c>
      <c r="W155" s="33" t="s">
        <v>3584</v>
      </c>
      <c r="X155" s="33" t="s">
        <v>3584</v>
      </c>
      <c r="Y155" s="33" t="s">
        <v>3584</v>
      </c>
      <c r="Z155" s="33" t="s">
        <v>3591</v>
      </c>
      <c r="AA155" s="36" t="s">
        <v>4179</v>
      </c>
      <c r="AW155" s="26">
        <v>45292</v>
      </c>
      <c r="AX155" s="26">
        <v>45299</v>
      </c>
      <c r="AY155" s="26">
        <v>45376</v>
      </c>
      <c r="AZ155" s="26">
        <v>45379</v>
      </c>
      <c r="BA155" s="26">
        <v>45380</v>
      </c>
      <c r="BB155" s="26">
        <v>45413</v>
      </c>
      <c r="BC155" s="26">
        <v>45425</v>
      </c>
      <c r="BD155" s="26">
        <v>45446</v>
      </c>
      <c r="BE155" s="26">
        <v>45453</v>
      </c>
      <c r="BF155" s="26">
        <v>45474</v>
      </c>
      <c r="BG155" s="26">
        <v>45493</v>
      </c>
      <c r="BH155" s="26">
        <v>45511</v>
      </c>
      <c r="BI155" s="26">
        <v>45523</v>
      </c>
      <c r="BJ155" s="26">
        <v>45579</v>
      </c>
      <c r="BK155" s="26">
        <v>45600</v>
      </c>
      <c r="BL155" s="26">
        <v>45607</v>
      </c>
      <c r="BM155" s="26">
        <v>45651</v>
      </c>
    </row>
    <row r="156" spans="1:65" ht="94.5">
      <c r="A156" s="33" t="s">
        <v>3576</v>
      </c>
      <c r="B156" s="33" t="s">
        <v>3577</v>
      </c>
      <c r="C156" s="33" t="s">
        <v>3618</v>
      </c>
      <c r="D156" s="33" t="s">
        <v>555</v>
      </c>
      <c r="E156" s="33" t="s">
        <v>4176</v>
      </c>
      <c r="F156" s="33" t="s">
        <v>3580</v>
      </c>
      <c r="G156" s="33" t="s">
        <v>1958</v>
      </c>
      <c r="H156" s="33" t="s">
        <v>1139</v>
      </c>
      <c r="I156" s="33" t="s">
        <v>3581</v>
      </c>
      <c r="J156" s="33" t="s">
        <v>3582</v>
      </c>
      <c r="K156" s="33" t="s">
        <v>3603</v>
      </c>
      <c r="L156" s="33" t="s">
        <v>4182</v>
      </c>
      <c r="M156" s="33">
        <v>15</v>
      </c>
      <c r="N156" s="33" t="s">
        <v>2726</v>
      </c>
      <c r="O156" s="37">
        <v>45541</v>
      </c>
      <c r="P156" s="33" t="s">
        <v>1956</v>
      </c>
      <c r="Q156" s="37">
        <v>45546</v>
      </c>
      <c r="R156" s="33">
        <f>NETWORKDAYS(O156,Q156,AW156:AZ156:BA156:BB156:BC156:BF156:BG156:BH156:BI156:BM156)</f>
        <v>4</v>
      </c>
      <c r="S156" s="33">
        <f t="shared" si="2"/>
        <v>5</v>
      </c>
      <c r="T156" s="39" t="s">
        <v>3591</v>
      </c>
      <c r="U156" s="33" t="s">
        <v>3672</v>
      </c>
      <c r="V156" s="37">
        <v>45546</v>
      </c>
      <c r="W156" s="33" t="s">
        <v>3593</v>
      </c>
      <c r="X156" s="33" t="s">
        <v>3599</v>
      </c>
      <c r="Y156" s="33" t="s">
        <v>3584</v>
      </c>
      <c r="Z156" s="33" t="s">
        <v>3591</v>
      </c>
      <c r="AA156" s="33"/>
      <c r="AW156" s="26">
        <v>45292</v>
      </c>
      <c r="AX156" s="26">
        <v>45299</v>
      </c>
      <c r="AY156" s="26">
        <v>45376</v>
      </c>
      <c r="AZ156" s="26">
        <v>45379</v>
      </c>
      <c r="BA156" s="26">
        <v>45380</v>
      </c>
      <c r="BB156" s="26">
        <v>45413</v>
      </c>
      <c r="BC156" s="26">
        <v>45425</v>
      </c>
      <c r="BD156" s="26">
        <v>45446</v>
      </c>
      <c r="BE156" s="26">
        <v>45453</v>
      </c>
      <c r="BF156" s="26">
        <v>45474</v>
      </c>
      <c r="BG156" s="26">
        <v>45493</v>
      </c>
      <c r="BH156" s="26">
        <v>45511</v>
      </c>
      <c r="BI156" s="26">
        <v>45523</v>
      </c>
      <c r="BJ156" s="26">
        <v>45579</v>
      </c>
      <c r="BK156" s="26">
        <v>45600</v>
      </c>
      <c r="BL156" s="26">
        <v>45607</v>
      </c>
      <c r="BM156" s="26">
        <v>45651</v>
      </c>
    </row>
    <row r="157" spans="1:65" ht="126">
      <c r="A157" s="33" t="s">
        <v>3576</v>
      </c>
      <c r="B157" s="33" t="s">
        <v>3577</v>
      </c>
      <c r="C157" s="33" t="s">
        <v>3621</v>
      </c>
      <c r="D157" s="33" t="s">
        <v>2736</v>
      </c>
      <c r="E157" s="33" t="s">
        <v>4175</v>
      </c>
      <c r="F157" s="33" t="s">
        <v>3610</v>
      </c>
      <c r="G157" s="33" t="s">
        <v>2737</v>
      </c>
      <c r="H157" s="33" t="s">
        <v>3434</v>
      </c>
      <c r="I157" s="33" t="s">
        <v>3581</v>
      </c>
      <c r="J157" s="33" t="s">
        <v>3716</v>
      </c>
      <c r="K157" s="33" t="s">
        <v>3603</v>
      </c>
      <c r="L157" s="33" t="s">
        <v>4182</v>
      </c>
      <c r="M157" s="33">
        <v>15</v>
      </c>
      <c r="N157" s="33" t="s">
        <v>2734</v>
      </c>
      <c r="O157" s="37">
        <v>45541</v>
      </c>
      <c r="P157" s="33" t="s">
        <v>3584</v>
      </c>
      <c r="Q157" s="37">
        <v>45565</v>
      </c>
      <c r="R157" s="33">
        <f>NETWORKDAYS(O157,Q157,AW157:AZ157:BA157:BB157:BC157:BF157:BG157:BH157:BI157:BM157)</f>
        <v>17</v>
      </c>
      <c r="S157" s="33">
        <f t="shared" si="2"/>
        <v>18</v>
      </c>
      <c r="T157" s="40" t="s">
        <v>3614</v>
      </c>
      <c r="U157" s="33" t="s">
        <v>3888</v>
      </c>
      <c r="V157" s="33" t="s">
        <v>3584</v>
      </c>
      <c r="W157" s="33" t="s">
        <v>3584</v>
      </c>
      <c r="X157" s="33" t="s">
        <v>3584</v>
      </c>
      <c r="Y157" s="33" t="s">
        <v>3584</v>
      </c>
      <c r="Z157" s="33" t="s">
        <v>3703</v>
      </c>
      <c r="AA157" s="33"/>
      <c r="AW157" s="26">
        <v>45292</v>
      </c>
      <c r="AX157" s="26">
        <v>45299</v>
      </c>
      <c r="AY157" s="26">
        <v>45376</v>
      </c>
      <c r="AZ157" s="26">
        <v>45379</v>
      </c>
      <c r="BA157" s="26">
        <v>45380</v>
      </c>
      <c r="BB157" s="26">
        <v>45413</v>
      </c>
      <c r="BC157" s="26">
        <v>45425</v>
      </c>
      <c r="BD157" s="26">
        <v>45446</v>
      </c>
      <c r="BE157" s="26">
        <v>45453</v>
      </c>
      <c r="BF157" s="26">
        <v>45474</v>
      </c>
      <c r="BG157" s="26">
        <v>45493</v>
      </c>
      <c r="BH157" s="26">
        <v>45511</v>
      </c>
      <c r="BI157" s="26">
        <v>45523</v>
      </c>
      <c r="BJ157" s="26">
        <v>45579</v>
      </c>
      <c r="BK157" s="26">
        <v>45600</v>
      </c>
      <c r="BL157" s="26">
        <v>45607</v>
      </c>
      <c r="BM157" s="26">
        <v>45651</v>
      </c>
    </row>
    <row r="158" spans="1:65" ht="94.5">
      <c r="A158" s="33" t="s">
        <v>3576</v>
      </c>
      <c r="B158" s="33" t="s">
        <v>3577</v>
      </c>
      <c r="C158" s="33" t="s">
        <v>3621</v>
      </c>
      <c r="D158" s="33" t="s">
        <v>2736</v>
      </c>
      <c r="E158" s="33" t="s">
        <v>4175</v>
      </c>
      <c r="F158" s="33" t="s">
        <v>3610</v>
      </c>
      <c r="G158" s="33" t="s">
        <v>2740</v>
      </c>
      <c r="H158" s="33" t="s">
        <v>3434</v>
      </c>
      <c r="I158" s="33" t="s">
        <v>3581</v>
      </c>
      <c r="J158" s="33" t="s">
        <v>3716</v>
      </c>
      <c r="K158" s="33" t="s">
        <v>3603</v>
      </c>
      <c r="L158" s="33" t="s">
        <v>4182</v>
      </c>
      <c r="M158" s="33">
        <v>15</v>
      </c>
      <c r="N158" s="33" t="s">
        <v>2738</v>
      </c>
      <c r="O158" s="37">
        <v>45541</v>
      </c>
      <c r="P158" s="33" t="s">
        <v>3889</v>
      </c>
      <c r="Q158" s="37">
        <v>45559</v>
      </c>
      <c r="R158" s="33">
        <f>NETWORKDAYS(O158,Q158,AW158:AZ158:BA158:BB158:BC158:BF158:BG158:BH158:BI158:BM158)</f>
        <v>13</v>
      </c>
      <c r="S158" s="33">
        <f t="shared" si="2"/>
        <v>14</v>
      </c>
      <c r="T158" s="39" t="s">
        <v>3591</v>
      </c>
      <c r="U158" s="33" t="s">
        <v>3890</v>
      </c>
      <c r="V158" s="37">
        <v>45559</v>
      </c>
      <c r="W158" s="33" t="s">
        <v>3593</v>
      </c>
      <c r="X158" s="33" t="s">
        <v>3599</v>
      </c>
      <c r="Y158" s="33" t="s">
        <v>3584</v>
      </c>
      <c r="Z158" s="33" t="s">
        <v>3591</v>
      </c>
      <c r="AA158" s="33"/>
      <c r="AW158" s="26">
        <v>45292</v>
      </c>
      <c r="AX158" s="26">
        <v>45299</v>
      </c>
      <c r="AY158" s="26">
        <v>45376</v>
      </c>
      <c r="AZ158" s="26">
        <v>45379</v>
      </c>
      <c r="BA158" s="26">
        <v>45380</v>
      </c>
      <c r="BB158" s="26">
        <v>45413</v>
      </c>
      <c r="BC158" s="26">
        <v>45425</v>
      </c>
      <c r="BD158" s="26">
        <v>45446</v>
      </c>
      <c r="BE158" s="26">
        <v>45453</v>
      </c>
      <c r="BF158" s="26">
        <v>45474</v>
      </c>
      <c r="BG158" s="26">
        <v>45493</v>
      </c>
      <c r="BH158" s="26">
        <v>45511</v>
      </c>
      <c r="BI158" s="26">
        <v>45523</v>
      </c>
      <c r="BJ158" s="26">
        <v>45579</v>
      </c>
      <c r="BK158" s="26">
        <v>45600</v>
      </c>
      <c r="BL158" s="26">
        <v>45607</v>
      </c>
      <c r="BM158" s="26">
        <v>45651</v>
      </c>
    </row>
    <row r="159" spans="1:65" ht="110.25">
      <c r="A159" s="33" t="s">
        <v>3576</v>
      </c>
      <c r="B159" s="33" t="s">
        <v>3577</v>
      </c>
      <c r="C159" s="33" t="s">
        <v>3628</v>
      </c>
      <c r="D159" s="33" t="s">
        <v>2549</v>
      </c>
      <c r="E159" s="33" t="s">
        <v>4175</v>
      </c>
      <c r="F159" s="33" t="s">
        <v>3604</v>
      </c>
      <c r="G159" s="33" t="s">
        <v>2550</v>
      </c>
      <c r="H159" s="33" t="s">
        <v>3044</v>
      </c>
      <c r="I159" s="33" t="s">
        <v>3581</v>
      </c>
      <c r="J159" s="33" t="s">
        <v>3590</v>
      </c>
      <c r="K159" s="33" t="s">
        <v>3603</v>
      </c>
      <c r="L159" s="33" t="s">
        <v>4182</v>
      </c>
      <c r="M159" s="33">
        <v>15</v>
      </c>
      <c r="N159" s="33" t="s">
        <v>2688</v>
      </c>
      <c r="O159" s="37">
        <v>45541</v>
      </c>
      <c r="P159" s="33" t="s">
        <v>2547</v>
      </c>
      <c r="Q159" s="37">
        <v>45544</v>
      </c>
      <c r="R159" s="33">
        <f>NETWORKDAYS(O159,Q159,AW159:AZ159:BA159:BB159:BC159:BF159:BG159:BH159:BI159:BM159)</f>
        <v>2</v>
      </c>
      <c r="S159" s="33">
        <f t="shared" si="2"/>
        <v>3</v>
      </c>
      <c r="T159" s="39" t="s">
        <v>3591</v>
      </c>
      <c r="U159" s="33" t="s">
        <v>3673</v>
      </c>
      <c r="V159" s="37">
        <v>45544</v>
      </c>
      <c r="W159" s="33" t="s">
        <v>3593</v>
      </c>
      <c r="X159" s="33" t="s">
        <v>3584</v>
      </c>
      <c r="Y159" s="33" t="s">
        <v>3584</v>
      </c>
      <c r="Z159" s="33" t="s">
        <v>3591</v>
      </c>
      <c r="AA159" s="33"/>
      <c r="AW159" s="26">
        <v>45292</v>
      </c>
      <c r="AX159" s="26">
        <v>45299</v>
      </c>
      <c r="AY159" s="26">
        <v>45376</v>
      </c>
      <c r="AZ159" s="26">
        <v>45379</v>
      </c>
      <c r="BA159" s="26">
        <v>45380</v>
      </c>
      <c r="BB159" s="26">
        <v>45413</v>
      </c>
      <c r="BC159" s="26">
        <v>45425</v>
      </c>
      <c r="BD159" s="26">
        <v>45446</v>
      </c>
      <c r="BE159" s="26">
        <v>45453</v>
      </c>
      <c r="BF159" s="26">
        <v>45474</v>
      </c>
      <c r="BG159" s="26">
        <v>45493</v>
      </c>
      <c r="BH159" s="26">
        <v>45511</v>
      </c>
      <c r="BI159" s="26">
        <v>45523</v>
      </c>
      <c r="BJ159" s="26">
        <v>45579</v>
      </c>
      <c r="BK159" s="26">
        <v>45600</v>
      </c>
      <c r="BL159" s="26">
        <v>45607</v>
      </c>
      <c r="BM159" s="26">
        <v>45651</v>
      </c>
    </row>
    <row r="160" spans="1:65" ht="141.75">
      <c r="A160" s="33" t="s">
        <v>3576</v>
      </c>
      <c r="B160" s="33" t="s">
        <v>3577</v>
      </c>
      <c r="C160" s="33" t="s">
        <v>3578</v>
      </c>
      <c r="D160" s="33" t="s">
        <v>1400</v>
      </c>
      <c r="E160" s="33" t="s">
        <v>4176</v>
      </c>
      <c r="F160" s="33" t="s">
        <v>3610</v>
      </c>
      <c r="G160" s="33" t="s">
        <v>2870</v>
      </c>
      <c r="H160" s="33" t="s">
        <v>1982</v>
      </c>
      <c r="I160" s="33" t="s">
        <v>3581</v>
      </c>
      <c r="J160" s="33" t="s">
        <v>3683</v>
      </c>
      <c r="K160" s="33" t="s">
        <v>357</v>
      </c>
      <c r="L160" s="33" t="s">
        <v>4195</v>
      </c>
      <c r="M160" s="33">
        <v>15</v>
      </c>
      <c r="N160" s="33" t="s">
        <v>2868</v>
      </c>
      <c r="O160" s="37">
        <v>45540</v>
      </c>
      <c r="P160" s="33" t="s">
        <v>3584</v>
      </c>
      <c r="Q160" s="37">
        <v>45565</v>
      </c>
      <c r="R160" s="33">
        <f>NETWORKDAYS(O160,Q160,AW160:AZ160:BA160:BB160:BC160:BF160:BG160:BH160:BI160:BM160)</f>
        <v>18</v>
      </c>
      <c r="S160" s="33">
        <f t="shared" ref="S160:S190" si="3">R160+1</f>
        <v>19</v>
      </c>
      <c r="T160" s="40" t="s">
        <v>3614</v>
      </c>
      <c r="U160" s="33" t="s">
        <v>3891</v>
      </c>
      <c r="V160" s="33" t="s">
        <v>3584</v>
      </c>
      <c r="W160" s="33" t="s">
        <v>3584</v>
      </c>
      <c r="X160" s="33" t="s">
        <v>3584</v>
      </c>
      <c r="Y160" s="33" t="s">
        <v>3584</v>
      </c>
      <c r="Z160" s="33" t="s">
        <v>3703</v>
      </c>
      <c r="AA160" s="36" t="s">
        <v>4183</v>
      </c>
      <c r="AW160" s="26">
        <v>45292</v>
      </c>
      <c r="AX160" s="26">
        <v>45299</v>
      </c>
      <c r="AY160" s="26">
        <v>45376</v>
      </c>
      <c r="AZ160" s="26">
        <v>45379</v>
      </c>
      <c r="BA160" s="26">
        <v>45380</v>
      </c>
      <c r="BB160" s="26">
        <v>45413</v>
      </c>
      <c r="BC160" s="26">
        <v>45425</v>
      </c>
      <c r="BD160" s="26">
        <v>45446</v>
      </c>
      <c r="BE160" s="26">
        <v>45453</v>
      </c>
      <c r="BF160" s="26">
        <v>45474</v>
      </c>
      <c r="BG160" s="26">
        <v>45493</v>
      </c>
      <c r="BH160" s="26">
        <v>45511</v>
      </c>
      <c r="BI160" s="26">
        <v>45523</v>
      </c>
      <c r="BJ160" s="26">
        <v>45579</v>
      </c>
      <c r="BK160" s="26">
        <v>45600</v>
      </c>
      <c r="BL160" s="26">
        <v>45607</v>
      </c>
      <c r="BM160" s="26">
        <v>45651</v>
      </c>
    </row>
    <row r="161" spans="1:65" ht="157.5">
      <c r="A161" s="33" t="s">
        <v>3576</v>
      </c>
      <c r="B161" s="33" t="s">
        <v>3577</v>
      </c>
      <c r="C161" s="33" t="s">
        <v>3578</v>
      </c>
      <c r="D161" s="33" t="s">
        <v>1400</v>
      </c>
      <c r="E161" s="33" t="s">
        <v>4172</v>
      </c>
      <c r="F161" s="33" t="s">
        <v>3660</v>
      </c>
      <c r="G161" s="33" t="s">
        <v>2873</v>
      </c>
      <c r="H161" s="33" t="s">
        <v>3631</v>
      </c>
      <c r="I161" s="33" t="s">
        <v>3631</v>
      </c>
      <c r="J161" s="33" t="s">
        <v>3631</v>
      </c>
      <c r="K161" s="33" t="s">
        <v>3583</v>
      </c>
      <c r="L161" s="33" t="s">
        <v>4195</v>
      </c>
      <c r="M161" s="33">
        <v>15</v>
      </c>
      <c r="N161" s="33" t="s">
        <v>2871</v>
      </c>
      <c r="O161" s="37">
        <v>45540</v>
      </c>
      <c r="P161" s="33" t="s">
        <v>3584</v>
      </c>
      <c r="Q161" s="37">
        <v>45565</v>
      </c>
      <c r="R161" s="33">
        <f>NETWORKDAYS(O161,Q161,AW161:AZ161:BA161:BB161:BC161:BF161:BG161:BH161:BI161:BM161)</f>
        <v>18</v>
      </c>
      <c r="S161" s="33">
        <f t="shared" si="3"/>
        <v>19</v>
      </c>
      <c r="T161" s="40" t="s">
        <v>3614</v>
      </c>
      <c r="U161" s="33" t="s">
        <v>3892</v>
      </c>
      <c r="V161" s="33" t="s">
        <v>3584</v>
      </c>
      <c r="W161" s="33" t="s">
        <v>3584</v>
      </c>
      <c r="X161" s="33" t="s">
        <v>3584</v>
      </c>
      <c r="Y161" s="33" t="s">
        <v>3584</v>
      </c>
      <c r="Z161" s="33" t="s">
        <v>3703</v>
      </c>
      <c r="AA161" s="33"/>
      <c r="AW161" s="26">
        <v>45292</v>
      </c>
      <c r="AX161" s="26">
        <v>45299</v>
      </c>
      <c r="AY161" s="26">
        <v>45376</v>
      </c>
      <c r="AZ161" s="26">
        <v>45379</v>
      </c>
      <c r="BA161" s="26">
        <v>45380</v>
      </c>
      <c r="BB161" s="26">
        <v>45413</v>
      </c>
      <c r="BC161" s="26">
        <v>45425</v>
      </c>
      <c r="BD161" s="26">
        <v>45446</v>
      </c>
      <c r="BE161" s="26">
        <v>45453</v>
      </c>
      <c r="BF161" s="26">
        <v>45474</v>
      </c>
      <c r="BG161" s="26">
        <v>45493</v>
      </c>
      <c r="BH161" s="26">
        <v>45511</v>
      </c>
      <c r="BI161" s="26">
        <v>45523</v>
      </c>
      <c r="BJ161" s="26">
        <v>45579</v>
      </c>
      <c r="BK161" s="26">
        <v>45600</v>
      </c>
      <c r="BL161" s="26">
        <v>45607</v>
      </c>
      <c r="BM161" s="26">
        <v>45651</v>
      </c>
    </row>
    <row r="162" spans="1:65" ht="110.25">
      <c r="A162" s="33" t="s">
        <v>3576</v>
      </c>
      <c r="B162" s="33" t="s">
        <v>3577</v>
      </c>
      <c r="C162" s="33" t="s">
        <v>3608</v>
      </c>
      <c r="D162" s="33" t="s">
        <v>2915</v>
      </c>
      <c r="E162" s="33" t="s">
        <v>4176</v>
      </c>
      <c r="F162" s="33" t="s">
        <v>3604</v>
      </c>
      <c r="G162" s="33" t="s">
        <v>2916</v>
      </c>
      <c r="H162" s="33" t="s">
        <v>1772</v>
      </c>
      <c r="I162" s="33" t="s">
        <v>3581</v>
      </c>
      <c r="J162" s="33" t="s">
        <v>3683</v>
      </c>
      <c r="K162" s="33" t="s">
        <v>3583</v>
      </c>
      <c r="L162" s="33" t="s">
        <v>4195</v>
      </c>
      <c r="M162" s="33">
        <v>15</v>
      </c>
      <c r="N162" s="33" t="s">
        <v>2913</v>
      </c>
      <c r="O162" s="37">
        <v>45540</v>
      </c>
      <c r="P162" s="33" t="s">
        <v>3584</v>
      </c>
      <c r="Q162" s="37">
        <v>45565</v>
      </c>
      <c r="R162" s="33">
        <f>NETWORKDAYS(O162,Q162,AW162:AZ162:BA162:BB162:BC162:BF162:BG162:BH162:BI162:BM162)</f>
        <v>18</v>
      </c>
      <c r="S162" s="33">
        <f t="shared" si="3"/>
        <v>19</v>
      </c>
      <c r="T162" s="40" t="s">
        <v>3614</v>
      </c>
      <c r="U162" s="33" t="s">
        <v>3893</v>
      </c>
      <c r="V162" s="33" t="s">
        <v>3584</v>
      </c>
      <c r="W162" s="33" t="s">
        <v>3584</v>
      </c>
      <c r="X162" s="33" t="s">
        <v>3584</v>
      </c>
      <c r="Y162" s="33" t="s">
        <v>3584</v>
      </c>
      <c r="Z162" s="33" t="s">
        <v>3703</v>
      </c>
      <c r="AA162" s="33"/>
      <c r="AW162" s="26">
        <v>45292</v>
      </c>
      <c r="AX162" s="26">
        <v>45299</v>
      </c>
      <c r="AY162" s="26">
        <v>45376</v>
      </c>
      <c r="AZ162" s="26">
        <v>45379</v>
      </c>
      <c r="BA162" s="26">
        <v>45380</v>
      </c>
      <c r="BB162" s="26">
        <v>45413</v>
      </c>
      <c r="BC162" s="26">
        <v>45425</v>
      </c>
      <c r="BD162" s="26">
        <v>45446</v>
      </c>
      <c r="BE162" s="26">
        <v>45453</v>
      </c>
      <c r="BF162" s="26">
        <v>45474</v>
      </c>
      <c r="BG162" s="26">
        <v>45493</v>
      </c>
      <c r="BH162" s="26">
        <v>45511</v>
      </c>
      <c r="BI162" s="26">
        <v>45523</v>
      </c>
      <c r="BJ162" s="26">
        <v>45579</v>
      </c>
      <c r="BK162" s="26">
        <v>45600</v>
      </c>
      <c r="BL162" s="26">
        <v>45607</v>
      </c>
      <c r="BM162" s="26">
        <v>45651</v>
      </c>
    </row>
    <row r="163" spans="1:65" ht="126">
      <c r="A163" s="33" t="s">
        <v>3576</v>
      </c>
      <c r="B163" s="33" t="s">
        <v>3577</v>
      </c>
      <c r="C163" s="33" t="s">
        <v>3626</v>
      </c>
      <c r="D163" s="33" t="s">
        <v>2923</v>
      </c>
      <c r="E163" s="33" t="s">
        <v>4175</v>
      </c>
      <c r="F163" s="33" t="s">
        <v>3660</v>
      </c>
      <c r="G163" s="33" t="s">
        <v>2924</v>
      </c>
      <c r="H163" s="33" t="s">
        <v>2074</v>
      </c>
      <c r="I163" s="33" t="s">
        <v>3581</v>
      </c>
      <c r="J163" s="33" t="s">
        <v>3716</v>
      </c>
      <c r="K163" s="33" t="s">
        <v>3583</v>
      </c>
      <c r="L163" s="33" t="s">
        <v>4195</v>
      </c>
      <c r="M163" s="33">
        <v>15</v>
      </c>
      <c r="N163" s="33" t="s">
        <v>2921</v>
      </c>
      <c r="O163" s="37">
        <v>45540</v>
      </c>
      <c r="P163" s="33" t="s">
        <v>3898</v>
      </c>
      <c r="Q163" s="37">
        <v>45565</v>
      </c>
      <c r="R163" s="33">
        <f>NETWORKDAYS(O163,Q163,AW163:AZ163:BA163:BB163:BC163:BF163:BG163:BH163:BI163:BM163)</f>
        <v>18</v>
      </c>
      <c r="S163" s="33">
        <f t="shared" si="3"/>
        <v>19</v>
      </c>
      <c r="T163" s="40" t="s">
        <v>3614</v>
      </c>
      <c r="U163" s="33" t="s">
        <v>3897</v>
      </c>
      <c r="V163" s="37">
        <v>45559</v>
      </c>
      <c r="W163" s="33" t="s">
        <v>3593</v>
      </c>
      <c r="X163" s="33" t="s">
        <v>3584</v>
      </c>
      <c r="Y163" s="33" t="s">
        <v>3584</v>
      </c>
      <c r="Z163" s="33" t="s">
        <v>3932</v>
      </c>
      <c r="AA163" s="33"/>
      <c r="AW163" s="26">
        <v>45292</v>
      </c>
      <c r="AX163" s="26">
        <v>45299</v>
      </c>
      <c r="AY163" s="26">
        <v>45376</v>
      </c>
      <c r="AZ163" s="26">
        <v>45379</v>
      </c>
      <c r="BA163" s="26">
        <v>45380</v>
      </c>
      <c r="BB163" s="26">
        <v>45413</v>
      </c>
      <c r="BC163" s="26">
        <v>45425</v>
      </c>
      <c r="BD163" s="26">
        <v>45446</v>
      </c>
      <c r="BE163" s="26">
        <v>45453</v>
      </c>
      <c r="BF163" s="26">
        <v>45474</v>
      </c>
      <c r="BG163" s="26">
        <v>45493</v>
      </c>
      <c r="BH163" s="26">
        <v>45511</v>
      </c>
      <c r="BI163" s="26">
        <v>45523</v>
      </c>
      <c r="BJ163" s="26">
        <v>45579</v>
      </c>
      <c r="BK163" s="26">
        <v>45600</v>
      </c>
      <c r="BL163" s="26">
        <v>45607</v>
      </c>
      <c r="BM163" s="26">
        <v>45651</v>
      </c>
    </row>
    <row r="164" spans="1:65" ht="110.25">
      <c r="A164" s="33" t="s">
        <v>3576</v>
      </c>
      <c r="B164" s="33" t="s">
        <v>3577</v>
      </c>
      <c r="C164" s="33" t="s">
        <v>3587</v>
      </c>
      <c r="D164" s="33" t="s">
        <v>2184</v>
      </c>
      <c r="E164" s="33" t="s">
        <v>4175</v>
      </c>
      <c r="F164" s="33" t="s">
        <v>3580</v>
      </c>
      <c r="G164" s="33" t="s">
        <v>2185</v>
      </c>
      <c r="H164" s="33" t="s">
        <v>3674</v>
      </c>
      <c r="I164" s="33" t="s">
        <v>3581</v>
      </c>
      <c r="J164" s="33" t="s">
        <v>3582</v>
      </c>
      <c r="K164" s="33" t="s">
        <v>3583</v>
      </c>
      <c r="L164" s="33" t="s">
        <v>4195</v>
      </c>
      <c r="M164" s="33">
        <v>15</v>
      </c>
      <c r="N164" s="33" t="s">
        <v>2931</v>
      </c>
      <c r="O164" s="37">
        <v>45540</v>
      </c>
      <c r="P164" s="33" t="s">
        <v>2182</v>
      </c>
      <c r="Q164" s="37">
        <v>45545</v>
      </c>
      <c r="R164" s="33">
        <f>NETWORKDAYS(O164,Q164,AW164:AZ164:BA164:BB164:BC164:BF164:BG164:BH164:BI164:BM164)</f>
        <v>4</v>
      </c>
      <c r="S164" s="33">
        <f t="shared" si="3"/>
        <v>5</v>
      </c>
      <c r="T164" s="39" t="s">
        <v>3591</v>
      </c>
      <c r="U164" s="33" t="s">
        <v>3675</v>
      </c>
      <c r="V164" s="37">
        <v>45545</v>
      </c>
      <c r="W164" s="33" t="s">
        <v>3593</v>
      </c>
      <c r="X164" s="33" t="s">
        <v>3599</v>
      </c>
      <c r="Y164" s="33" t="s">
        <v>3584</v>
      </c>
      <c r="Z164" s="33" t="s">
        <v>3591</v>
      </c>
      <c r="AA164" s="33"/>
      <c r="AW164" s="26">
        <v>45292</v>
      </c>
      <c r="AX164" s="26">
        <v>45299</v>
      </c>
      <c r="AY164" s="26">
        <v>45376</v>
      </c>
      <c r="AZ164" s="26">
        <v>45379</v>
      </c>
      <c r="BA164" s="26">
        <v>45380</v>
      </c>
      <c r="BB164" s="26">
        <v>45413</v>
      </c>
      <c r="BC164" s="26">
        <v>45425</v>
      </c>
      <c r="BD164" s="26">
        <v>45446</v>
      </c>
      <c r="BE164" s="26">
        <v>45453</v>
      </c>
      <c r="BF164" s="26">
        <v>45474</v>
      </c>
      <c r="BG164" s="26">
        <v>45493</v>
      </c>
      <c r="BH164" s="26">
        <v>45511</v>
      </c>
      <c r="BI164" s="26">
        <v>45523</v>
      </c>
      <c r="BJ164" s="26">
        <v>45579</v>
      </c>
      <c r="BK164" s="26">
        <v>45600</v>
      </c>
      <c r="BL164" s="26">
        <v>45607</v>
      </c>
      <c r="BM164" s="26">
        <v>45651</v>
      </c>
    </row>
    <row r="165" spans="1:65" ht="126">
      <c r="A165" s="33" t="s">
        <v>3576</v>
      </c>
      <c r="B165" s="33" t="s">
        <v>3577</v>
      </c>
      <c r="C165" s="33" t="s">
        <v>3627</v>
      </c>
      <c r="D165" s="33" t="s">
        <v>723</v>
      </c>
      <c r="E165" s="33" t="s">
        <v>4172</v>
      </c>
      <c r="F165" s="33" t="s">
        <v>3589</v>
      </c>
      <c r="G165" s="33" t="s">
        <v>724</v>
      </c>
      <c r="H165" s="33" t="s">
        <v>2840</v>
      </c>
      <c r="I165" s="33" t="s">
        <v>3581</v>
      </c>
      <c r="J165" s="33" t="s">
        <v>3686</v>
      </c>
      <c r="K165" s="33" t="s">
        <v>108</v>
      </c>
      <c r="L165" s="33" t="s">
        <v>4195</v>
      </c>
      <c r="M165" s="33">
        <v>15</v>
      </c>
      <c r="N165" s="33" t="s">
        <v>2933</v>
      </c>
      <c r="O165" s="37">
        <v>45540</v>
      </c>
      <c r="P165" s="33" t="s">
        <v>721</v>
      </c>
      <c r="Q165" s="37">
        <v>45565</v>
      </c>
      <c r="R165" s="33">
        <f>NETWORKDAYS(O165,Q165,AW165:AZ165:BA165:BB165:BC165:BF165:BG165:BH165:BI165:BM165)</f>
        <v>18</v>
      </c>
      <c r="S165" s="33">
        <f t="shared" si="3"/>
        <v>19</v>
      </c>
      <c r="T165" s="40" t="s">
        <v>3614</v>
      </c>
      <c r="U165" s="33" t="s">
        <v>3900</v>
      </c>
      <c r="V165" s="37">
        <v>45559</v>
      </c>
      <c r="W165" s="33" t="s">
        <v>3593</v>
      </c>
      <c r="X165" s="33" t="s">
        <v>3584</v>
      </c>
      <c r="Y165" s="33" t="s">
        <v>3584</v>
      </c>
      <c r="Z165" s="33" t="s">
        <v>3932</v>
      </c>
      <c r="AA165" s="33"/>
      <c r="AW165" s="26">
        <v>45292</v>
      </c>
      <c r="AX165" s="26">
        <v>45299</v>
      </c>
      <c r="AY165" s="26">
        <v>45376</v>
      </c>
      <c r="AZ165" s="26">
        <v>45379</v>
      </c>
      <c r="BA165" s="26">
        <v>45380</v>
      </c>
      <c r="BB165" s="26">
        <v>45413</v>
      </c>
      <c r="BC165" s="26">
        <v>45425</v>
      </c>
      <c r="BD165" s="26">
        <v>45446</v>
      </c>
      <c r="BE165" s="26">
        <v>45453</v>
      </c>
      <c r="BF165" s="26">
        <v>45474</v>
      </c>
      <c r="BG165" s="26">
        <v>45493</v>
      </c>
      <c r="BH165" s="26">
        <v>45511</v>
      </c>
      <c r="BI165" s="26">
        <v>45523</v>
      </c>
      <c r="BJ165" s="26">
        <v>45579</v>
      </c>
      <c r="BK165" s="26">
        <v>45600</v>
      </c>
      <c r="BL165" s="26">
        <v>45607</v>
      </c>
      <c r="BM165" s="26">
        <v>45651</v>
      </c>
    </row>
    <row r="166" spans="1:65" ht="110.25">
      <c r="A166" s="33" t="s">
        <v>3576</v>
      </c>
      <c r="B166" s="33" t="s">
        <v>3577</v>
      </c>
      <c r="C166" s="33" t="s">
        <v>3668</v>
      </c>
      <c r="D166" s="33" t="s">
        <v>2429</v>
      </c>
      <c r="E166" s="33" t="s">
        <v>4176</v>
      </c>
      <c r="F166" s="33" t="s">
        <v>3580</v>
      </c>
      <c r="G166" s="33" t="s">
        <v>2430</v>
      </c>
      <c r="H166" s="33" t="s">
        <v>3067</v>
      </c>
      <c r="I166" s="33" t="s">
        <v>3581</v>
      </c>
      <c r="J166" s="33" t="s">
        <v>3582</v>
      </c>
      <c r="K166" s="33" t="s">
        <v>3583</v>
      </c>
      <c r="L166" s="33" t="s">
        <v>4195</v>
      </c>
      <c r="M166" s="33">
        <v>15</v>
      </c>
      <c r="N166" s="33" t="s">
        <v>2935</v>
      </c>
      <c r="O166" s="37">
        <v>45540</v>
      </c>
      <c r="P166" s="33" t="s">
        <v>2427</v>
      </c>
      <c r="Q166" s="37">
        <v>45544</v>
      </c>
      <c r="R166" s="33">
        <f>NETWORKDAYS(O166,Q166,AW166:AZ166:BA166:BB166:BC166:BF166:BG166:BH166:BI166:BM166)</f>
        <v>3</v>
      </c>
      <c r="S166" s="33">
        <f t="shared" si="3"/>
        <v>4</v>
      </c>
      <c r="T166" s="39" t="s">
        <v>3591</v>
      </c>
      <c r="U166" s="33" t="s">
        <v>3676</v>
      </c>
      <c r="V166" s="37">
        <v>45544</v>
      </c>
      <c r="W166" s="33" t="s">
        <v>3593</v>
      </c>
      <c r="X166" s="33" t="s">
        <v>3599</v>
      </c>
      <c r="Y166" s="33" t="s">
        <v>3584</v>
      </c>
      <c r="Z166" s="33" t="s">
        <v>3591</v>
      </c>
      <c r="AA166" s="33"/>
      <c r="AW166" s="26">
        <v>45292</v>
      </c>
      <c r="AX166" s="26">
        <v>45299</v>
      </c>
      <c r="AY166" s="26">
        <v>45376</v>
      </c>
      <c r="AZ166" s="26">
        <v>45379</v>
      </c>
      <c r="BA166" s="26">
        <v>45380</v>
      </c>
      <c r="BB166" s="26">
        <v>45413</v>
      </c>
      <c r="BC166" s="26">
        <v>45425</v>
      </c>
      <c r="BD166" s="26">
        <v>45446</v>
      </c>
      <c r="BE166" s="26">
        <v>45453</v>
      </c>
      <c r="BF166" s="26">
        <v>45474</v>
      </c>
      <c r="BG166" s="26">
        <v>45493</v>
      </c>
      <c r="BH166" s="26">
        <v>45511</v>
      </c>
      <c r="BI166" s="26">
        <v>45523</v>
      </c>
      <c r="BJ166" s="26">
        <v>45579</v>
      </c>
      <c r="BK166" s="26">
        <v>45600</v>
      </c>
      <c r="BL166" s="26">
        <v>45607</v>
      </c>
      <c r="BM166" s="26">
        <v>45651</v>
      </c>
    </row>
    <row r="167" spans="1:65" ht="126">
      <c r="A167" s="33" t="s">
        <v>3576</v>
      </c>
      <c r="B167" s="33" t="s">
        <v>3653</v>
      </c>
      <c r="C167" s="33" t="s">
        <v>3578</v>
      </c>
      <c r="D167" s="33" t="s">
        <v>2330</v>
      </c>
      <c r="E167" s="33" t="s">
        <v>4175</v>
      </c>
      <c r="F167" s="33" t="s">
        <v>3604</v>
      </c>
      <c r="G167" s="33" t="s">
        <v>2944</v>
      </c>
      <c r="H167" s="33" t="s">
        <v>3902</v>
      </c>
      <c r="I167" s="33" t="s">
        <v>3595</v>
      </c>
      <c r="J167" s="33" t="s">
        <v>3605</v>
      </c>
      <c r="K167" s="33" t="s">
        <v>3603</v>
      </c>
      <c r="L167" s="33" t="s">
        <v>4182</v>
      </c>
      <c r="M167" s="33">
        <v>15</v>
      </c>
      <c r="N167" s="33" t="s">
        <v>2942</v>
      </c>
      <c r="O167" s="37">
        <v>45540</v>
      </c>
      <c r="P167" s="33" t="s">
        <v>3584</v>
      </c>
      <c r="Q167" s="37">
        <v>45565</v>
      </c>
      <c r="R167" s="33">
        <f>NETWORKDAYS(O167,Q167,AW167:AZ167:BA167:BB167:BC167:BF167:BG167:BH167:BI167:BM167)</f>
        <v>18</v>
      </c>
      <c r="S167" s="33">
        <f t="shared" si="3"/>
        <v>19</v>
      </c>
      <c r="T167" s="40" t="s">
        <v>3614</v>
      </c>
      <c r="U167" s="33" t="s">
        <v>3901</v>
      </c>
      <c r="V167" s="33" t="s">
        <v>3584</v>
      </c>
      <c r="W167" s="33" t="s">
        <v>3584</v>
      </c>
      <c r="X167" s="33" t="s">
        <v>3584</v>
      </c>
      <c r="Y167" s="33" t="s">
        <v>3584</v>
      </c>
      <c r="Z167" s="33" t="s">
        <v>3703</v>
      </c>
      <c r="AA167" s="33"/>
      <c r="AW167" s="26">
        <v>45292</v>
      </c>
      <c r="AX167" s="26">
        <v>45299</v>
      </c>
      <c r="AY167" s="26">
        <v>45376</v>
      </c>
      <c r="AZ167" s="26">
        <v>45379</v>
      </c>
      <c r="BA167" s="26">
        <v>45380</v>
      </c>
      <c r="BB167" s="26">
        <v>45413</v>
      </c>
      <c r="BC167" s="26">
        <v>45425</v>
      </c>
      <c r="BD167" s="26">
        <v>45446</v>
      </c>
      <c r="BE167" s="26">
        <v>45453</v>
      </c>
      <c r="BF167" s="26">
        <v>45474</v>
      </c>
      <c r="BG167" s="26">
        <v>45493</v>
      </c>
      <c r="BH167" s="26">
        <v>45511</v>
      </c>
      <c r="BI167" s="26">
        <v>45523</v>
      </c>
      <c r="BJ167" s="26">
        <v>45579</v>
      </c>
      <c r="BK167" s="26">
        <v>45600</v>
      </c>
      <c r="BL167" s="26">
        <v>45607</v>
      </c>
      <c r="BM167" s="26">
        <v>45651</v>
      </c>
    </row>
    <row r="168" spans="1:65" ht="315">
      <c r="A168" s="33" t="s">
        <v>3576</v>
      </c>
      <c r="B168" s="33" t="s">
        <v>3577</v>
      </c>
      <c r="C168" s="33" t="s">
        <v>3578</v>
      </c>
      <c r="D168" s="33" t="s">
        <v>834</v>
      </c>
      <c r="E168" s="33" t="s">
        <v>4173</v>
      </c>
      <c r="F168" s="33" t="s">
        <v>3604</v>
      </c>
      <c r="G168" s="33" t="s">
        <v>2959</v>
      </c>
      <c r="H168" s="33" t="s">
        <v>2832</v>
      </c>
      <c r="I168" s="33" t="s">
        <v>3595</v>
      </c>
      <c r="J168" s="33" t="s">
        <v>3605</v>
      </c>
      <c r="K168" s="33" t="s">
        <v>3603</v>
      </c>
      <c r="L168" s="33" t="s">
        <v>4182</v>
      </c>
      <c r="M168" s="33">
        <v>15</v>
      </c>
      <c r="N168" s="33" t="s">
        <v>2957</v>
      </c>
      <c r="O168" s="37">
        <v>45540</v>
      </c>
      <c r="P168" s="33" t="s">
        <v>3584</v>
      </c>
      <c r="Q168" s="37">
        <v>45565</v>
      </c>
      <c r="R168" s="33">
        <f>NETWORKDAYS(O168,Q168,AW168:AZ168:BA168:BB168:BC168:BF168:BG168:BH168:BI168:BM168)</f>
        <v>18</v>
      </c>
      <c r="S168" s="33">
        <f t="shared" si="3"/>
        <v>19</v>
      </c>
      <c r="T168" s="40" t="s">
        <v>3614</v>
      </c>
      <c r="U168" s="33" t="s">
        <v>3904</v>
      </c>
      <c r="V168" s="33" t="s">
        <v>3584</v>
      </c>
      <c r="W168" s="33" t="s">
        <v>3584</v>
      </c>
      <c r="X168" s="33" t="s">
        <v>3584</v>
      </c>
      <c r="Y168" s="33" t="s">
        <v>3584</v>
      </c>
      <c r="Z168" s="33" t="s">
        <v>3703</v>
      </c>
      <c r="AA168" s="33"/>
    </row>
    <row r="169" spans="1:65" ht="110.25">
      <c r="A169" s="33" t="s">
        <v>3576</v>
      </c>
      <c r="B169" s="33" t="s">
        <v>3577</v>
      </c>
      <c r="C169" s="33" t="s">
        <v>3578</v>
      </c>
      <c r="D169" s="33" t="s">
        <v>324</v>
      </c>
      <c r="E169" s="33" t="s">
        <v>4174</v>
      </c>
      <c r="F169" s="33" t="s">
        <v>3604</v>
      </c>
      <c r="G169" s="33" t="s">
        <v>325</v>
      </c>
      <c r="H169" s="33" t="s">
        <v>1690</v>
      </c>
      <c r="I169" s="33" t="s">
        <v>3631</v>
      </c>
      <c r="J169" s="33" t="s">
        <v>3705</v>
      </c>
      <c r="K169" s="33" t="s">
        <v>3597</v>
      </c>
      <c r="L169" s="33" t="s">
        <v>4193</v>
      </c>
      <c r="M169" s="33">
        <v>10</v>
      </c>
      <c r="N169" s="33" t="s">
        <v>3070</v>
      </c>
      <c r="O169" s="37">
        <v>45538</v>
      </c>
      <c r="P169" s="33" t="s">
        <v>3584</v>
      </c>
      <c r="Q169" s="37">
        <v>45565</v>
      </c>
      <c r="R169" s="33">
        <f>NETWORKDAYS(O169,Q169,AW169:AZ169:BA169:BB169:BC169:BF169:BG169:BH169:BI169:BM169)</f>
        <v>20</v>
      </c>
      <c r="S169" s="33">
        <f t="shared" si="3"/>
        <v>21</v>
      </c>
      <c r="T169" s="40" t="s">
        <v>3614</v>
      </c>
      <c r="U169" s="33" t="s">
        <v>3906</v>
      </c>
      <c r="V169" s="33" t="s">
        <v>3584</v>
      </c>
      <c r="W169" s="33" t="s">
        <v>3584</v>
      </c>
      <c r="X169" s="33" t="s">
        <v>3584</v>
      </c>
      <c r="Y169" s="33" t="s">
        <v>3584</v>
      </c>
      <c r="Z169" s="33" t="s">
        <v>3703</v>
      </c>
      <c r="AA169" s="36" t="s">
        <v>4187</v>
      </c>
    </row>
    <row r="170" spans="1:65" ht="110.25">
      <c r="A170" s="33" t="s">
        <v>3576</v>
      </c>
      <c r="B170" s="33" t="s">
        <v>3577</v>
      </c>
      <c r="C170" s="33" t="s">
        <v>3627</v>
      </c>
      <c r="D170" s="33" t="s">
        <v>3076</v>
      </c>
      <c r="E170" s="33" t="s">
        <v>4172</v>
      </c>
      <c r="F170" s="33" t="s">
        <v>3610</v>
      </c>
      <c r="G170" s="33" t="s">
        <v>3077</v>
      </c>
      <c r="H170" s="33" t="s">
        <v>1420</v>
      </c>
      <c r="I170" s="33" t="s">
        <v>3581</v>
      </c>
      <c r="J170" s="33" t="s">
        <v>3716</v>
      </c>
      <c r="K170" s="33" t="s">
        <v>3583</v>
      </c>
      <c r="L170" s="33" t="s">
        <v>4195</v>
      </c>
      <c r="M170" s="33">
        <v>15</v>
      </c>
      <c r="N170" s="33" t="s">
        <v>3074</v>
      </c>
      <c r="O170" s="37">
        <v>45538</v>
      </c>
      <c r="P170" s="33" t="s">
        <v>3908</v>
      </c>
      <c r="Q170" s="37">
        <v>45565</v>
      </c>
      <c r="R170" s="33">
        <f>NETWORKDAYS(O170,Q170,AW170:AZ170:BA170:BB170:BC170:BF170:BG170:BH170:BI170:BM170)</f>
        <v>20</v>
      </c>
      <c r="S170" s="33">
        <f t="shared" si="3"/>
        <v>21</v>
      </c>
      <c r="T170" s="40" t="s">
        <v>3614</v>
      </c>
      <c r="U170" s="33" t="s">
        <v>3907</v>
      </c>
      <c r="V170" s="37">
        <v>45560</v>
      </c>
      <c r="W170" s="33" t="s">
        <v>3593</v>
      </c>
      <c r="X170" s="33" t="s">
        <v>3584</v>
      </c>
      <c r="Y170" s="33" t="s">
        <v>3584</v>
      </c>
      <c r="Z170" s="33" t="s">
        <v>3932</v>
      </c>
      <c r="AA170" s="33"/>
    </row>
    <row r="171" spans="1:65" ht="126">
      <c r="A171" s="33" t="s">
        <v>3576</v>
      </c>
      <c r="B171" s="33" t="s">
        <v>3577</v>
      </c>
      <c r="C171" s="33" t="s">
        <v>3677</v>
      </c>
      <c r="D171" s="33" t="s">
        <v>3134</v>
      </c>
      <c r="E171" s="33" t="s">
        <v>4176</v>
      </c>
      <c r="F171" s="33" t="s">
        <v>3604</v>
      </c>
      <c r="G171" s="33" t="s">
        <v>3135</v>
      </c>
      <c r="H171" s="33" t="s">
        <v>3612</v>
      </c>
      <c r="I171" s="33" t="s">
        <v>3581</v>
      </c>
      <c r="J171" s="33" t="s">
        <v>3686</v>
      </c>
      <c r="K171" s="33" t="s">
        <v>3603</v>
      </c>
      <c r="L171" s="33" t="s">
        <v>4182</v>
      </c>
      <c r="M171" s="33">
        <v>15</v>
      </c>
      <c r="N171" s="33" t="s">
        <v>3132</v>
      </c>
      <c r="O171" s="37">
        <v>45538</v>
      </c>
      <c r="P171" s="33" t="s">
        <v>3584</v>
      </c>
      <c r="Q171" s="37">
        <v>45565</v>
      </c>
      <c r="R171" s="33">
        <f>NETWORKDAYS(O171,Q171,AW171:AZ171:BA171:BB171:BC171:BF171:BG171:BH171:BI171:BM171)</f>
        <v>20</v>
      </c>
      <c r="S171" s="33">
        <f t="shared" si="3"/>
        <v>21</v>
      </c>
      <c r="T171" s="40" t="s">
        <v>3614</v>
      </c>
      <c r="U171" s="33" t="s">
        <v>3678</v>
      </c>
      <c r="V171" s="33" t="s">
        <v>3584</v>
      </c>
      <c r="W171" s="33" t="s">
        <v>3584</v>
      </c>
      <c r="X171" s="33" t="s">
        <v>3584</v>
      </c>
      <c r="Y171" s="33" t="s">
        <v>3584</v>
      </c>
      <c r="Z171" s="33" t="s">
        <v>3679</v>
      </c>
      <c r="AA171" s="33"/>
    </row>
    <row r="172" spans="1:65" ht="110.25">
      <c r="A172" s="33" t="s">
        <v>3576</v>
      </c>
      <c r="B172" s="33" t="s">
        <v>3577</v>
      </c>
      <c r="C172" s="33" t="s">
        <v>3680</v>
      </c>
      <c r="D172" s="33" t="s">
        <v>1943</v>
      </c>
      <c r="E172" s="33" t="s">
        <v>4173</v>
      </c>
      <c r="F172" s="33" t="s">
        <v>3604</v>
      </c>
      <c r="G172" s="33" t="s">
        <v>1944</v>
      </c>
      <c r="H172" s="33" t="s">
        <v>3009</v>
      </c>
      <c r="I172" s="33" t="s">
        <v>3595</v>
      </c>
      <c r="J172" s="33" t="s">
        <v>3596</v>
      </c>
      <c r="K172" s="33" t="s">
        <v>3603</v>
      </c>
      <c r="L172" s="33" t="s">
        <v>4182</v>
      </c>
      <c r="M172" s="33">
        <v>15</v>
      </c>
      <c r="N172" s="33" t="s">
        <v>3157</v>
      </c>
      <c r="O172" s="37">
        <v>45538</v>
      </c>
      <c r="P172" s="33" t="s">
        <v>1941</v>
      </c>
      <c r="Q172" s="37">
        <v>45546</v>
      </c>
      <c r="R172" s="33">
        <f>NETWORKDAYS(O172,Q172,AW172:AZ172:BA172:BB172:BC172:BF172:BG172:BH172:BI172:BM172)</f>
        <v>7</v>
      </c>
      <c r="S172" s="33">
        <f t="shared" si="3"/>
        <v>8</v>
      </c>
      <c r="T172" s="39" t="s">
        <v>3591</v>
      </c>
      <c r="U172" s="33" t="s">
        <v>3681</v>
      </c>
      <c r="V172" s="37">
        <v>45546</v>
      </c>
      <c r="W172" s="33" t="s">
        <v>3593</v>
      </c>
      <c r="X172" s="33" t="s">
        <v>3599</v>
      </c>
      <c r="Y172" s="33" t="s">
        <v>3584</v>
      </c>
      <c r="Z172" s="33" t="s">
        <v>3591</v>
      </c>
      <c r="AA172" s="33"/>
    </row>
    <row r="173" spans="1:65" ht="94.5">
      <c r="A173" s="33" t="s">
        <v>3576</v>
      </c>
      <c r="B173" s="33" t="s">
        <v>3577</v>
      </c>
      <c r="C173" s="33" t="s">
        <v>3622</v>
      </c>
      <c r="D173" s="33" t="s">
        <v>3165</v>
      </c>
      <c r="E173" s="33" t="s">
        <v>4175</v>
      </c>
      <c r="F173" s="33" t="s">
        <v>3580</v>
      </c>
      <c r="G173" s="33" t="s">
        <v>3166</v>
      </c>
      <c r="H173" s="33" t="s">
        <v>1139</v>
      </c>
      <c r="I173" s="33" t="s">
        <v>3581</v>
      </c>
      <c r="J173" s="33" t="s">
        <v>3582</v>
      </c>
      <c r="K173" s="33" t="s">
        <v>3583</v>
      </c>
      <c r="L173" s="33" t="s">
        <v>4195</v>
      </c>
      <c r="M173" s="33">
        <v>15</v>
      </c>
      <c r="N173" s="33" t="s">
        <v>3163</v>
      </c>
      <c r="O173" s="37">
        <v>45538</v>
      </c>
      <c r="P173" s="33" t="s">
        <v>3584</v>
      </c>
      <c r="Q173" s="37">
        <v>45565</v>
      </c>
      <c r="R173" s="33">
        <f>NETWORKDAYS(O173,Q173,AW173:AZ173:BA173:BB173:BC173:BF173:BG173:BH173:BI173:BM173)</f>
        <v>20</v>
      </c>
      <c r="S173" s="33">
        <f t="shared" si="3"/>
        <v>21</v>
      </c>
      <c r="T173" s="40" t="s">
        <v>3614</v>
      </c>
      <c r="U173" s="33" t="s">
        <v>3909</v>
      </c>
      <c r="V173" s="33" t="s">
        <v>3584</v>
      </c>
      <c r="W173" s="33" t="s">
        <v>3584</v>
      </c>
      <c r="X173" s="33" t="s">
        <v>3584</v>
      </c>
      <c r="Y173" s="33" t="s">
        <v>3584</v>
      </c>
      <c r="Z173" s="33" t="s">
        <v>3667</v>
      </c>
      <c r="AA173" s="33" t="s">
        <v>4206</v>
      </c>
    </row>
    <row r="174" spans="1:65" ht="141.75">
      <c r="A174" s="33" t="s">
        <v>3576</v>
      </c>
      <c r="B174" s="33" t="s">
        <v>3577</v>
      </c>
      <c r="C174" s="33" t="s">
        <v>3755</v>
      </c>
      <c r="D174" s="33" t="s">
        <v>2743</v>
      </c>
      <c r="E174" s="33" t="s">
        <v>4172</v>
      </c>
      <c r="F174" s="33" t="s">
        <v>3604</v>
      </c>
      <c r="G174" s="33" t="s">
        <v>3169</v>
      </c>
      <c r="H174" s="33" t="s">
        <v>2840</v>
      </c>
      <c r="I174" s="33" t="s">
        <v>3581</v>
      </c>
      <c r="J174" s="33" t="s">
        <v>3686</v>
      </c>
      <c r="K174" s="33" t="s">
        <v>3583</v>
      </c>
      <c r="L174" s="33" t="s">
        <v>4195</v>
      </c>
      <c r="M174" s="33">
        <v>15</v>
      </c>
      <c r="N174" s="33" t="s">
        <v>3167</v>
      </c>
      <c r="O174" s="37">
        <v>45538</v>
      </c>
      <c r="P174" s="33" t="s">
        <v>3584</v>
      </c>
      <c r="Q174" s="37">
        <v>45565</v>
      </c>
      <c r="R174" s="33">
        <f>NETWORKDAYS(O174,Q174,AW174:AZ174:BA174:BB174:BC174:BF174:BG174:BH174:BI174:BM174)</f>
        <v>20</v>
      </c>
      <c r="S174" s="33">
        <f t="shared" si="3"/>
        <v>21</v>
      </c>
      <c r="T174" s="40" t="s">
        <v>3614</v>
      </c>
      <c r="U174" s="33" t="s">
        <v>3910</v>
      </c>
      <c r="V174" s="33" t="s">
        <v>3584</v>
      </c>
      <c r="W174" s="33" t="s">
        <v>3584</v>
      </c>
      <c r="X174" s="33" t="s">
        <v>3584</v>
      </c>
      <c r="Y174" s="33" t="s">
        <v>3584</v>
      </c>
      <c r="Z174" s="33" t="s">
        <v>3703</v>
      </c>
      <c r="AA174" s="33"/>
    </row>
    <row r="175" spans="1:65" ht="173.25">
      <c r="A175" s="33" t="s">
        <v>3576</v>
      </c>
      <c r="B175" s="33" t="s">
        <v>3577</v>
      </c>
      <c r="C175" s="33" t="s">
        <v>3628</v>
      </c>
      <c r="D175" s="33" t="s">
        <v>3206</v>
      </c>
      <c r="E175" s="33" t="s">
        <v>4175</v>
      </c>
      <c r="F175" s="33" t="s">
        <v>3604</v>
      </c>
      <c r="G175" s="33" t="s">
        <v>3207</v>
      </c>
      <c r="H175" s="33" t="s">
        <v>3612</v>
      </c>
      <c r="I175" s="33" t="s">
        <v>3581</v>
      </c>
      <c r="J175" s="33" t="s">
        <v>3686</v>
      </c>
      <c r="K175" s="33" t="s">
        <v>3603</v>
      </c>
      <c r="L175" s="33" t="s">
        <v>4182</v>
      </c>
      <c r="M175" s="33">
        <v>15</v>
      </c>
      <c r="N175" s="33" t="s">
        <v>3204</v>
      </c>
      <c r="O175" s="37">
        <v>45538</v>
      </c>
      <c r="P175" s="33" t="s">
        <v>3584</v>
      </c>
      <c r="Q175" s="37">
        <v>45565</v>
      </c>
      <c r="R175" s="33">
        <f>NETWORKDAYS(O175,Q175,AW175:AZ175:BA175:BB175:BC175:BF175:BG175:BH175:BI175:BM175)</f>
        <v>20</v>
      </c>
      <c r="S175" s="33">
        <f t="shared" si="3"/>
        <v>21</v>
      </c>
      <c r="T175" s="40" t="s">
        <v>3614</v>
      </c>
      <c r="U175" s="33" t="s">
        <v>3911</v>
      </c>
      <c r="V175" s="33" t="s">
        <v>3584</v>
      </c>
      <c r="W175" s="33" t="s">
        <v>3584</v>
      </c>
      <c r="X175" s="33" t="s">
        <v>3584</v>
      </c>
      <c r="Y175" s="33" t="s">
        <v>3584</v>
      </c>
      <c r="Z175" s="33" t="s">
        <v>3703</v>
      </c>
      <c r="AA175" s="33"/>
    </row>
    <row r="176" spans="1:65" ht="157.5">
      <c r="A176" s="33" t="s">
        <v>3576</v>
      </c>
      <c r="B176" s="33" t="s">
        <v>3577</v>
      </c>
      <c r="C176" s="33" t="s">
        <v>3808</v>
      </c>
      <c r="D176" s="33" t="s">
        <v>2050</v>
      </c>
      <c r="E176" s="33" t="s">
        <v>4173</v>
      </c>
      <c r="F176" s="33" t="s">
        <v>3604</v>
      </c>
      <c r="G176" s="33" t="s">
        <v>3224</v>
      </c>
      <c r="H176" s="33" t="s">
        <v>3631</v>
      </c>
      <c r="I176" s="33" t="s">
        <v>3631</v>
      </c>
      <c r="J176" s="33" t="s">
        <v>3631</v>
      </c>
      <c r="K176" s="33" t="s">
        <v>3583</v>
      </c>
      <c r="L176" s="33" t="s">
        <v>4195</v>
      </c>
      <c r="M176" s="33">
        <v>15</v>
      </c>
      <c r="N176" s="33" t="s">
        <v>3222</v>
      </c>
      <c r="O176" s="37">
        <v>45538</v>
      </c>
      <c r="P176" s="33" t="s">
        <v>3584</v>
      </c>
      <c r="Q176" s="37">
        <v>45565</v>
      </c>
      <c r="R176" s="33">
        <f>NETWORKDAYS(O176,Q176,AW176:AZ176:BA176:BB176:BC176:BF176:BG176:BH176:BI176:BM176)</f>
        <v>20</v>
      </c>
      <c r="S176" s="33">
        <f t="shared" si="3"/>
        <v>21</v>
      </c>
      <c r="T176" s="40" t="s">
        <v>3614</v>
      </c>
      <c r="U176" s="33" t="s">
        <v>3912</v>
      </c>
      <c r="V176" s="33" t="s">
        <v>3584</v>
      </c>
      <c r="W176" s="33" t="s">
        <v>3584</v>
      </c>
      <c r="X176" s="33" t="s">
        <v>3584</v>
      </c>
      <c r="Y176" s="33" t="s">
        <v>3584</v>
      </c>
      <c r="Z176" s="33" t="s">
        <v>3703</v>
      </c>
      <c r="AA176" s="33"/>
    </row>
    <row r="177" spans="1:27" ht="110.25">
      <c r="A177" s="33" t="s">
        <v>3576</v>
      </c>
      <c r="B177" s="33" t="s">
        <v>3577</v>
      </c>
      <c r="C177" s="33" t="s">
        <v>3578</v>
      </c>
      <c r="D177" s="33" t="s">
        <v>153</v>
      </c>
      <c r="E177" s="33" t="s">
        <v>4174</v>
      </c>
      <c r="F177" s="33" t="s">
        <v>3610</v>
      </c>
      <c r="G177" s="33" t="s">
        <v>3254</v>
      </c>
      <c r="H177" s="33" t="s">
        <v>1420</v>
      </c>
      <c r="I177" s="33" t="s">
        <v>3581</v>
      </c>
      <c r="J177" s="33" t="s">
        <v>3716</v>
      </c>
      <c r="K177" s="33" t="s">
        <v>35</v>
      </c>
      <c r="L177" s="33" t="s">
        <v>4195</v>
      </c>
      <c r="M177" s="33">
        <v>15</v>
      </c>
      <c r="N177" s="33" t="s">
        <v>3252</v>
      </c>
      <c r="O177" s="37">
        <v>45538</v>
      </c>
      <c r="P177" s="33" t="s">
        <v>3584</v>
      </c>
      <c r="Q177" s="37">
        <v>45565</v>
      </c>
      <c r="R177" s="33">
        <f>NETWORKDAYS(O177,Q177,AW177:AZ177:BA177:BB177:BC177:BF177:BG177:BH177:BI177:BM177)</f>
        <v>20</v>
      </c>
      <c r="S177" s="33">
        <f t="shared" si="3"/>
        <v>21</v>
      </c>
      <c r="T177" s="40" t="s">
        <v>3614</v>
      </c>
      <c r="U177" s="33" t="s">
        <v>3914</v>
      </c>
      <c r="V177" s="33" t="s">
        <v>3584</v>
      </c>
      <c r="W177" s="33" t="s">
        <v>3584</v>
      </c>
      <c r="X177" s="33" t="s">
        <v>3584</v>
      </c>
      <c r="Y177" s="33" t="s">
        <v>3584</v>
      </c>
      <c r="Z177" s="33" t="s">
        <v>3703</v>
      </c>
      <c r="AA177" s="33"/>
    </row>
    <row r="178" spans="1:27" ht="110.25">
      <c r="A178" s="33" t="s">
        <v>3576</v>
      </c>
      <c r="B178" s="33" t="s">
        <v>3577</v>
      </c>
      <c r="C178" s="33" t="s">
        <v>3578</v>
      </c>
      <c r="D178" s="33" t="s">
        <v>3354</v>
      </c>
      <c r="E178" s="33" t="s">
        <v>4176</v>
      </c>
      <c r="F178" s="33" t="s">
        <v>3580</v>
      </c>
      <c r="G178" s="33" t="s">
        <v>3355</v>
      </c>
      <c r="H178" s="33" t="s">
        <v>1740</v>
      </c>
      <c r="I178" s="33" t="s">
        <v>3581</v>
      </c>
      <c r="J178" s="33" t="s">
        <v>3582</v>
      </c>
      <c r="K178" s="33" t="s">
        <v>3583</v>
      </c>
      <c r="L178" s="33" t="s">
        <v>4195</v>
      </c>
      <c r="M178" s="33">
        <v>15</v>
      </c>
      <c r="N178" s="33" t="s">
        <v>3352</v>
      </c>
      <c r="O178" s="37">
        <v>45537</v>
      </c>
      <c r="P178" s="33" t="s">
        <v>3584</v>
      </c>
      <c r="Q178" s="37">
        <v>45565</v>
      </c>
      <c r="R178" s="33" t="s">
        <v>4204</v>
      </c>
      <c r="S178" s="33" t="e">
        <f t="shared" si="3"/>
        <v>#VALUE!</v>
      </c>
      <c r="T178" s="39" t="s">
        <v>3591</v>
      </c>
      <c r="U178" s="33" t="s">
        <v>3915</v>
      </c>
      <c r="V178" s="33" t="s">
        <v>3584</v>
      </c>
      <c r="W178" s="33" t="s">
        <v>3584</v>
      </c>
      <c r="X178" s="33" t="s">
        <v>3584</v>
      </c>
      <c r="Y178" s="33" t="s">
        <v>3584</v>
      </c>
      <c r="Z178" s="33" t="s">
        <v>3934</v>
      </c>
      <c r="AA178" s="33"/>
    </row>
    <row r="179" spans="1:27" ht="189">
      <c r="A179" s="33" t="s">
        <v>3576</v>
      </c>
      <c r="B179" s="33" t="s">
        <v>3577</v>
      </c>
      <c r="C179" s="33" t="s">
        <v>3680</v>
      </c>
      <c r="D179" s="33" t="s">
        <v>1971</v>
      </c>
      <c r="E179" s="33" t="s">
        <v>4176</v>
      </c>
      <c r="F179" s="33" t="s">
        <v>3623</v>
      </c>
      <c r="G179" s="33" t="s">
        <v>3358</v>
      </c>
      <c r="H179" s="33" t="s">
        <v>3707</v>
      </c>
      <c r="I179" s="33" t="s">
        <v>3581</v>
      </c>
      <c r="J179" s="33" t="s">
        <v>3683</v>
      </c>
      <c r="K179" s="33" t="s">
        <v>77</v>
      </c>
      <c r="L179" s="33" t="s">
        <v>4195</v>
      </c>
      <c r="M179" s="33">
        <v>15</v>
      </c>
      <c r="N179" s="33" t="s">
        <v>3356</v>
      </c>
      <c r="O179" s="37">
        <v>45537</v>
      </c>
      <c r="P179" s="33" t="s">
        <v>3584</v>
      </c>
      <c r="Q179" s="37">
        <v>45565</v>
      </c>
      <c r="R179" s="33">
        <f>NETWORKDAYS(O179,Q179,AW179:AZ179:BA179:BB179:BC179:BF179:BG179:BH179:BI179:BM179)</f>
        <v>21</v>
      </c>
      <c r="S179" s="33">
        <f t="shared" si="3"/>
        <v>22</v>
      </c>
      <c r="T179" s="40" t="s">
        <v>3614</v>
      </c>
      <c r="U179" s="33" t="s">
        <v>3916</v>
      </c>
      <c r="V179" s="33" t="s">
        <v>3584</v>
      </c>
      <c r="W179" s="33" t="s">
        <v>3584</v>
      </c>
      <c r="X179" s="33" t="s">
        <v>3584</v>
      </c>
      <c r="Y179" s="33" t="s">
        <v>3584</v>
      </c>
      <c r="Z179" s="33" t="s">
        <v>3703</v>
      </c>
      <c r="AA179" s="33"/>
    </row>
    <row r="180" spans="1:27" ht="157.5">
      <c r="A180" s="33" t="s">
        <v>3576</v>
      </c>
      <c r="B180" s="33" t="s">
        <v>3577</v>
      </c>
      <c r="C180" s="33" t="s">
        <v>3617</v>
      </c>
      <c r="D180" s="33" t="s">
        <v>2334</v>
      </c>
      <c r="E180" s="33" t="s">
        <v>4176</v>
      </c>
      <c r="F180" s="33" t="s">
        <v>3594</v>
      </c>
      <c r="G180" s="33" t="s">
        <v>3444</v>
      </c>
      <c r="H180" s="33" t="s">
        <v>3631</v>
      </c>
      <c r="I180" s="33" t="s">
        <v>3631</v>
      </c>
      <c r="J180" s="33" t="s">
        <v>3631</v>
      </c>
      <c r="K180" s="33" t="s">
        <v>804</v>
      </c>
      <c r="L180" s="33" t="s">
        <v>4195</v>
      </c>
      <c r="M180" s="33">
        <v>15</v>
      </c>
      <c r="N180" s="33" t="s">
        <v>3442</v>
      </c>
      <c r="O180" s="37">
        <v>45537</v>
      </c>
      <c r="P180" s="33" t="s">
        <v>3584</v>
      </c>
      <c r="Q180" s="37">
        <v>45565</v>
      </c>
      <c r="R180" s="33">
        <f>NETWORKDAYS(O180,Q180,AW180:AZ180:BA180:BB180:BC180:BF180:BG180:BH180:BI180:BM180)</f>
        <v>21</v>
      </c>
      <c r="S180" s="33">
        <f t="shared" si="3"/>
        <v>22</v>
      </c>
      <c r="T180" s="40" t="s">
        <v>3614</v>
      </c>
      <c r="U180" s="33" t="s">
        <v>3917</v>
      </c>
      <c r="V180" s="33" t="s">
        <v>3584</v>
      </c>
      <c r="W180" s="33" t="s">
        <v>3584</v>
      </c>
      <c r="X180" s="33" t="s">
        <v>3584</v>
      </c>
      <c r="Y180" s="33" t="s">
        <v>3584</v>
      </c>
      <c r="Z180" s="33" t="s">
        <v>3703</v>
      </c>
      <c r="AA180" s="33"/>
    </row>
    <row r="181" spans="1:27" ht="126">
      <c r="A181" s="33" t="s">
        <v>3576</v>
      </c>
      <c r="B181" s="33" t="s">
        <v>3577</v>
      </c>
      <c r="C181" s="33" t="s">
        <v>3625</v>
      </c>
      <c r="D181" s="33" t="s">
        <v>2236</v>
      </c>
      <c r="E181" s="33" t="s">
        <v>4176</v>
      </c>
      <c r="F181" s="33" t="s">
        <v>3623</v>
      </c>
      <c r="G181" s="33" t="s">
        <v>3456</v>
      </c>
      <c r="H181" s="33" t="s">
        <v>2138</v>
      </c>
      <c r="I181" s="33" t="s">
        <v>3581</v>
      </c>
      <c r="J181" s="33" t="s">
        <v>3683</v>
      </c>
      <c r="K181" s="33" t="s">
        <v>127</v>
      </c>
      <c r="L181" s="33" t="s">
        <v>4193</v>
      </c>
      <c r="M181" s="33">
        <v>10</v>
      </c>
      <c r="N181" s="33" t="s">
        <v>3454</v>
      </c>
      <c r="O181" s="37">
        <v>45537</v>
      </c>
      <c r="P181" s="33" t="s">
        <v>3584</v>
      </c>
      <c r="Q181" s="37">
        <v>45565</v>
      </c>
      <c r="R181" s="33">
        <f>NETWORKDAYS(O181,Q181,AW181:AZ181:BA181:BB181:BC181:BF181:BG181:BH181:BI181:BM181)</f>
        <v>21</v>
      </c>
      <c r="S181" s="33">
        <f t="shared" si="3"/>
        <v>22</v>
      </c>
      <c r="T181" s="40" t="s">
        <v>3614</v>
      </c>
      <c r="U181" s="33" t="s">
        <v>3684</v>
      </c>
      <c r="V181" s="33" t="s">
        <v>3584</v>
      </c>
      <c r="W181" s="33" t="s">
        <v>3584</v>
      </c>
      <c r="X181" s="33" t="s">
        <v>3584</v>
      </c>
      <c r="Y181" s="33" t="s">
        <v>3584</v>
      </c>
      <c r="Z181" s="33" t="s">
        <v>3685</v>
      </c>
      <c r="AA181" s="33"/>
    </row>
    <row r="182" spans="1:27" ht="141.75">
      <c r="A182" s="33" t="s">
        <v>3576</v>
      </c>
      <c r="B182" s="33" t="s">
        <v>3577</v>
      </c>
      <c r="C182" s="33" t="s">
        <v>3627</v>
      </c>
      <c r="D182" s="33" t="s">
        <v>3459</v>
      </c>
      <c r="E182" s="33" t="s">
        <v>4172</v>
      </c>
      <c r="F182" s="33" t="s">
        <v>3589</v>
      </c>
      <c r="G182" s="33" t="s">
        <v>3460</v>
      </c>
      <c r="H182" s="33" t="s">
        <v>3612</v>
      </c>
      <c r="I182" s="33" t="s">
        <v>3581</v>
      </c>
      <c r="J182" s="33" t="s">
        <v>3686</v>
      </c>
      <c r="K182" s="33" t="s">
        <v>592</v>
      </c>
      <c r="L182" s="33" t="s">
        <v>4195</v>
      </c>
      <c r="M182" s="33">
        <v>15</v>
      </c>
      <c r="N182" s="33" t="s">
        <v>3457</v>
      </c>
      <c r="O182" s="37">
        <v>45537</v>
      </c>
      <c r="P182" s="33" t="s">
        <v>2977</v>
      </c>
      <c r="Q182" s="37">
        <v>45539</v>
      </c>
      <c r="R182" s="33">
        <f>NETWORKDAYS(O182,Q182,AW182:AZ182:BA182:BB182:BC182:BF182:BG182:BH182:BI182:BM182)</f>
        <v>3</v>
      </c>
      <c r="S182" s="33">
        <f t="shared" si="3"/>
        <v>4</v>
      </c>
      <c r="T182" s="39" t="s">
        <v>3591</v>
      </c>
      <c r="U182" s="33" t="s">
        <v>3687</v>
      </c>
      <c r="V182" s="37">
        <v>45539</v>
      </c>
      <c r="W182" s="33" t="s">
        <v>3593</v>
      </c>
      <c r="X182" s="33" t="s">
        <v>3584</v>
      </c>
      <c r="Y182" s="33" t="s">
        <v>3584</v>
      </c>
      <c r="Z182" s="33" t="s">
        <v>3688</v>
      </c>
      <c r="AA182" s="33"/>
    </row>
    <row r="183" spans="1:27" ht="110.25">
      <c r="A183" s="33" t="s">
        <v>3576</v>
      </c>
      <c r="B183" s="33" t="s">
        <v>3577</v>
      </c>
      <c r="C183" s="33" t="s">
        <v>3578</v>
      </c>
      <c r="D183" s="33" t="s">
        <v>2761</v>
      </c>
      <c r="E183" s="33" t="s">
        <v>4175</v>
      </c>
      <c r="F183" s="33" t="s">
        <v>3604</v>
      </c>
      <c r="G183" s="33" t="s">
        <v>2762</v>
      </c>
      <c r="H183" s="33" t="s">
        <v>3689</v>
      </c>
      <c r="I183" s="33" t="s">
        <v>3595</v>
      </c>
      <c r="J183" s="33" t="s">
        <v>3605</v>
      </c>
      <c r="K183" s="33" t="s">
        <v>986</v>
      </c>
      <c r="L183" s="33" t="s">
        <v>4182</v>
      </c>
      <c r="M183" s="33">
        <v>15</v>
      </c>
      <c r="N183" s="33" t="s">
        <v>3474</v>
      </c>
      <c r="O183" s="37">
        <v>45537</v>
      </c>
      <c r="P183" s="33" t="s">
        <v>2759</v>
      </c>
      <c r="Q183" s="37">
        <v>45551</v>
      </c>
      <c r="R183" s="33">
        <f>NETWORKDAYS(O183,Q183,AW183:AZ183:BA183:BB183:BC183:BF183:BG183:BH183:BI183:BM183)</f>
        <v>11</v>
      </c>
      <c r="S183" s="33">
        <f t="shared" si="3"/>
        <v>12</v>
      </c>
      <c r="T183" s="39" t="s">
        <v>3591</v>
      </c>
      <c r="U183" s="33" t="s">
        <v>3690</v>
      </c>
      <c r="V183" s="37">
        <v>45551</v>
      </c>
      <c r="W183" s="33" t="s">
        <v>3593</v>
      </c>
      <c r="X183" s="33" t="s">
        <v>3599</v>
      </c>
      <c r="Y183" s="33" t="s">
        <v>3584</v>
      </c>
      <c r="Z183" s="33" t="s">
        <v>3591</v>
      </c>
      <c r="AA183" s="33"/>
    </row>
    <row r="184" spans="1:27" ht="173.25">
      <c r="A184" s="33" t="s">
        <v>3576</v>
      </c>
      <c r="B184" s="33" t="s">
        <v>3577</v>
      </c>
      <c r="C184" s="33" t="s">
        <v>3626</v>
      </c>
      <c r="D184" s="33" t="s">
        <v>3488</v>
      </c>
      <c r="E184" s="33" t="s">
        <v>4176</v>
      </c>
      <c r="F184" s="33" t="s">
        <v>3604</v>
      </c>
      <c r="G184" s="33" t="s">
        <v>3489</v>
      </c>
      <c r="H184" s="33" t="s">
        <v>3058</v>
      </c>
      <c r="I184" s="33" t="s">
        <v>3595</v>
      </c>
      <c r="J184" s="33" t="s">
        <v>3795</v>
      </c>
      <c r="K184" s="33" t="s">
        <v>35</v>
      </c>
      <c r="L184" s="33" t="s">
        <v>4195</v>
      </c>
      <c r="M184" s="33">
        <v>15</v>
      </c>
      <c r="N184" s="33" t="s">
        <v>3486</v>
      </c>
      <c r="O184" s="37">
        <v>45537</v>
      </c>
      <c r="P184" s="33" t="s">
        <v>3584</v>
      </c>
      <c r="Q184" s="37">
        <v>45565</v>
      </c>
      <c r="R184" s="33">
        <f>NETWORKDAYS(O184,Q184,AW184:AZ184:BA184:BB184:BC184:BF184:BG184:BH184:BI184:BM184)</f>
        <v>21</v>
      </c>
      <c r="S184" s="33">
        <f t="shared" si="3"/>
        <v>22</v>
      </c>
      <c r="T184" s="40" t="s">
        <v>3614</v>
      </c>
      <c r="U184" s="33" t="s">
        <v>3920</v>
      </c>
      <c r="V184" s="33" t="s">
        <v>3584</v>
      </c>
      <c r="W184" s="33" t="s">
        <v>3584</v>
      </c>
      <c r="X184" s="33" t="s">
        <v>3584</v>
      </c>
      <c r="Y184" s="33" t="s">
        <v>3584</v>
      </c>
      <c r="Z184" s="33" t="s">
        <v>3703</v>
      </c>
      <c r="AA184" s="33"/>
    </row>
    <row r="185" spans="1:27" ht="157.5">
      <c r="A185" s="33" t="s">
        <v>3576</v>
      </c>
      <c r="B185" s="33" t="s">
        <v>3577</v>
      </c>
      <c r="C185" s="33" t="s">
        <v>3578</v>
      </c>
      <c r="D185" s="33" t="s">
        <v>1374</v>
      </c>
      <c r="E185" s="33" t="s">
        <v>4174</v>
      </c>
      <c r="F185" s="33" t="s">
        <v>3604</v>
      </c>
      <c r="G185" s="33" t="s">
        <v>3499</v>
      </c>
      <c r="H185" s="33" t="s">
        <v>3343</v>
      </c>
      <c r="I185" s="33" t="s">
        <v>3595</v>
      </c>
      <c r="J185" s="33" t="s">
        <v>3646</v>
      </c>
      <c r="K185" s="33" t="s">
        <v>3597</v>
      </c>
      <c r="L185" s="33" t="s">
        <v>4193</v>
      </c>
      <c r="M185" s="33">
        <v>10</v>
      </c>
      <c r="N185" s="33" t="s">
        <v>3497</v>
      </c>
      <c r="O185" s="37">
        <v>45537</v>
      </c>
      <c r="P185" s="33" t="s">
        <v>3584</v>
      </c>
      <c r="Q185" s="37">
        <v>45565</v>
      </c>
      <c r="R185" s="33">
        <f>NETWORKDAYS(O185,Q185,AW185:AZ185:BA185:BB185:BC185:BF185:BG185:BH185:BI185:BM185)</f>
        <v>21</v>
      </c>
      <c r="S185" s="33">
        <f t="shared" si="3"/>
        <v>22</v>
      </c>
      <c r="T185" s="40" t="s">
        <v>3614</v>
      </c>
      <c r="U185" s="33" t="s">
        <v>3921</v>
      </c>
      <c r="V185" s="33" t="s">
        <v>3584</v>
      </c>
      <c r="W185" s="33" t="s">
        <v>3584</v>
      </c>
      <c r="X185" s="33" t="s">
        <v>3584</v>
      </c>
      <c r="Y185" s="33" t="s">
        <v>3584</v>
      </c>
      <c r="Z185" s="33" t="s">
        <v>3703</v>
      </c>
      <c r="AA185" s="36" t="s">
        <v>4187</v>
      </c>
    </row>
    <row r="186" spans="1:27" ht="126">
      <c r="A186" s="33" t="s">
        <v>3576</v>
      </c>
      <c r="B186" s="33" t="s">
        <v>3577</v>
      </c>
      <c r="C186" s="33" t="s">
        <v>3626</v>
      </c>
      <c r="D186" s="33" t="s">
        <v>2529</v>
      </c>
      <c r="E186" s="33" t="s">
        <v>4176</v>
      </c>
      <c r="F186" s="33" t="s">
        <v>3610</v>
      </c>
      <c r="G186" s="33" t="s">
        <v>3516</v>
      </c>
      <c r="H186" s="33" t="s">
        <v>3419</v>
      </c>
      <c r="I186" s="33" t="s">
        <v>3581</v>
      </c>
      <c r="J186" s="33" t="s">
        <v>3716</v>
      </c>
      <c r="K186" s="33" t="s">
        <v>35</v>
      </c>
      <c r="L186" s="33" t="s">
        <v>4195</v>
      </c>
      <c r="M186" s="33">
        <v>15</v>
      </c>
      <c r="N186" s="33" t="s">
        <v>3514</v>
      </c>
      <c r="O186" s="37">
        <v>45537</v>
      </c>
      <c r="P186" s="33" t="s">
        <v>3584</v>
      </c>
      <c r="Q186" s="37">
        <v>45565</v>
      </c>
      <c r="R186" s="33">
        <f>NETWORKDAYS(O186,Q186,AW186:AZ186:BA186:BB186:BC186:BF186:BG186:BH186:BI186:BM186)</f>
        <v>21</v>
      </c>
      <c r="S186" s="33">
        <f t="shared" si="3"/>
        <v>22</v>
      </c>
      <c r="T186" s="40" t="s">
        <v>3614</v>
      </c>
      <c r="U186" s="33" t="s">
        <v>3922</v>
      </c>
      <c r="V186" s="33" t="s">
        <v>3584</v>
      </c>
      <c r="W186" s="33" t="s">
        <v>3584</v>
      </c>
      <c r="X186" s="33" t="s">
        <v>3584</v>
      </c>
      <c r="Y186" s="33" t="s">
        <v>3584</v>
      </c>
      <c r="Z186" s="33" t="s">
        <v>3703</v>
      </c>
      <c r="AA186" s="33"/>
    </row>
    <row r="187" spans="1:27" ht="157.5">
      <c r="A187" s="33" t="s">
        <v>3576</v>
      </c>
      <c r="B187" s="33" t="s">
        <v>3577</v>
      </c>
      <c r="C187" s="33" t="s">
        <v>3677</v>
      </c>
      <c r="D187" s="33" t="s">
        <v>3519</v>
      </c>
      <c r="E187" s="33" t="s">
        <v>4172</v>
      </c>
      <c r="F187" s="33" t="s">
        <v>3589</v>
      </c>
      <c r="G187" s="33" t="s">
        <v>3520</v>
      </c>
      <c r="H187" s="33" t="s">
        <v>3612</v>
      </c>
      <c r="I187" s="33" t="s">
        <v>3581</v>
      </c>
      <c r="J187" s="33" t="s">
        <v>3686</v>
      </c>
      <c r="K187" s="33" t="s">
        <v>592</v>
      </c>
      <c r="L187" s="33" t="s">
        <v>4195</v>
      </c>
      <c r="M187" s="33">
        <v>15</v>
      </c>
      <c r="N187" s="33" t="s">
        <v>3517</v>
      </c>
      <c r="O187" s="37">
        <v>45537</v>
      </c>
      <c r="P187" s="33" t="s">
        <v>3584</v>
      </c>
      <c r="Q187" s="37">
        <v>45565</v>
      </c>
      <c r="R187" s="33">
        <f>NETWORKDAYS(O187,Q187,AW187:AZ187:BA187:BB187:BC187:BF187:BG187:BH187:BI187:BM187)</f>
        <v>21</v>
      </c>
      <c r="S187" s="33">
        <f t="shared" si="3"/>
        <v>22</v>
      </c>
      <c r="T187" s="40" t="s">
        <v>3614</v>
      </c>
      <c r="U187" s="33" t="s">
        <v>3923</v>
      </c>
      <c r="V187" s="33" t="s">
        <v>3584</v>
      </c>
      <c r="W187" s="33" t="s">
        <v>3584</v>
      </c>
      <c r="X187" s="33" t="s">
        <v>3584</v>
      </c>
      <c r="Y187" s="33" t="s">
        <v>3584</v>
      </c>
      <c r="Z187" s="33" t="s">
        <v>3703</v>
      </c>
      <c r="AA187" s="33"/>
    </row>
    <row r="188" spans="1:27" ht="173.25">
      <c r="A188" s="33" t="s">
        <v>3576</v>
      </c>
      <c r="B188" s="33" t="s">
        <v>3577</v>
      </c>
      <c r="C188" s="33" t="s">
        <v>3578</v>
      </c>
      <c r="D188" s="33" t="s">
        <v>911</v>
      </c>
      <c r="E188" s="33" t="s">
        <v>4174</v>
      </c>
      <c r="F188" s="33" t="s">
        <v>3589</v>
      </c>
      <c r="G188" s="33" t="s">
        <v>3528</v>
      </c>
      <c r="H188" s="33" t="s">
        <v>3612</v>
      </c>
      <c r="I188" s="33" t="s">
        <v>3581</v>
      </c>
      <c r="J188" s="33" t="s">
        <v>3686</v>
      </c>
      <c r="K188" s="33" t="s">
        <v>592</v>
      </c>
      <c r="L188" s="33" t="s">
        <v>4195</v>
      </c>
      <c r="M188" s="33">
        <v>15</v>
      </c>
      <c r="N188" s="33" t="s">
        <v>3526</v>
      </c>
      <c r="O188" s="37">
        <v>45537</v>
      </c>
      <c r="P188" s="33" t="s">
        <v>3584</v>
      </c>
      <c r="Q188" s="37">
        <v>45565</v>
      </c>
      <c r="R188" s="33">
        <f>NETWORKDAYS(O188,Q188,AW188:AZ188:BA188:BB188:BC188:BF188:BG188:BH188:BI188:BM188)</f>
        <v>21</v>
      </c>
      <c r="S188" s="33">
        <f t="shared" si="3"/>
        <v>22</v>
      </c>
      <c r="T188" s="40" t="s">
        <v>3614</v>
      </c>
      <c r="U188" s="33" t="s">
        <v>3924</v>
      </c>
      <c r="V188" s="33" t="s">
        <v>3584</v>
      </c>
      <c r="W188" s="33" t="s">
        <v>3584</v>
      </c>
      <c r="X188" s="33" t="s">
        <v>3584</v>
      </c>
      <c r="Y188" s="33" t="s">
        <v>3584</v>
      </c>
      <c r="Z188" s="33" t="s">
        <v>3703</v>
      </c>
      <c r="AA188" s="33"/>
    </row>
    <row r="189" spans="1:27" ht="126">
      <c r="A189" s="33" t="s">
        <v>3576</v>
      </c>
      <c r="B189" s="33" t="s">
        <v>3577</v>
      </c>
      <c r="C189" s="33" t="s">
        <v>3627</v>
      </c>
      <c r="D189" s="33" t="s">
        <v>3076</v>
      </c>
      <c r="E189" s="33" t="s">
        <v>4172</v>
      </c>
      <c r="F189" s="33" t="s">
        <v>3610</v>
      </c>
      <c r="G189" s="33" t="s">
        <v>3543</v>
      </c>
      <c r="H189" s="33" t="s">
        <v>3928</v>
      </c>
      <c r="I189" s="33" t="s">
        <v>3581</v>
      </c>
      <c r="J189" s="33" t="s">
        <v>3716</v>
      </c>
      <c r="K189" s="33" t="s">
        <v>127</v>
      </c>
      <c r="L189" s="33" t="s">
        <v>4193</v>
      </c>
      <c r="M189" s="33">
        <v>10</v>
      </c>
      <c r="N189" s="33" t="s">
        <v>3541</v>
      </c>
      <c r="O189" s="37">
        <v>45537</v>
      </c>
      <c r="P189" s="33" t="s">
        <v>3584</v>
      </c>
      <c r="Q189" s="37">
        <v>45565</v>
      </c>
      <c r="R189" s="33">
        <f>NETWORKDAYS(O189,Q189,AW189:AZ189:BA189:BB189:BC189:BF189:BG189:BH189:BI189:BM189)</f>
        <v>21</v>
      </c>
      <c r="S189" s="33">
        <f t="shared" si="3"/>
        <v>22</v>
      </c>
      <c r="T189" s="40" t="s">
        <v>3614</v>
      </c>
      <c r="U189" s="33" t="s">
        <v>3927</v>
      </c>
      <c r="V189" s="33" t="s">
        <v>3584</v>
      </c>
      <c r="W189" s="33" t="s">
        <v>3584</v>
      </c>
      <c r="X189" s="33" t="s">
        <v>3584</v>
      </c>
      <c r="Y189" s="33" t="s">
        <v>3584</v>
      </c>
      <c r="Z189" s="33" t="s">
        <v>3703</v>
      </c>
      <c r="AA189" s="33"/>
    </row>
    <row r="190" spans="1:27" ht="110.25">
      <c r="A190" s="33" t="s">
        <v>3576</v>
      </c>
      <c r="B190" s="33" t="s">
        <v>3577</v>
      </c>
      <c r="C190" s="33" t="s">
        <v>3625</v>
      </c>
      <c r="D190" s="33" t="s">
        <v>2236</v>
      </c>
      <c r="E190" s="33" t="s">
        <v>4176</v>
      </c>
      <c r="F190" s="33" t="s">
        <v>3623</v>
      </c>
      <c r="G190" s="33" t="s">
        <v>2237</v>
      </c>
      <c r="H190" s="33" t="s">
        <v>2138</v>
      </c>
      <c r="I190" s="33" t="s">
        <v>3581</v>
      </c>
      <c r="J190" s="33" t="s">
        <v>3683</v>
      </c>
      <c r="K190" s="33" t="s">
        <v>127</v>
      </c>
      <c r="L190" s="33" t="s">
        <v>4193</v>
      </c>
      <c r="M190" s="33">
        <v>10</v>
      </c>
      <c r="N190" s="33" t="s">
        <v>3544</v>
      </c>
      <c r="O190" s="37">
        <v>45537</v>
      </c>
      <c r="P190" s="33" t="s">
        <v>2234</v>
      </c>
      <c r="Q190" s="37">
        <v>45552</v>
      </c>
      <c r="R190" s="33">
        <f>NETWORKDAYS(O190,Q190,AW190:AZ190:BA190:BB190:BC190:BF190:BG190:BH190:BI190:BM190)</f>
        <v>12</v>
      </c>
      <c r="S190" s="33">
        <f t="shared" si="3"/>
        <v>13</v>
      </c>
      <c r="T190" s="41" t="s">
        <v>3698</v>
      </c>
      <c r="U190" s="33" t="s">
        <v>3692</v>
      </c>
      <c r="V190" s="37">
        <v>45552</v>
      </c>
      <c r="W190" s="33" t="s">
        <v>3593</v>
      </c>
      <c r="X190" s="33" t="s">
        <v>3584</v>
      </c>
      <c r="Y190" s="33" t="s">
        <v>3584</v>
      </c>
      <c r="Z190" s="33" t="s">
        <v>3591</v>
      </c>
      <c r="AA190" s="33" t="s">
        <v>4200</v>
      </c>
    </row>
    <row r="191" spans="1:27" ht="189">
      <c r="A191" s="33" t="s">
        <v>3576</v>
      </c>
      <c r="B191" s="33" t="s">
        <v>3577</v>
      </c>
      <c r="C191" s="33" t="s">
        <v>3626</v>
      </c>
      <c r="D191" s="33" t="s">
        <v>4001</v>
      </c>
      <c r="E191" s="33" t="s">
        <v>4172</v>
      </c>
      <c r="F191" s="33" t="s">
        <v>3623</v>
      </c>
      <c r="G191" s="33" t="s">
        <v>4044</v>
      </c>
      <c r="H191" s="33" t="s">
        <v>1772</v>
      </c>
      <c r="I191" s="33" t="s">
        <v>3581</v>
      </c>
      <c r="J191" s="33" t="s">
        <v>3683</v>
      </c>
      <c r="K191" s="33" t="s">
        <v>3583</v>
      </c>
      <c r="L191" s="33" t="s">
        <v>4195</v>
      </c>
      <c r="M191" s="33">
        <v>15</v>
      </c>
      <c r="N191" s="33" t="s">
        <v>3941</v>
      </c>
      <c r="O191" s="37">
        <v>45559</v>
      </c>
      <c r="P191" s="33" t="s">
        <v>3584</v>
      </c>
      <c r="Q191" s="37">
        <v>45565</v>
      </c>
      <c r="R191" s="33">
        <f>NETWORKDAYS(O191,Q191,AW191:AZ191:BA191:BB191:BC191:BF191:BG191:BH191:BI191:BM191)</f>
        <v>5</v>
      </c>
      <c r="S191" s="33"/>
      <c r="T191" s="42" t="s">
        <v>3585</v>
      </c>
      <c r="U191" s="33" t="s">
        <v>4116</v>
      </c>
      <c r="V191" s="33" t="s">
        <v>3584</v>
      </c>
      <c r="W191" s="33" t="s">
        <v>3584</v>
      </c>
      <c r="X191" s="33" t="s">
        <v>3584</v>
      </c>
      <c r="Y191" s="33" t="s">
        <v>3584</v>
      </c>
      <c r="Z191" s="33" t="s">
        <v>3935</v>
      </c>
      <c r="AA191" s="33"/>
    </row>
    <row r="192" spans="1:27" ht="173.25">
      <c r="A192" s="33" t="s">
        <v>3576</v>
      </c>
      <c r="B192" s="33" t="s">
        <v>3577</v>
      </c>
      <c r="C192" s="33" t="s">
        <v>3578</v>
      </c>
      <c r="D192" s="33" t="s">
        <v>4002</v>
      </c>
      <c r="E192" s="33" t="s">
        <v>4175</v>
      </c>
      <c r="F192" s="33" t="s">
        <v>3610</v>
      </c>
      <c r="G192" s="33" t="s">
        <v>4045</v>
      </c>
      <c r="H192" s="33" t="s">
        <v>3419</v>
      </c>
      <c r="I192" s="33" t="s">
        <v>3581</v>
      </c>
      <c r="J192" s="33" t="s">
        <v>3716</v>
      </c>
      <c r="K192" s="33" t="s">
        <v>3603</v>
      </c>
      <c r="L192" s="33" t="s">
        <v>4182</v>
      </c>
      <c r="M192" s="33">
        <v>15</v>
      </c>
      <c r="N192" s="33" t="s">
        <v>3942</v>
      </c>
      <c r="O192" s="37">
        <v>45559</v>
      </c>
      <c r="P192" s="33" t="s">
        <v>3584</v>
      </c>
      <c r="Q192" s="37">
        <v>45565</v>
      </c>
      <c r="R192" s="33">
        <f>NETWORKDAYS(O192,Q192,AW192:AZ192:BA192:BB192:BC192:BF192:BG192:BH192:BI192:BM192)</f>
        <v>5</v>
      </c>
      <c r="S192" s="33"/>
      <c r="T192" s="42" t="s">
        <v>3585</v>
      </c>
      <c r="U192" s="33" t="s">
        <v>4115</v>
      </c>
      <c r="V192" s="33" t="s">
        <v>3584</v>
      </c>
      <c r="W192" s="33" t="s">
        <v>3584</v>
      </c>
      <c r="X192" s="33" t="s">
        <v>3584</v>
      </c>
      <c r="Y192" s="33" t="s">
        <v>3584</v>
      </c>
      <c r="Z192" s="33" t="s">
        <v>3935</v>
      </c>
      <c r="AA192" s="33"/>
    </row>
    <row r="193" spans="1:27" ht="189">
      <c r="A193" s="33" t="s">
        <v>3576</v>
      </c>
      <c r="B193" s="33" t="s">
        <v>3577</v>
      </c>
      <c r="C193" s="33" t="s">
        <v>3622</v>
      </c>
      <c r="D193" s="33" t="s">
        <v>4003</v>
      </c>
      <c r="E193" s="33" t="s">
        <v>4176</v>
      </c>
      <c r="F193" s="33" t="s">
        <v>3623</v>
      </c>
      <c r="G193" s="33" t="s">
        <v>4046</v>
      </c>
      <c r="H193" s="33" t="s">
        <v>1772</v>
      </c>
      <c r="I193" s="33" t="s">
        <v>3581</v>
      </c>
      <c r="J193" s="33" t="s">
        <v>3683</v>
      </c>
      <c r="K193" s="33" t="s">
        <v>127</v>
      </c>
      <c r="L193" s="33" t="s">
        <v>4193</v>
      </c>
      <c r="M193" s="33">
        <v>10</v>
      </c>
      <c r="N193" s="33" t="s">
        <v>3943</v>
      </c>
      <c r="O193" s="37">
        <v>45560</v>
      </c>
      <c r="P193" s="33" t="s">
        <v>3584</v>
      </c>
      <c r="Q193" s="37">
        <v>45565</v>
      </c>
      <c r="R193" s="33">
        <f>NETWORKDAYS(O193,Q193,AW193:AZ193:BA193:BB193:BC193:BF193:BG193:BH193:BI193:BM193)</f>
        <v>4</v>
      </c>
      <c r="S193" s="33"/>
      <c r="T193" s="42" t="s">
        <v>3585</v>
      </c>
      <c r="U193" s="33" t="s">
        <v>4114</v>
      </c>
      <c r="V193" s="33" t="s">
        <v>3584</v>
      </c>
      <c r="W193" s="33" t="s">
        <v>3584</v>
      </c>
      <c r="X193" s="33" t="s">
        <v>3584</v>
      </c>
      <c r="Y193" s="33" t="s">
        <v>3584</v>
      </c>
      <c r="Z193" s="33" t="s">
        <v>3935</v>
      </c>
      <c r="AA193" s="33"/>
    </row>
    <row r="194" spans="1:27" ht="110.25">
      <c r="A194" s="33" t="s">
        <v>3576</v>
      </c>
      <c r="B194" s="33" t="s">
        <v>3577</v>
      </c>
      <c r="C194" s="33" t="s">
        <v>3668</v>
      </c>
      <c r="D194" s="33" t="s">
        <v>1613</v>
      </c>
      <c r="E194" s="33" t="s">
        <v>4176</v>
      </c>
      <c r="F194" s="33" t="s">
        <v>3580</v>
      </c>
      <c r="G194" s="33" t="s">
        <v>4047</v>
      </c>
      <c r="H194" s="33" t="s">
        <v>3058</v>
      </c>
      <c r="I194" s="33" t="s">
        <v>4104</v>
      </c>
      <c r="J194" s="33" t="s">
        <v>3795</v>
      </c>
      <c r="K194" s="33" t="s">
        <v>535</v>
      </c>
      <c r="L194" s="33" t="s">
        <v>4182</v>
      </c>
      <c r="M194" s="33">
        <v>15</v>
      </c>
      <c r="N194" s="33" t="s">
        <v>3944</v>
      </c>
      <c r="O194" s="37">
        <v>45560</v>
      </c>
      <c r="P194" s="33" t="s">
        <v>3584</v>
      </c>
      <c r="Q194" s="37">
        <v>45565</v>
      </c>
      <c r="R194" s="33">
        <f>NETWORKDAYS(O194,Q194,AW194:AZ194:BA194:BB194:BC194:BF194:BG194:BH194:BI194:BM194)</f>
        <v>4</v>
      </c>
      <c r="S194" s="33"/>
      <c r="T194" s="42" t="s">
        <v>3585</v>
      </c>
      <c r="U194" s="33" t="s">
        <v>4103</v>
      </c>
      <c r="V194" s="33" t="s">
        <v>3584</v>
      </c>
      <c r="W194" s="33" t="s">
        <v>3584</v>
      </c>
      <c r="X194" s="33" t="s">
        <v>3584</v>
      </c>
      <c r="Y194" s="33" t="s">
        <v>3584</v>
      </c>
      <c r="Z194" s="33" t="s">
        <v>3935</v>
      </c>
      <c r="AA194" s="33"/>
    </row>
    <row r="195" spans="1:27" ht="126">
      <c r="A195" s="33" t="s">
        <v>3576</v>
      </c>
      <c r="B195" s="33" t="s">
        <v>3577</v>
      </c>
      <c r="C195" s="33" t="s">
        <v>3578</v>
      </c>
      <c r="D195" s="33" t="s">
        <v>4004</v>
      </c>
      <c r="E195" s="33" t="s">
        <v>4175</v>
      </c>
      <c r="F195" s="33" t="s">
        <v>3610</v>
      </c>
      <c r="G195" s="33" t="s">
        <v>4048</v>
      </c>
      <c r="H195" s="33" t="s">
        <v>1772</v>
      </c>
      <c r="I195" s="33" t="s">
        <v>3581</v>
      </c>
      <c r="J195" s="33" t="s">
        <v>3683</v>
      </c>
      <c r="K195" s="33" t="s">
        <v>3597</v>
      </c>
      <c r="L195" s="33" t="s">
        <v>4193</v>
      </c>
      <c r="M195" s="33">
        <v>10</v>
      </c>
      <c r="N195" s="33" t="s">
        <v>3945</v>
      </c>
      <c r="O195" s="37">
        <v>45560</v>
      </c>
      <c r="P195" s="33" t="s">
        <v>3584</v>
      </c>
      <c r="Q195" s="37">
        <v>45565</v>
      </c>
      <c r="R195" s="33">
        <f>NETWORKDAYS(O195,Q195,AW195:AZ195:BA195:BB195:BC195:BF195:BG195:BH195:BI195:BM195)</f>
        <v>4</v>
      </c>
      <c r="S195" s="33"/>
      <c r="T195" s="42" t="s">
        <v>3585</v>
      </c>
      <c r="U195" s="33" t="s">
        <v>4113</v>
      </c>
      <c r="V195" s="33" t="s">
        <v>3584</v>
      </c>
      <c r="W195" s="33" t="s">
        <v>3584</v>
      </c>
      <c r="X195" s="33" t="s">
        <v>3584</v>
      </c>
      <c r="Y195" s="33" t="s">
        <v>3584</v>
      </c>
      <c r="Z195" s="33" t="s">
        <v>3935</v>
      </c>
      <c r="AA195" s="36" t="s">
        <v>4187</v>
      </c>
    </row>
    <row r="196" spans="1:27" ht="110.25">
      <c r="A196" s="33" t="s">
        <v>3576</v>
      </c>
      <c r="B196" s="33" t="s">
        <v>3577</v>
      </c>
      <c r="C196" s="33" t="s">
        <v>3680</v>
      </c>
      <c r="D196" s="33" t="s">
        <v>4005</v>
      </c>
      <c r="E196" s="33" t="s">
        <v>4176</v>
      </c>
      <c r="F196" s="33" t="s">
        <v>3580</v>
      </c>
      <c r="G196" s="33" t="s">
        <v>4049</v>
      </c>
      <c r="H196" s="33" t="s">
        <v>3058</v>
      </c>
      <c r="I196" s="33" t="s">
        <v>4104</v>
      </c>
      <c r="J196" s="33" t="s">
        <v>3795</v>
      </c>
      <c r="K196" s="33" t="s">
        <v>535</v>
      </c>
      <c r="L196" s="33" t="s">
        <v>4182</v>
      </c>
      <c r="M196" s="33">
        <v>15</v>
      </c>
      <c r="N196" s="33" t="s">
        <v>3946</v>
      </c>
      <c r="O196" s="37">
        <v>45560</v>
      </c>
      <c r="P196" s="33" t="s">
        <v>3584</v>
      </c>
      <c r="Q196" s="37">
        <v>45565</v>
      </c>
      <c r="R196" s="33">
        <f>NETWORKDAYS(O196,Q196,AW196:AZ196:BA196:BB196:BC196:BF196:BG196:BH196:BI196:BM196)</f>
        <v>4</v>
      </c>
      <c r="S196" s="33"/>
      <c r="T196" s="42" t="s">
        <v>3585</v>
      </c>
      <c r="U196" s="33" t="s">
        <v>4105</v>
      </c>
      <c r="V196" s="33" t="s">
        <v>3584</v>
      </c>
      <c r="W196" s="33" t="s">
        <v>3584</v>
      </c>
      <c r="X196" s="33" t="s">
        <v>3584</v>
      </c>
      <c r="Y196" s="33" t="s">
        <v>3584</v>
      </c>
      <c r="Z196" s="33" t="s">
        <v>3935</v>
      </c>
      <c r="AA196" s="33"/>
    </row>
    <row r="197" spans="1:27" ht="189">
      <c r="A197" s="33" t="s">
        <v>3576</v>
      </c>
      <c r="B197" s="33" t="s">
        <v>3577</v>
      </c>
      <c r="C197" s="33" t="s">
        <v>3624</v>
      </c>
      <c r="D197" s="33" t="s">
        <v>4006</v>
      </c>
      <c r="E197" s="33" t="s">
        <v>4172</v>
      </c>
      <c r="F197" s="33" t="s">
        <v>3623</v>
      </c>
      <c r="G197" s="33" t="s">
        <v>4050</v>
      </c>
      <c r="H197" s="33" t="s">
        <v>1772</v>
      </c>
      <c r="I197" s="33" t="s">
        <v>3581</v>
      </c>
      <c r="J197" s="33" t="s">
        <v>3683</v>
      </c>
      <c r="K197" s="33" t="s">
        <v>127</v>
      </c>
      <c r="L197" s="33" t="s">
        <v>4193</v>
      </c>
      <c r="M197" s="33">
        <v>10</v>
      </c>
      <c r="N197" s="33" t="s">
        <v>3947</v>
      </c>
      <c r="O197" s="37">
        <v>45561</v>
      </c>
      <c r="P197" s="33" t="s">
        <v>3584</v>
      </c>
      <c r="Q197" s="37">
        <v>45565</v>
      </c>
      <c r="R197" s="33">
        <f>NETWORKDAYS(O197,Q197,AW197:AZ197:BA197:BB197:BC197:BF197:BG197:BH197:BI197:BM197)</f>
        <v>3</v>
      </c>
      <c r="S197" s="33"/>
      <c r="T197" s="42" t="s">
        <v>3585</v>
      </c>
      <c r="U197" s="33" t="s">
        <v>4112</v>
      </c>
      <c r="V197" s="33" t="s">
        <v>3584</v>
      </c>
      <c r="W197" s="33" t="s">
        <v>3584</v>
      </c>
      <c r="X197" s="33" t="s">
        <v>3584</v>
      </c>
      <c r="Y197" s="33" t="s">
        <v>3584</v>
      </c>
      <c r="Z197" s="33" t="s">
        <v>3935</v>
      </c>
      <c r="AA197" s="33"/>
    </row>
    <row r="198" spans="1:27" ht="189">
      <c r="A198" s="33" t="s">
        <v>3576</v>
      </c>
      <c r="B198" s="33" t="s">
        <v>3577</v>
      </c>
      <c r="C198" s="33" t="s">
        <v>3587</v>
      </c>
      <c r="D198" s="33" t="s">
        <v>4007</v>
      </c>
      <c r="E198" s="33" t="s">
        <v>4172</v>
      </c>
      <c r="F198" s="33" t="s">
        <v>3623</v>
      </c>
      <c r="G198" s="33" t="s">
        <v>4051</v>
      </c>
      <c r="H198" s="33" t="s">
        <v>1772</v>
      </c>
      <c r="I198" s="33" t="s">
        <v>3581</v>
      </c>
      <c r="J198" s="33" t="s">
        <v>3683</v>
      </c>
      <c r="K198" s="33" t="s">
        <v>3583</v>
      </c>
      <c r="L198" s="33" t="s">
        <v>4195</v>
      </c>
      <c r="M198" s="33">
        <v>15</v>
      </c>
      <c r="N198" s="33" t="s">
        <v>3948</v>
      </c>
      <c r="O198" s="37">
        <v>45562</v>
      </c>
      <c r="P198" s="33" t="s">
        <v>3584</v>
      </c>
      <c r="Q198" s="37">
        <v>45565</v>
      </c>
      <c r="R198" s="33">
        <f>NETWORKDAYS(O198,Q198,AW198:AZ198:BA198:BB198:BC198:BF198:BG198:BH198:BI198:BM198)</f>
        <v>2</v>
      </c>
      <c r="S198" s="33"/>
      <c r="T198" s="42" t="s">
        <v>3585</v>
      </c>
      <c r="U198" s="33" t="s">
        <v>4111</v>
      </c>
      <c r="V198" s="33" t="s">
        <v>3584</v>
      </c>
      <c r="W198" s="33" t="s">
        <v>3584</v>
      </c>
      <c r="X198" s="33" t="s">
        <v>3584</v>
      </c>
      <c r="Y198" s="33" t="s">
        <v>3584</v>
      </c>
      <c r="Z198" s="33" t="s">
        <v>3935</v>
      </c>
      <c r="AA198" s="33"/>
    </row>
    <row r="199" spans="1:27">
      <c r="AA199"/>
    </row>
    <row r="200" spans="1:27">
      <c r="AA200"/>
    </row>
    <row r="201" spans="1:27">
      <c r="AA201"/>
    </row>
    <row r="202" spans="1:27">
      <c r="AA202"/>
    </row>
    <row r="203" spans="1:27">
      <c r="AA203"/>
    </row>
    <row r="204" spans="1:27">
      <c r="AA204"/>
    </row>
    <row r="205" spans="1:27">
      <c r="AA205"/>
    </row>
    <row r="206" spans="1:27">
      <c r="AA206"/>
    </row>
    <row r="207" spans="1:27">
      <c r="AA207"/>
    </row>
    <row r="208" spans="1:27">
      <c r="AA208"/>
    </row>
    <row r="209" spans="27:27">
      <c r="AA209"/>
    </row>
    <row r="210" spans="27:27">
      <c r="AA210"/>
    </row>
    <row r="211" spans="27:27">
      <c r="AA211"/>
    </row>
    <row r="212" spans="27:27">
      <c r="AA212"/>
    </row>
    <row r="213" spans="27:27">
      <c r="AA213"/>
    </row>
    <row r="214" spans="27:27">
      <c r="AA214"/>
    </row>
    <row r="215" spans="27:27">
      <c r="AA215"/>
    </row>
    <row r="216" spans="27:27">
      <c r="AA216"/>
    </row>
    <row r="217" spans="27:27">
      <c r="AA217"/>
    </row>
    <row r="218" spans="27:27">
      <c r="AA218"/>
    </row>
    <row r="219" spans="27:27">
      <c r="AA219"/>
    </row>
    <row r="220" spans="27:27">
      <c r="AA220"/>
    </row>
    <row r="221" spans="27:27">
      <c r="AA221"/>
    </row>
    <row r="222" spans="27:27">
      <c r="AA222"/>
    </row>
    <row r="223" spans="27:27">
      <c r="AA223"/>
    </row>
    <row r="224" spans="27:27">
      <c r="AA224"/>
    </row>
    <row r="225" spans="1:27">
      <c r="AA225"/>
    </row>
    <row r="226" spans="1:27" ht="150">
      <c r="A226" s="12" t="s">
        <v>3576</v>
      </c>
      <c r="B226" s="12" t="s">
        <v>3577</v>
      </c>
      <c r="C226" s="12" t="s">
        <v>3587</v>
      </c>
      <c r="D226" s="10" t="s">
        <v>4026</v>
      </c>
      <c r="E226" s="12" t="s">
        <v>4172</v>
      </c>
      <c r="F226" s="15" t="s">
        <v>3589</v>
      </c>
      <c r="G226" s="10" t="s">
        <v>4077</v>
      </c>
      <c r="H226" s="15" t="s">
        <v>2840</v>
      </c>
      <c r="I226" s="15" t="s">
        <v>3581</v>
      </c>
      <c r="J226" s="15" t="s">
        <v>3686</v>
      </c>
      <c r="K226" s="10" t="s">
        <v>592</v>
      </c>
      <c r="L226" s="15" t="s">
        <v>4195</v>
      </c>
      <c r="M226" s="13">
        <v>15</v>
      </c>
      <c r="N226" s="12" t="s">
        <v>3976</v>
      </c>
      <c r="O226" s="16">
        <v>45560</v>
      </c>
      <c r="P226" s="12" t="s">
        <v>3584</v>
      </c>
      <c r="Q226" s="16">
        <v>45565</v>
      </c>
      <c r="R226" s="13">
        <f>NETWORKDAYS(O226,Q226,AW226:AZ226:BA226:BB226:BC226:BF226:BG226:BH226:BI226:BM226)</f>
        <v>4</v>
      </c>
      <c r="S226" s="13"/>
      <c r="T226" s="43" t="s">
        <v>3585</v>
      </c>
      <c r="U226" s="22" t="s">
        <v>4145</v>
      </c>
      <c r="V226" s="12" t="s">
        <v>3584</v>
      </c>
      <c r="W226" s="12" t="s">
        <v>3584</v>
      </c>
      <c r="X226" s="12" t="s">
        <v>3584</v>
      </c>
      <c r="Y226" s="12" t="s">
        <v>3584</v>
      </c>
      <c r="Z226" s="15" t="s">
        <v>3935</v>
      </c>
      <c r="AA226"/>
    </row>
    <row r="227" spans="1:27" ht="150">
      <c r="A227" s="12" t="s">
        <v>3576</v>
      </c>
      <c r="B227" s="12" t="s">
        <v>3577</v>
      </c>
      <c r="C227" s="12" t="s">
        <v>3625</v>
      </c>
      <c r="D227" s="10" t="s">
        <v>4027</v>
      </c>
      <c r="E227" s="12" t="s">
        <v>4175</v>
      </c>
      <c r="F227" s="15" t="s">
        <v>3589</v>
      </c>
      <c r="G227" s="10" t="s">
        <v>4078</v>
      </c>
      <c r="H227" s="15" t="s">
        <v>3612</v>
      </c>
      <c r="I227" s="15" t="s">
        <v>3581</v>
      </c>
      <c r="J227" s="15" t="s">
        <v>3686</v>
      </c>
      <c r="K227" s="10" t="s">
        <v>597</v>
      </c>
      <c r="L227" s="15" t="s">
        <v>4195</v>
      </c>
      <c r="M227" s="13">
        <v>15</v>
      </c>
      <c r="N227" s="12" t="s">
        <v>3977</v>
      </c>
      <c r="O227" s="16">
        <v>45560</v>
      </c>
      <c r="P227" s="12" t="s">
        <v>3584</v>
      </c>
      <c r="Q227" s="16">
        <v>45565</v>
      </c>
      <c r="R227" s="13">
        <f>NETWORKDAYS(O227,Q227,AW227:AZ227:BA227:BB227:BC227:BF227:BG227:BH227:BI227:BM227)</f>
        <v>4</v>
      </c>
      <c r="S227" s="13"/>
      <c r="T227" s="43" t="s">
        <v>3585</v>
      </c>
      <c r="U227" s="22" t="s">
        <v>4146</v>
      </c>
      <c r="V227" s="12" t="s">
        <v>3584</v>
      </c>
      <c r="W227" s="12" t="s">
        <v>3584</v>
      </c>
      <c r="X227" s="12" t="s">
        <v>3584</v>
      </c>
      <c r="Y227" s="12" t="s">
        <v>3584</v>
      </c>
      <c r="Z227" s="15" t="s">
        <v>3935</v>
      </c>
      <c r="AA227"/>
    </row>
    <row r="228" spans="1:27" ht="150">
      <c r="A228" s="12" t="s">
        <v>3576</v>
      </c>
      <c r="B228" s="12" t="s">
        <v>3577</v>
      </c>
      <c r="C228" s="12" t="s">
        <v>3578</v>
      </c>
      <c r="D228" s="10" t="s">
        <v>1374</v>
      </c>
      <c r="E228" s="12" t="s">
        <v>4174</v>
      </c>
      <c r="F228" s="15" t="s">
        <v>3589</v>
      </c>
      <c r="G228" s="10" t="s">
        <v>4079</v>
      </c>
      <c r="H228" s="15" t="s">
        <v>3612</v>
      </c>
      <c r="I228" s="15" t="s">
        <v>3581</v>
      </c>
      <c r="J228" s="15" t="s">
        <v>3686</v>
      </c>
      <c r="K228" s="10" t="s">
        <v>127</v>
      </c>
      <c r="L228" s="15" t="s">
        <v>4193</v>
      </c>
      <c r="M228" s="13">
        <v>10</v>
      </c>
      <c r="N228" s="12" t="s">
        <v>3978</v>
      </c>
      <c r="O228" s="16">
        <v>45561</v>
      </c>
      <c r="P228" s="12" t="s">
        <v>3584</v>
      </c>
      <c r="Q228" s="16">
        <v>45565</v>
      </c>
      <c r="R228" s="13">
        <f>NETWORKDAYS(O228,Q228,AW228:AZ228:BA228:BB228:BC228:BF228:BG228:BH228:BI228:BM228)</f>
        <v>3</v>
      </c>
      <c r="S228" s="13"/>
      <c r="T228" s="43" t="s">
        <v>3585</v>
      </c>
      <c r="U228" s="22" t="s">
        <v>4147</v>
      </c>
      <c r="V228" s="12" t="s">
        <v>3584</v>
      </c>
      <c r="W228" s="12" t="s">
        <v>3584</v>
      </c>
      <c r="X228" s="12" t="s">
        <v>3584</v>
      </c>
      <c r="Y228" s="12" t="s">
        <v>3584</v>
      </c>
      <c r="Z228" s="15" t="s">
        <v>3935</v>
      </c>
      <c r="AA228"/>
    </row>
    <row r="229" spans="1:27" ht="150">
      <c r="A229" s="12" t="s">
        <v>3576</v>
      </c>
      <c r="B229" s="12" t="s">
        <v>3577</v>
      </c>
      <c r="C229" s="12" t="s">
        <v>3587</v>
      </c>
      <c r="D229" s="10" t="s">
        <v>4028</v>
      </c>
      <c r="E229" s="12" t="s">
        <v>4172</v>
      </c>
      <c r="F229" s="15" t="s">
        <v>3589</v>
      </c>
      <c r="G229" s="10" t="s">
        <v>4080</v>
      </c>
      <c r="H229" s="15" t="s">
        <v>3612</v>
      </c>
      <c r="I229" s="15" t="s">
        <v>3581</v>
      </c>
      <c r="J229" s="15" t="s">
        <v>3686</v>
      </c>
      <c r="K229" s="10" t="s">
        <v>4102</v>
      </c>
      <c r="L229" s="15" t="s">
        <v>4195</v>
      </c>
      <c r="M229" s="13">
        <v>15</v>
      </c>
      <c r="N229" s="12" t="s">
        <v>3979</v>
      </c>
      <c r="O229" s="16">
        <v>45561</v>
      </c>
      <c r="P229" s="12" t="s">
        <v>3584</v>
      </c>
      <c r="Q229" s="16">
        <v>45565</v>
      </c>
      <c r="R229" s="13">
        <f>NETWORKDAYS(O229,Q229,AW229:AZ229:BA229:BB229:BC229:BF229:BG229:BH229:BI229:BM229)</f>
        <v>3</v>
      </c>
      <c r="S229" s="13"/>
      <c r="T229" s="43" t="s">
        <v>3585</v>
      </c>
      <c r="U229" s="22" t="s">
        <v>4148</v>
      </c>
      <c r="V229" s="12" t="s">
        <v>3584</v>
      </c>
      <c r="W229" s="12" t="s">
        <v>3584</v>
      </c>
      <c r="X229" s="12" t="s">
        <v>3584</v>
      </c>
      <c r="Y229" s="12" t="s">
        <v>3584</v>
      </c>
      <c r="Z229" s="15" t="s">
        <v>3935</v>
      </c>
      <c r="AA229"/>
    </row>
    <row r="230" spans="1:27" ht="165">
      <c r="A230" s="12" t="s">
        <v>3576</v>
      </c>
      <c r="B230" s="12" t="s">
        <v>3577</v>
      </c>
      <c r="C230" s="12" t="s">
        <v>3578</v>
      </c>
      <c r="D230" s="10" t="s">
        <v>225</v>
      </c>
      <c r="E230" s="12" t="s">
        <v>4175</v>
      </c>
      <c r="F230" s="15" t="s">
        <v>3604</v>
      </c>
      <c r="G230" s="10" t="s">
        <v>4081</v>
      </c>
      <c r="H230" s="15" t="s">
        <v>577</v>
      </c>
      <c r="I230" s="15" t="s">
        <v>3631</v>
      </c>
      <c r="J230" s="15" t="s">
        <v>3694</v>
      </c>
      <c r="K230" s="15" t="s">
        <v>4184</v>
      </c>
      <c r="L230" s="15" t="s">
        <v>4195</v>
      </c>
      <c r="M230" s="13">
        <v>15</v>
      </c>
      <c r="N230" s="12" t="s">
        <v>3980</v>
      </c>
      <c r="O230" s="16">
        <v>45561</v>
      </c>
      <c r="P230" s="12" t="s">
        <v>3584</v>
      </c>
      <c r="Q230" s="16">
        <v>45565</v>
      </c>
      <c r="R230" s="13">
        <f>NETWORKDAYS(O230,Q230,AW230:AZ230:BA230:BB230:BC230:BF230:BG230:BH230:BI230:BM230)</f>
        <v>3</v>
      </c>
      <c r="S230" s="13"/>
      <c r="T230" s="43" t="s">
        <v>3585</v>
      </c>
      <c r="U230" s="22" t="s">
        <v>4149</v>
      </c>
      <c r="V230" s="12" t="s">
        <v>3584</v>
      </c>
      <c r="W230" s="12" t="s">
        <v>3584</v>
      </c>
      <c r="X230" s="12" t="s">
        <v>3584</v>
      </c>
      <c r="Y230" s="12" t="s">
        <v>3584</v>
      </c>
      <c r="Z230" s="15" t="s">
        <v>3935</v>
      </c>
      <c r="AA230" s="30" t="s">
        <v>4185</v>
      </c>
    </row>
    <row r="231" spans="1:27" ht="150">
      <c r="A231" s="12" t="s">
        <v>3576</v>
      </c>
      <c r="B231" s="12" t="s">
        <v>3577</v>
      </c>
      <c r="C231" s="12" t="s">
        <v>3626</v>
      </c>
      <c r="D231" s="10" t="s">
        <v>1191</v>
      </c>
      <c r="E231" s="12" t="s">
        <v>4176</v>
      </c>
      <c r="F231" s="15" t="s">
        <v>3589</v>
      </c>
      <c r="G231" s="10" t="s">
        <v>4082</v>
      </c>
      <c r="H231" s="15" t="s">
        <v>2840</v>
      </c>
      <c r="I231" s="15" t="s">
        <v>3581</v>
      </c>
      <c r="J231" s="15" t="s">
        <v>3686</v>
      </c>
      <c r="K231" s="15" t="s">
        <v>3583</v>
      </c>
      <c r="L231" s="15" t="s">
        <v>4195</v>
      </c>
      <c r="M231" s="13">
        <v>15</v>
      </c>
      <c r="N231" s="12" t="s">
        <v>3981</v>
      </c>
      <c r="O231" s="16">
        <v>45562</v>
      </c>
      <c r="P231" s="12" t="s">
        <v>3584</v>
      </c>
      <c r="Q231" s="16">
        <v>45565</v>
      </c>
      <c r="R231" s="13">
        <f>NETWORKDAYS(O231,Q231,AW231:AZ231:BA231:BB231:BC231:BF231:BG231:BH231:BI231:BM231)</f>
        <v>2</v>
      </c>
      <c r="S231" s="13"/>
      <c r="T231" s="43" t="s">
        <v>3585</v>
      </c>
      <c r="U231" s="22" t="s">
        <v>4150</v>
      </c>
      <c r="V231" s="12" t="s">
        <v>3584</v>
      </c>
      <c r="W231" s="12" t="s">
        <v>3584</v>
      </c>
      <c r="X231" s="12" t="s">
        <v>3584</v>
      </c>
      <c r="Y231" s="12" t="s">
        <v>3584</v>
      </c>
      <c r="Z231" s="15" t="s">
        <v>3935</v>
      </c>
      <c r="AA231"/>
    </row>
    <row r="232" spans="1:27" ht="150">
      <c r="A232" s="12" t="s">
        <v>3576</v>
      </c>
      <c r="B232" s="12" t="s">
        <v>3577</v>
      </c>
      <c r="C232" s="12" t="s">
        <v>3628</v>
      </c>
      <c r="D232" s="10" t="s">
        <v>4029</v>
      </c>
      <c r="E232" s="12" t="s">
        <v>4172</v>
      </c>
      <c r="F232" s="15" t="s">
        <v>3589</v>
      </c>
      <c r="G232" s="10" t="s">
        <v>4083</v>
      </c>
      <c r="H232" s="15" t="s">
        <v>3612</v>
      </c>
      <c r="I232" s="15" t="s">
        <v>3581</v>
      </c>
      <c r="J232" s="15" t="s">
        <v>3686</v>
      </c>
      <c r="K232" s="15" t="s">
        <v>3583</v>
      </c>
      <c r="L232" s="15" t="s">
        <v>4195</v>
      </c>
      <c r="M232" s="13">
        <v>15</v>
      </c>
      <c r="N232" s="12" t="s">
        <v>3982</v>
      </c>
      <c r="O232" s="16">
        <v>45562</v>
      </c>
      <c r="P232" s="12" t="s">
        <v>3584</v>
      </c>
      <c r="Q232" s="16">
        <v>45565</v>
      </c>
      <c r="R232" s="13">
        <f>NETWORKDAYS(O232,Q232,AW232:AZ232:BA232:BB232:BC232:BF232:BG232:BH232:BI232:BM232)</f>
        <v>2</v>
      </c>
      <c r="S232" s="13"/>
      <c r="T232" s="43" t="s">
        <v>3585</v>
      </c>
      <c r="U232" s="22" t="s">
        <v>4151</v>
      </c>
      <c r="V232" s="12" t="s">
        <v>3584</v>
      </c>
      <c r="W232" s="12" t="s">
        <v>3584</v>
      </c>
      <c r="X232" s="12" t="s">
        <v>3584</v>
      </c>
      <c r="Y232" s="12" t="s">
        <v>3584</v>
      </c>
      <c r="Z232" s="15" t="s">
        <v>3935</v>
      </c>
      <c r="AA232"/>
    </row>
    <row r="233" spans="1:27" ht="150">
      <c r="A233" s="12" t="s">
        <v>3576</v>
      </c>
      <c r="B233" s="12" t="s">
        <v>3577</v>
      </c>
      <c r="C233" s="12" t="s">
        <v>3622</v>
      </c>
      <c r="D233" s="10" t="s">
        <v>4025</v>
      </c>
      <c r="E233" s="12" t="s">
        <v>4176</v>
      </c>
      <c r="F233" s="15" t="s">
        <v>3589</v>
      </c>
      <c r="G233" s="10" t="s">
        <v>4084</v>
      </c>
      <c r="H233" s="15" t="s">
        <v>3612</v>
      </c>
      <c r="I233" s="15" t="s">
        <v>3581</v>
      </c>
      <c r="J233" s="15" t="s">
        <v>3686</v>
      </c>
      <c r="K233" s="10" t="s">
        <v>592</v>
      </c>
      <c r="L233" s="15" t="s">
        <v>4195</v>
      </c>
      <c r="M233" s="13">
        <v>15</v>
      </c>
      <c r="N233" s="12" t="s">
        <v>3983</v>
      </c>
      <c r="O233" s="16">
        <v>45562</v>
      </c>
      <c r="P233" s="12" t="s">
        <v>3584</v>
      </c>
      <c r="Q233" s="16">
        <v>45565</v>
      </c>
      <c r="R233" s="13">
        <f>NETWORKDAYS(O233,Q233,AW233:AZ233:BA233:BB233:BC233:BF233:BG233:BH233:BI233:BM233)</f>
        <v>2</v>
      </c>
      <c r="S233" s="13"/>
      <c r="T233" s="43" t="s">
        <v>3585</v>
      </c>
      <c r="U233" s="22" t="s">
        <v>4152</v>
      </c>
      <c r="V233" s="12" t="s">
        <v>3584</v>
      </c>
      <c r="W233" s="12" t="s">
        <v>3584</v>
      </c>
      <c r="X233" s="12" t="s">
        <v>3584</v>
      </c>
      <c r="Y233" s="12" t="s">
        <v>3584</v>
      </c>
      <c r="Z233" s="15" t="s">
        <v>3935</v>
      </c>
      <c r="AA233"/>
    </row>
    <row r="234" spans="1:27" ht="150">
      <c r="A234" s="12" t="s">
        <v>3576</v>
      </c>
      <c r="B234" s="12" t="s">
        <v>3577</v>
      </c>
      <c r="C234" s="12" t="s">
        <v>3628</v>
      </c>
      <c r="D234" s="10" t="s">
        <v>4030</v>
      </c>
      <c r="E234" s="12" t="s">
        <v>4176</v>
      </c>
      <c r="F234" s="15" t="s">
        <v>3589</v>
      </c>
      <c r="G234" s="10" t="s">
        <v>4085</v>
      </c>
      <c r="H234" s="15" t="s">
        <v>3612</v>
      </c>
      <c r="I234" s="15" t="s">
        <v>3581</v>
      </c>
      <c r="J234" s="15" t="s">
        <v>3686</v>
      </c>
      <c r="K234" s="15" t="s">
        <v>3583</v>
      </c>
      <c r="L234" s="15" t="s">
        <v>4195</v>
      </c>
      <c r="M234" s="13">
        <v>15</v>
      </c>
      <c r="N234" s="12" t="s">
        <v>3984</v>
      </c>
      <c r="O234" s="16">
        <v>45562</v>
      </c>
      <c r="P234" s="12" t="s">
        <v>3584</v>
      </c>
      <c r="Q234" s="16">
        <v>45565</v>
      </c>
      <c r="R234" s="13">
        <f>NETWORKDAYS(O234,Q234,AW234:AZ234:BA234:BB234:BC234:BF234:BG234:BH234:BI234:BM234)</f>
        <v>2</v>
      </c>
      <c r="S234" s="13"/>
      <c r="T234" s="43" t="s">
        <v>3585</v>
      </c>
      <c r="U234" s="22" t="s">
        <v>4153</v>
      </c>
      <c r="V234" s="12" t="s">
        <v>3584</v>
      </c>
      <c r="W234" s="12" t="s">
        <v>3584</v>
      </c>
      <c r="X234" s="12" t="s">
        <v>3584</v>
      </c>
      <c r="Y234" s="12" t="s">
        <v>3584</v>
      </c>
      <c r="Z234" s="15" t="s">
        <v>3935</v>
      </c>
      <c r="AA234"/>
    </row>
    <row r="235" spans="1:27" ht="150">
      <c r="A235" s="12" t="s">
        <v>3576</v>
      </c>
      <c r="B235" s="12" t="s">
        <v>3577</v>
      </c>
      <c r="C235" s="12" t="s">
        <v>3628</v>
      </c>
      <c r="D235" s="10" t="s">
        <v>4031</v>
      </c>
      <c r="E235" s="12" t="s">
        <v>4176</v>
      </c>
      <c r="F235" s="15" t="s">
        <v>3604</v>
      </c>
      <c r="G235" s="10" t="s">
        <v>4086</v>
      </c>
      <c r="H235" s="15" t="s">
        <v>3058</v>
      </c>
      <c r="I235" s="15" t="s">
        <v>3595</v>
      </c>
      <c r="J235" s="15" t="s">
        <v>3795</v>
      </c>
      <c r="K235" s="15" t="s">
        <v>3583</v>
      </c>
      <c r="L235" s="15" t="s">
        <v>4195</v>
      </c>
      <c r="M235" s="13">
        <v>15</v>
      </c>
      <c r="N235" s="12" t="s">
        <v>3985</v>
      </c>
      <c r="O235" s="16">
        <v>45562</v>
      </c>
      <c r="P235" s="12" t="s">
        <v>3584</v>
      </c>
      <c r="Q235" s="16">
        <v>45565</v>
      </c>
      <c r="R235" s="13">
        <f>NETWORKDAYS(O235,Q235,AW235:AZ235:BA235:BB235:BC235:BF235:BG235:BH235:BI235:BM235)</f>
        <v>2</v>
      </c>
      <c r="S235" s="13"/>
      <c r="T235" s="43" t="s">
        <v>3585</v>
      </c>
      <c r="U235" s="22" t="s">
        <v>4154</v>
      </c>
      <c r="V235" s="12" t="s">
        <v>3584</v>
      </c>
      <c r="W235" s="12" t="s">
        <v>3584</v>
      </c>
      <c r="X235" s="12" t="s">
        <v>3584</v>
      </c>
      <c r="Y235" s="12" t="s">
        <v>3584</v>
      </c>
      <c r="Z235" s="15" t="s">
        <v>3935</v>
      </c>
      <c r="AA235"/>
    </row>
    <row r="236" spans="1:27" ht="165">
      <c r="A236" s="12" t="s">
        <v>3576</v>
      </c>
      <c r="B236" s="12" t="s">
        <v>3577</v>
      </c>
      <c r="C236" s="12" t="s">
        <v>3578</v>
      </c>
      <c r="D236" s="10" t="s">
        <v>4032</v>
      </c>
      <c r="E236" s="12" t="s">
        <v>4172</v>
      </c>
      <c r="F236" s="15" t="s">
        <v>3610</v>
      </c>
      <c r="G236" s="10" t="s">
        <v>4087</v>
      </c>
      <c r="H236" s="15" t="s">
        <v>4156</v>
      </c>
      <c r="I236" s="15" t="s">
        <v>3631</v>
      </c>
      <c r="J236" s="15" t="s">
        <v>3631</v>
      </c>
      <c r="K236" s="15" t="s">
        <v>3583</v>
      </c>
      <c r="L236" s="15" t="s">
        <v>4195</v>
      </c>
      <c r="M236" s="13">
        <v>15</v>
      </c>
      <c r="N236" s="12" t="s">
        <v>3986</v>
      </c>
      <c r="O236" s="16">
        <v>45562</v>
      </c>
      <c r="P236" s="12" t="s">
        <v>3584</v>
      </c>
      <c r="Q236" s="16">
        <v>45565</v>
      </c>
      <c r="R236" s="13">
        <f>NETWORKDAYS(O236,Q236,AW236:AZ236:BA236:BB236:BC236:BF236:BG236:BH236:BI236:BM236)</f>
        <v>2</v>
      </c>
      <c r="S236" s="13"/>
      <c r="T236" s="43" t="s">
        <v>3585</v>
      </c>
      <c r="U236" s="22" t="s">
        <v>4155</v>
      </c>
      <c r="V236" s="12" t="s">
        <v>3584</v>
      </c>
      <c r="W236" s="12" t="s">
        <v>3584</v>
      </c>
      <c r="X236" s="12" t="s">
        <v>3584</v>
      </c>
      <c r="Y236" s="12" t="s">
        <v>3584</v>
      </c>
      <c r="Z236" s="15" t="s">
        <v>3935</v>
      </c>
      <c r="AA236"/>
    </row>
    <row r="237" spans="1:27" ht="150">
      <c r="A237" s="12" t="s">
        <v>3576</v>
      </c>
      <c r="B237" s="12" t="s">
        <v>3577</v>
      </c>
      <c r="C237" s="12" t="s">
        <v>3628</v>
      </c>
      <c r="D237" s="10" t="s">
        <v>4033</v>
      </c>
      <c r="E237" s="12" t="s">
        <v>4176</v>
      </c>
      <c r="F237" s="15" t="s">
        <v>3660</v>
      </c>
      <c r="G237" s="10" t="s">
        <v>4088</v>
      </c>
      <c r="H237" s="15" t="s">
        <v>3067</v>
      </c>
      <c r="I237" s="15" t="s">
        <v>3581</v>
      </c>
      <c r="J237" s="15" t="s">
        <v>3582</v>
      </c>
      <c r="K237" s="15" t="s">
        <v>3583</v>
      </c>
      <c r="L237" s="15" t="s">
        <v>4195</v>
      </c>
      <c r="M237" s="13">
        <v>15</v>
      </c>
      <c r="N237" s="12" t="s">
        <v>3987</v>
      </c>
      <c r="O237" s="16">
        <v>45562</v>
      </c>
      <c r="P237" s="12" t="s">
        <v>3584</v>
      </c>
      <c r="Q237" s="16">
        <v>45565</v>
      </c>
      <c r="R237" s="13">
        <f>NETWORKDAYS(O237,Q237,AW237:AZ237:BA237:BB237:BC237:BF237:BG237:BH237:BI237:BM237)</f>
        <v>2</v>
      </c>
      <c r="S237" s="13"/>
      <c r="T237" s="43" t="s">
        <v>3585</v>
      </c>
      <c r="U237" s="22" t="s">
        <v>4157</v>
      </c>
      <c r="V237" s="12" t="s">
        <v>3584</v>
      </c>
      <c r="W237" s="12" t="s">
        <v>3584</v>
      </c>
      <c r="X237" s="12" t="s">
        <v>3584</v>
      </c>
      <c r="Y237" s="12" t="s">
        <v>3584</v>
      </c>
      <c r="Z237" s="15" t="s">
        <v>3935</v>
      </c>
      <c r="AA237"/>
    </row>
    <row r="238" spans="1:27" ht="165">
      <c r="A238" s="12" t="s">
        <v>3576</v>
      </c>
      <c r="B238" s="12" t="s">
        <v>3577</v>
      </c>
      <c r="C238" s="12" t="s">
        <v>3626</v>
      </c>
      <c r="D238" s="10" t="s">
        <v>1191</v>
      </c>
      <c r="E238" s="12" t="s">
        <v>4176</v>
      </c>
      <c r="F238" s="15" t="s">
        <v>3660</v>
      </c>
      <c r="G238" s="10" t="s">
        <v>4089</v>
      </c>
      <c r="H238" s="15" t="s">
        <v>4156</v>
      </c>
      <c r="I238" s="15" t="s">
        <v>3631</v>
      </c>
      <c r="J238" s="15" t="s">
        <v>3631</v>
      </c>
      <c r="K238" s="15" t="s">
        <v>3603</v>
      </c>
      <c r="L238" s="33" t="s">
        <v>4182</v>
      </c>
      <c r="M238" s="13">
        <v>15</v>
      </c>
      <c r="N238" s="12" t="s">
        <v>3988</v>
      </c>
      <c r="O238" s="16">
        <v>45562</v>
      </c>
      <c r="P238" s="12" t="s">
        <v>3584</v>
      </c>
      <c r="Q238" s="16">
        <v>45565</v>
      </c>
      <c r="R238" s="13">
        <f>NETWORKDAYS(O238,Q238,AW238:AZ238:BA238:BB238:BC238:BF238:BG238:BH238:BI238:BM238)</f>
        <v>2</v>
      </c>
      <c r="S238" s="13"/>
      <c r="T238" s="43" t="s">
        <v>3585</v>
      </c>
      <c r="U238" s="22" t="s">
        <v>4158</v>
      </c>
      <c r="V238" s="12" t="s">
        <v>3584</v>
      </c>
      <c r="W238" s="12" t="s">
        <v>3584</v>
      </c>
      <c r="X238" s="12" t="s">
        <v>3584</v>
      </c>
      <c r="Y238" s="12" t="s">
        <v>3584</v>
      </c>
      <c r="Z238" s="15" t="s">
        <v>3935</v>
      </c>
      <c r="AA238"/>
    </row>
    <row r="239" spans="1:27" ht="150">
      <c r="A239" s="12" t="s">
        <v>3576</v>
      </c>
      <c r="B239" s="12" t="s">
        <v>3577</v>
      </c>
      <c r="C239" s="12" t="s">
        <v>3668</v>
      </c>
      <c r="D239" s="10" t="s">
        <v>4034</v>
      </c>
      <c r="E239" s="12" t="s">
        <v>4176</v>
      </c>
      <c r="F239" s="15" t="s">
        <v>3604</v>
      </c>
      <c r="G239" s="10" t="s">
        <v>4090</v>
      </c>
      <c r="H239" s="15" t="s">
        <v>3058</v>
      </c>
      <c r="I239" s="15" t="s">
        <v>3595</v>
      </c>
      <c r="J239" s="15" t="s">
        <v>3795</v>
      </c>
      <c r="K239" s="15" t="s">
        <v>3583</v>
      </c>
      <c r="L239" s="15" t="s">
        <v>4195</v>
      </c>
      <c r="M239" s="13">
        <v>15</v>
      </c>
      <c r="N239" s="12" t="s">
        <v>3989</v>
      </c>
      <c r="O239" s="16">
        <v>45562</v>
      </c>
      <c r="P239" s="12" t="s">
        <v>3584</v>
      </c>
      <c r="Q239" s="16">
        <v>45565</v>
      </c>
      <c r="R239" s="13">
        <f>NETWORKDAYS(O239,Q239,AW239:AZ239:BA239:BB239:BC239:BF239:BG239:BH239:BI239:BM239)</f>
        <v>2</v>
      </c>
      <c r="S239" s="13"/>
      <c r="T239" s="43" t="s">
        <v>3585</v>
      </c>
      <c r="U239" s="22" t="s">
        <v>4159</v>
      </c>
      <c r="V239" s="12" t="s">
        <v>3584</v>
      </c>
      <c r="W239" s="12" t="s">
        <v>3584</v>
      </c>
      <c r="X239" s="12" t="s">
        <v>3584</v>
      </c>
      <c r="Y239" s="12" t="s">
        <v>3584</v>
      </c>
      <c r="Z239" s="15" t="s">
        <v>3935</v>
      </c>
      <c r="AA239"/>
    </row>
    <row r="240" spans="1:27" ht="150">
      <c r="A240" s="12" t="s">
        <v>3576</v>
      </c>
      <c r="B240" s="12" t="s">
        <v>3577</v>
      </c>
      <c r="C240" s="12" t="s">
        <v>3808</v>
      </c>
      <c r="D240" s="10" t="s">
        <v>2188</v>
      </c>
      <c r="E240" s="12" t="s">
        <v>4176</v>
      </c>
      <c r="F240" s="15" t="s">
        <v>3604</v>
      </c>
      <c r="G240" s="10" t="s">
        <v>4091</v>
      </c>
      <c r="H240" s="15" t="s">
        <v>3058</v>
      </c>
      <c r="I240" s="15" t="s">
        <v>3595</v>
      </c>
      <c r="J240" s="15" t="s">
        <v>3795</v>
      </c>
      <c r="K240" s="15" t="s">
        <v>3583</v>
      </c>
      <c r="L240" s="15" t="s">
        <v>4195</v>
      </c>
      <c r="M240" s="13">
        <v>15</v>
      </c>
      <c r="N240" s="12" t="s">
        <v>3990</v>
      </c>
      <c r="O240" s="16">
        <v>45562</v>
      </c>
      <c r="P240" s="12" t="s">
        <v>3584</v>
      </c>
      <c r="Q240" s="16">
        <v>45565</v>
      </c>
      <c r="R240" s="13">
        <f>NETWORKDAYS(O240,Q240,AW240:AZ240:BA240:BB240:BC240:BF240:BG240:BH240:BI240:BM240)</f>
        <v>2</v>
      </c>
      <c r="S240" s="13"/>
      <c r="T240" s="43" t="s">
        <v>3585</v>
      </c>
      <c r="U240" s="22" t="s">
        <v>4160</v>
      </c>
      <c r="V240" s="12" t="s">
        <v>3584</v>
      </c>
      <c r="W240" s="12" t="s">
        <v>3584</v>
      </c>
      <c r="X240" s="12" t="s">
        <v>3584</v>
      </c>
      <c r="Y240" s="12" t="s">
        <v>3584</v>
      </c>
      <c r="Z240" s="15" t="s">
        <v>3935</v>
      </c>
      <c r="AA240"/>
    </row>
    <row r="241" spans="1:27" ht="150">
      <c r="A241" s="12" t="s">
        <v>3576</v>
      </c>
      <c r="B241" s="12" t="s">
        <v>3577</v>
      </c>
      <c r="C241" s="12" t="s">
        <v>3578</v>
      </c>
      <c r="D241" s="10" t="s">
        <v>4035</v>
      </c>
      <c r="E241" s="12" t="s">
        <v>4174</v>
      </c>
      <c r="F241" s="15" t="s">
        <v>3604</v>
      </c>
      <c r="G241" s="10" t="s">
        <v>4092</v>
      </c>
      <c r="H241" s="15" t="s">
        <v>3631</v>
      </c>
      <c r="I241" s="15" t="s">
        <v>3631</v>
      </c>
      <c r="J241" s="15" t="s">
        <v>3631</v>
      </c>
      <c r="K241" s="10" t="s">
        <v>804</v>
      </c>
      <c r="L241" s="15" t="s">
        <v>4195</v>
      </c>
      <c r="M241" s="13">
        <v>15</v>
      </c>
      <c r="N241" s="12" t="s">
        <v>3991</v>
      </c>
      <c r="O241" s="16">
        <v>45565</v>
      </c>
      <c r="P241" s="12" t="s">
        <v>3584</v>
      </c>
      <c r="Q241" s="16">
        <v>45565</v>
      </c>
      <c r="R241" s="13">
        <f>NETWORKDAYS(O241,Q241,AW241:AZ241:BA241:BB241:BC241:BF241:BG241:BH241:BI241:BM241)</f>
        <v>1</v>
      </c>
      <c r="S241" s="13"/>
      <c r="T241" s="43" t="s">
        <v>3585</v>
      </c>
      <c r="U241" s="22" t="s">
        <v>4161</v>
      </c>
      <c r="V241" s="12" t="s">
        <v>3584</v>
      </c>
      <c r="W241" s="12" t="s">
        <v>3584</v>
      </c>
      <c r="X241" s="12" t="s">
        <v>3584</v>
      </c>
      <c r="Y241" s="12" t="s">
        <v>3584</v>
      </c>
      <c r="Z241" s="15" t="s">
        <v>3703</v>
      </c>
      <c r="AA241" s="30" t="s">
        <v>4205</v>
      </c>
    </row>
    <row r="242" spans="1:27" ht="150">
      <c r="A242" s="12" t="s">
        <v>3576</v>
      </c>
      <c r="B242" s="12" t="s">
        <v>3577</v>
      </c>
      <c r="C242" s="12" t="s">
        <v>3578</v>
      </c>
      <c r="D242" s="10" t="s">
        <v>4036</v>
      </c>
      <c r="E242" s="12" t="s">
        <v>4175</v>
      </c>
      <c r="F242" s="15" t="s">
        <v>3604</v>
      </c>
      <c r="G242" s="10" t="s">
        <v>4093</v>
      </c>
      <c r="H242" s="15" t="s">
        <v>3631</v>
      </c>
      <c r="I242" s="15" t="s">
        <v>3631</v>
      </c>
      <c r="J242" s="15" t="s">
        <v>3631</v>
      </c>
      <c r="K242" s="15" t="s">
        <v>3583</v>
      </c>
      <c r="L242" s="15" t="s">
        <v>4195</v>
      </c>
      <c r="M242" s="13">
        <v>15</v>
      </c>
      <c r="N242" s="12" t="s">
        <v>3992</v>
      </c>
      <c r="O242" s="16">
        <v>45562</v>
      </c>
      <c r="P242" s="12" t="s">
        <v>3584</v>
      </c>
      <c r="Q242" s="16">
        <v>45565</v>
      </c>
      <c r="R242" s="13">
        <f>NETWORKDAYS(O242,Q242,AW242:AZ242:BA242:BB242:BC242:BF242:BG242:BH242:BI242:BM242)</f>
        <v>2</v>
      </c>
      <c r="S242" s="13"/>
      <c r="T242" s="43" t="s">
        <v>3585</v>
      </c>
      <c r="U242" s="22" t="s">
        <v>4162</v>
      </c>
      <c r="V242" s="12" t="s">
        <v>3584</v>
      </c>
      <c r="W242" s="12" t="s">
        <v>3584</v>
      </c>
      <c r="X242" s="12" t="s">
        <v>3584</v>
      </c>
      <c r="Y242" s="12" t="s">
        <v>3584</v>
      </c>
      <c r="Z242" s="15" t="s">
        <v>3935</v>
      </c>
      <c r="AA242" s="29" t="s">
        <v>4197</v>
      </c>
    </row>
    <row r="243" spans="1:27" ht="165">
      <c r="A243" s="12" t="s">
        <v>3576</v>
      </c>
      <c r="B243" s="12" t="s">
        <v>3577</v>
      </c>
      <c r="C243" s="12" t="s">
        <v>3626</v>
      </c>
      <c r="D243" s="10" t="s">
        <v>4037</v>
      </c>
      <c r="E243" s="12" t="s">
        <v>4174</v>
      </c>
      <c r="F243" s="15" t="s">
        <v>3594</v>
      </c>
      <c r="G243" s="10" t="s">
        <v>4094</v>
      </c>
      <c r="H243" s="15" t="s">
        <v>4156</v>
      </c>
      <c r="I243" s="15" t="s">
        <v>3631</v>
      </c>
      <c r="J243" s="15" t="s">
        <v>3631</v>
      </c>
      <c r="K243" s="15" t="s">
        <v>3583</v>
      </c>
      <c r="L243" s="15" t="s">
        <v>4195</v>
      </c>
      <c r="M243" s="13">
        <v>15</v>
      </c>
      <c r="N243" s="12" t="s">
        <v>3993</v>
      </c>
      <c r="O243" s="16">
        <v>45562</v>
      </c>
      <c r="P243" s="12" t="s">
        <v>3584</v>
      </c>
      <c r="Q243" s="16">
        <v>45565</v>
      </c>
      <c r="R243" s="13">
        <f>NETWORKDAYS(O243,Q243,AW243:AZ243:BA243:BB243:BC243:BF243:BG243:BH243:BI243:BM243)</f>
        <v>2</v>
      </c>
      <c r="S243" s="13"/>
      <c r="T243" s="43" t="s">
        <v>3585</v>
      </c>
      <c r="U243" s="22" t="s">
        <v>4163</v>
      </c>
      <c r="V243" s="12" t="s">
        <v>3584</v>
      </c>
      <c r="W243" s="12" t="s">
        <v>3584</v>
      </c>
      <c r="X243" s="12" t="s">
        <v>3584</v>
      </c>
      <c r="Y243" s="12" t="s">
        <v>3584</v>
      </c>
      <c r="Z243" s="15" t="s">
        <v>3935</v>
      </c>
      <c r="AA243" s="29" t="s">
        <v>4198</v>
      </c>
    </row>
    <row r="244" spans="1:27" ht="150">
      <c r="A244" s="12" t="s">
        <v>3576</v>
      </c>
      <c r="B244" s="12" t="s">
        <v>3577</v>
      </c>
      <c r="C244" s="12" t="s">
        <v>3808</v>
      </c>
      <c r="D244" s="10" t="s">
        <v>4038</v>
      </c>
      <c r="E244" s="12" t="s">
        <v>4176</v>
      </c>
      <c r="F244" s="15" t="s">
        <v>3604</v>
      </c>
      <c r="G244" s="10" t="s">
        <v>4095</v>
      </c>
      <c r="H244" s="15" t="s">
        <v>3612</v>
      </c>
      <c r="I244" s="15" t="s">
        <v>3581</v>
      </c>
      <c r="J244" s="15" t="s">
        <v>3686</v>
      </c>
      <c r="K244" s="15" t="s">
        <v>3583</v>
      </c>
      <c r="L244" s="15" t="s">
        <v>4195</v>
      </c>
      <c r="M244" s="13">
        <v>15</v>
      </c>
      <c r="N244" s="12" t="s">
        <v>3994</v>
      </c>
      <c r="O244" s="16">
        <v>45562</v>
      </c>
      <c r="P244" s="12" t="s">
        <v>3584</v>
      </c>
      <c r="Q244" s="16">
        <v>45565</v>
      </c>
      <c r="R244" s="13">
        <f>NETWORKDAYS(O244,Q244,AW244:AZ244:BA244:BB244:BC244:BF244:BG244:BH244:BI244:BM244)</f>
        <v>2</v>
      </c>
      <c r="S244" s="13"/>
      <c r="T244" s="43" t="s">
        <v>3585</v>
      </c>
      <c r="U244" s="22" t="s">
        <v>4164</v>
      </c>
      <c r="V244" s="12" t="s">
        <v>3584</v>
      </c>
      <c r="W244" s="12" t="s">
        <v>3584</v>
      </c>
      <c r="X244" s="12" t="s">
        <v>3584</v>
      </c>
      <c r="Y244" s="12" t="s">
        <v>3584</v>
      </c>
      <c r="Z244" s="15" t="s">
        <v>3935</v>
      </c>
      <c r="AA244"/>
    </row>
    <row r="245" spans="1:27" ht="165">
      <c r="A245" s="12" t="s">
        <v>3576</v>
      </c>
      <c r="B245" s="12" t="s">
        <v>3577</v>
      </c>
      <c r="C245" s="12" t="s">
        <v>3578</v>
      </c>
      <c r="D245" s="10" t="s">
        <v>324</v>
      </c>
      <c r="E245" s="12" t="s">
        <v>4174</v>
      </c>
      <c r="F245" s="15" t="s">
        <v>3594</v>
      </c>
      <c r="G245" s="10" t="s">
        <v>4096</v>
      </c>
      <c r="H245" s="15" t="s">
        <v>4156</v>
      </c>
      <c r="I245" s="15" t="s">
        <v>3631</v>
      </c>
      <c r="J245" s="15" t="s">
        <v>3631</v>
      </c>
      <c r="K245" s="15" t="s">
        <v>3597</v>
      </c>
      <c r="L245" s="15" t="s">
        <v>4193</v>
      </c>
      <c r="M245" s="13">
        <v>10</v>
      </c>
      <c r="N245" s="12" t="s">
        <v>3995</v>
      </c>
      <c r="O245" s="16">
        <v>45562</v>
      </c>
      <c r="P245" s="12" t="s">
        <v>3584</v>
      </c>
      <c r="Q245" s="16">
        <v>45565</v>
      </c>
      <c r="R245" s="13">
        <f>NETWORKDAYS(O245,Q245,AW245:AZ245:BA245:BB245:BC245:BF245:BG245:BH245:BI245:BM245)</f>
        <v>2</v>
      </c>
      <c r="S245" s="13"/>
      <c r="T245" s="43" t="s">
        <v>3585</v>
      </c>
      <c r="U245" s="22" t="s">
        <v>4165</v>
      </c>
      <c r="V245" s="12" t="s">
        <v>3584</v>
      </c>
      <c r="W245" s="12" t="s">
        <v>3584</v>
      </c>
      <c r="X245" s="12" t="s">
        <v>3584</v>
      </c>
      <c r="Y245" s="12" t="s">
        <v>3584</v>
      </c>
      <c r="Z245" s="15" t="s">
        <v>3935</v>
      </c>
      <c r="AA245" s="29" t="s">
        <v>4187</v>
      </c>
    </row>
    <row r="246" spans="1:27" ht="165">
      <c r="A246" s="12" t="s">
        <v>3576</v>
      </c>
      <c r="B246" s="12" t="s">
        <v>3653</v>
      </c>
      <c r="C246" s="12" t="s">
        <v>3624</v>
      </c>
      <c r="D246" s="10" t="s">
        <v>4039</v>
      </c>
      <c r="E246" s="12" t="s">
        <v>4176</v>
      </c>
      <c r="F246" s="15" t="s">
        <v>3604</v>
      </c>
      <c r="G246" s="10" t="s">
        <v>4097</v>
      </c>
      <c r="H246" s="15" t="s">
        <v>3058</v>
      </c>
      <c r="I246" s="15" t="s">
        <v>3595</v>
      </c>
      <c r="J246" s="15" t="s">
        <v>3795</v>
      </c>
      <c r="K246" s="10" t="s">
        <v>35</v>
      </c>
      <c r="L246" s="15" t="s">
        <v>4195</v>
      </c>
      <c r="M246" s="13">
        <v>15</v>
      </c>
      <c r="N246" s="12" t="s">
        <v>3996</v>
      </c>
      <c r="O246" s="16">
        <v>45559</v>
      </c>
      <c r="P246" s="12" t="s">
        <v>3584</v>
      </c>
      <c r="Q246" s="16">
        <v>45565</v>
      </c>
      <c r="R246" s="13">
        <f>NETWORKDAYS(O246,Q246,AW246:AZ246:BA246:BB246:BC246:BF246:BG246:BH246:BI246:BM246)</f>
        <v>5</v>
      </c>
      <c r="S246" s="13"/>
      <c r="T246" s="43" t="s">
        <v>3585</v>
      </c>
      <c r="U246" s="22" t="s">
        <v>4166</v>
      </c>
      <c r="V246" s="12" t="s">
        <v>3584</v>
      </c>
      <c r="W246" s="12" t="s">
        <v>3584</v>
      </c>
      <c r="X246" s="12" t="s">
        <v>3584</v>
      </c>
      <c r="Y246" s="12" t="s">
        <v>3584</v>
      </c>
      <c r="Z246" s="15" t="s">
        <v>3935</v>
      </c>
      <c r="AA246"/>
    </row>
    <row r="247" spans="1:27" ht="150">
      <c r="A247" s="12" t="s">
        <v>3576</v>
      </c>
      <c r="B247" s="12" t="s">
        <v>3653</v>
      </c>
      <c r="C247" s="12" t="s">
        <v>3781</v>
      </c>
      <c r="D247" s="10" t="s">
        <v>4040</v>
      </c>
      <c r="E247" s="12" t="s">
        <v>4176</v>
      </c>
      <c r="F247" s="15" t="s">
        <v>3589</v>
      </c>
      <c r="G247" s="10" t="s">
        <v>4098</v>
      </c>
      <c r="H247" s="15" t="s">
        <v>3612</v>
      </c>
      <c r="I247" s="15" t="s">
        <v>3581</v>
      </c>
      <c r="J247" s="15" t="s">
        <v>3686</v>
      </c>
      <c r="K247" s="10" t="s">
        <v>4102</v>
      </c>
      <c r="L247" s="15" t="s">
        <v>4195</v>
      </c>
      <c r="M247" s="13">
        <v>15</v>
      </c>
      <c r="N247" s="12" t="s">
        <v>3997</v>
      </c>
      <c r="O247" s="16">
        <v>45559</v>
      </c>
      <c r="P247" s="12" t="s">
        <v>3584</v>
      </c>
      <c r="Q247" s="16">
        <v>45565</v>
      </c>
      <c r="R247" s="13">
        <f>NETWORKDAYS(O247,Q247,AW247:AZ247:BA247:BB247:BC247:BF247:BG247:BH247:BI247:BM247)</f>
        <v>5</v>
      </c>
      <c r="S247" s="13"/>
      <c r="T247" s="43" t="s">
        <v>3585</v>
      </c>
      <c r="U247" s="22" t="s">
        <v>4167</v>
      </c>
      <c r="V247" s="12" t="s">
        <v>3584</v>
      </c>
      <c r="W247" s="12" t="s">
        <v>3584</v>
      </c>
      <c r="X247" s="12" t="s">
        <v>3584</v>
      </c>
      <c r="Y247" s="12" t="s">
        <v>3584</v>
      </c>
      <c r="Z247" s="15" t="s">
        <v>3935</v>
      </c>
      <c r="AA247"/>
    </row>
    <row r="248" spans="1:27" ht="135">
      <c r="A248" s="12" t="s">
        <v>3576</v>
      </c>
      <c r="B248" s="12" t="s">
        <v>3653</v>
      </c>
      <c r="C248" s="12" t="s">
        <v>3627</v>
      </c>
      <c r="D248" s="10" t="s">
        <v>4041</v>
      </c>
      <c r="E248" s="12" t="s">
        <v>4175</v>
      </c>
      <c r="F248" s="15" t="s">
        <v>3589</v>
      </c>
      <c r="G248" s="10" t="s">
        <v>4099</v>
      </c>
      <c r="H248" s="15" t="s">
        <v>3631</v>
      </c>
      <c r="I248" s="15" t="s">
        <v>3631</v>
      </c>
      <c r="J248" s="15" t="s">
        <v>3631</v>
      </c>
      <c r="K248" s="10" t="s">
        <v>1692</v>
      </c>
      <c r="L248" s="15" t="s">
        <v>4195</v>
      </c>
      <c r="M248" s="13">
        <v>15</v>
      </c>
      <c r="N248" s="12" t="s">
        <v>3998</v>
      </c>
      <c r="O248" s="16">
        <v>45559</v>
      </c>
      <c r="P248" s="12" t="s">
        <v>3584</v>
      </c>
      <c r="Q248" s="16">
        <v>45565</v>
      </c>
      <c r="R248" s="13">
        <f>NETWORKDAYS(O248,Q248,AW248:AZ248:BA248:BB248:BC248:BF248:BG248:BH248:BI248:BM248)</f>
        <v>5</v>
      </c>
      <c r="S248" s="13"/>
      <c r="T248" s="43" t="s">
        <v>3585</v>
      </c>
      <c r="U248" s="22" t="s">
        <v>4168</v>
      </c>
      <c r="V248" s="12" t="s">
        <v>3584</v>
      </c>
      <c r="W248" s="12" t="s">
        <v>3584</v>
      </c>
      <c r="X248" s="12" t="s">
        <v>3584</v>
      </c>
      <c r="Y248" s="12" t="s">
        <v>3584</v>
      </c>
      <c r="Z248" s="15" t="s">
        <v>3935</v>
      </c>
      <c r="AA248"/>
    </row>
    <row r="249" spans="1:27" ht="135">
      <c r="A249" s="12" t="s">
        <v>3576</v>
      </c>
      <c r="B249" s="12" t="s">
        <v>3653</v>
      </c>
      <c r="C249" s="12" t="s">
        <v>3625</v>
      </c>
      <c r="D249" s="10" t="s">
        <v>4042</v>
      </c>
      <c r="E249" s="12" t="s">
        <v>4175</v>
      </c>
      <c r="F249" s="15" t="s">
        <v>3589</v>
      </c>
      <c r="G249" s="10" t="s">
        <v>4099</v>
      </c>
      <c r="H249" s="15" t="s">
        <v>3631</v>
      </c>
      <c r="I249" s="15" t="s">
        <v>3631</v>
      </c>
      <c r="J249" s="15" t="s">
        <v>3631</v>
      </c>
      <c r="K249" s="10" t="s">
        <v>1692</v>
      </c>
      <c r="L249" s="15" t="s">
        <v>4195</v>
      </c>
      <c r="M249" s="13">
        <v>15</v>
      </c>
      <c r="N249" s="12" t="s">
        <v>3999</v>
      </c>
      <c r="O249" s="16">
        <v>45559</v>
      </c>
      <c r="P249" s="12" t="s">
        <v>3584</v>
      </c>
      <c r="Q249" s="16">
        <v>45565</v>
      </c>
      <c r="R249" s="13">
        <f>NETWORKDAYS(O249,Q249,AW249:AZ249:BA249:BB249:BC249:BF249:BG249:BH249:BI249:BM249)</f>
        <v>5</v>
      </c>
      <c r="S249" s="13"/>
      <c r="T249" s="43" t="s">
        <v>3585</v>
      </c>
      <c r="U249" s="22" t="s">
        <v>4169</v>
      </c>
      <c r="V249" s="12" t="s">
        <v>3584</v>
      </c>
      <c r="W249" s="12" t="s">
        <v>3584</v>
      </c>
      <c r="X249" s="12" t="s">
        <v>3584</v>
      </c>
      <c r="Y249" s="12" t="s">
        <v>3584</v>
      </c>
      <c r="Z249" s="15" t="s">
        <v>3935</v>
      </c>
      <c r="AA249"/>
    </row>
    <row r="250" spans="1:27" ht="150">
      <c r="A250" s="12" t="s">
        <v>3576</v>
      </c>
      <c r="B250" s="12" t="s">
        <v>3653</v>
      </c>
      <c r="C250" s="12" t="s">
        <v>3619</v>
      </c>
      <c r="D250" s="10" t="s">
        <v>4043</v>
      </c>
      <c r="E250" s="12" t="s">
        <v>4176</v>
      </c>
      <c r="F250" s="15" t="s">
        <v>3604</v>
      </c>
      <c r="G250" s="10" t="s">
        <v>4100</v>
      </c>
      <c r="H250" s="15" t="s">
        <v>3058</v>
      </c>
      <c r="I250" s="15" t="s">
        <v>3595</v>
      </c>
      <c r="J250" s="15" t="s">
        <v>3795</v>
      </c>
      <c r="K250" s="10" t="s">
        <v>35</v>
      </c>
      <c r="L250" s="15" t="s">
        <v>4195</v>
      </c>
      <c r="M250" s="13">
        <v>15</v>
      </c>
      <c r="N250" s="12" t="s">
        <v>4000</v>
      </c>
      <c r="O250" s="16">
        <v>45565</v>
      </c>
      <c r="P250" s="12" t="s">
        <v>3584</v>
      </c>
      <c r="Q250" s="16">
        <v>45565</v>
      </c>
      <c r="R250" s="13">
        <f>NETWORKDAYS(O250,Q250,AW250:AZ250:BA250:BB250:BC250:BF250:BG250:BH250:BI250:BM250)</f>
        <v>1</v>
      </c>
      <c r="S250" s="13"/>
      <c r="T250" s="43" t="s">
        <v>3585</v>
      </c>
      <c r="U250" s="22" t="s">
        <v>4170</v>
      </c>
      <c r="V250" s="12" t="s">
        <v>3584</v>
      </c>
      <c r="W250" s="12" t="s">
        <v>3584</v>
      </c>
      <c r="X250" s="12" t="s">
        <v>3584</v>
      </c>
      <c r="Y250" s="12" t="s">
        <v>3584</v>
      </c>
      <c r="Z250" s="15" t="s">
        <v>3935</v>
      </c>
      <c r="AA250"/>
    </row>
    <row r="265" spans="49:65"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</row>
    <row r="266" spans="49:65"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</row>
    <row r="267" spans="49:65"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</row>
    <row r="268" spans="49:65"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</row>
    <row r="269" spans="49:65"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</row>
    <row r="270" spans="49:65"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</row>
    <row r="271" spans="49:65"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</row>
    <row r="272" spans="49:65"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</row>
    <row r="273" spans="49:65"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</row>
    <row r="274" spans="49:65"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</row>
    <row r="275" spans="49:65"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</row>
    <row r="276" spans="49:65"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</row>
    <row r="277" spans="49:65"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</row>
    <row r="278" spans="49:65"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</row>
    <row r="279" spans="49:65"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</row>
    <row r="280" spans="49:65"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</row>
    <row r="281" spans="49:65"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</row>
    <row r="282" spans="49:65"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</row>
    <row r="283" spans="49:65"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</row>
    <row r="284" spans="49:65"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</row>
    <row r="285" spans="49:65"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</row>
    <row r="286" spans="49:65"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</row>
    <row r="287" spans="49:65"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</row>
    <row r="288" spans="49:65"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</row>
    <row r="289" spans="49:65"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</row>
    <row r="290" spans="49:65"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</row>
    <row r="291" spans="49:65"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</row>
    <row r="292" spans="49:65"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</row>
    <row r="293" spans="49:65"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</row>
    <row r="294" spans="49:65"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</row>
    <row r="295" spans="49:65"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</row>
    <row r="296" spans="49:65"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</row>
    <row r="297" spans="49:65"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</row>
    <row r="298" spans="49:65"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</row>
    <row r="299" spans="49:65"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</row>
    <row r="300" spans="49:65"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</row>
    <row r="301" spans="49:65"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</row>
    <row r="302" spans="49:65"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</row>
    <row r="303" spans="49:65"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</row>
    <row r="304" spans="49:65"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</row>
  </sheetData>
  <autoFilter ref="A2:AA198"/>
  <mergeCells count="3">
    <mergeCell ref="A1:Z1"/>
    <mergeCell ref="AW1:BM1"/>
    <mergeCell ref="AW2:B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367"/>
  <sheetViews>
    <sheetView zoomScale="70" zoomScaleNormal="70" workbookViewId="0">
      <pane ySplit="1" topLeftCell="A2" activePane="bottomLeft" state="frozen"/>
      <selection activeCell="U1" sqref="U1"/>
      <selection pane="bottomLeft" activeCell="C21" sqref="C21"/>
    </sheetView>
  </sheetViews>
  <sheetFormatPr baseColWidth="10" defaultColWidth="11.42578125" defaultRowHeight="15.75"/>
  <cols>
    <col min="1" max="1" width="26.140625" style="56" customWidth="1"/>
    <col min="2" max="2" width="28" style="56" customWidth="1"/>
    <col min="3" max="3" width="23.7109375" style="56" customWidth="1"/>
    <col min="4" max="4" width="26.28515625" style="57" customWidth="1"/>
    <col min="5" max="5" width="27.5703125" style="56" customWidth="1"/>
    <col min="6" max="6" width="24.28515625" style="57" customWidth="1"/>
    <col min="7" max="7" width="29.7109375" style="57" customWidth="1"/>
    <col min="8" max="8" width="27.7109375" style="57" customWidth="1"/>
    <col min="9" max="9" width="28.7109375" style="57" customWidth="1"/>
    <col min="10" max="10" width="31" style="57" customWidth="1"/>
    <col min="11" max="11" width="25.140625" style="57" customWidth="1"/>
    <col min="12" max="12" width="22.28515625" style="56" customWidth="1"/>
    <col min="13" max="13" width="21.7109375" style="56" customWidth="1"/>
    <col min="14" max="14" width="22.140625" style="56" customWidth="1"/>
    <col min="15" max="15" width="22.42578125" style="56" customWidth="1"/>
    <col min="16" max="16" width="23.42578125" style="56" customWidth="1"/>
    <col min="17" max="17" width="18.5703125" style="58" customWidth="1"/>
    <col min="18" max="18" width="20.85546875" style="5" hidden="1" customWidth="1"/>
    <col min="19" max="19" width="21.42578125" style="56" customWidth="1"/>
    <col min="20" max="20" width="51.140625" style="59" customWidth="1"/>
    <col min="21" max="25" width="25.7109375" style="56" customWidth="1"/>
    <col min="48" max="48" width="16.140625" style="2" customWidth="1"/>
    <col min="49" max="49" width="21" style="2" customWidth="1"/>
    <col min="50" max="50" width="17.42578125" style="2" customWidth="1"/>
    <col min="51" max="51" width="18" style="2" customWidth="1"/>
    <col min="52" max="52" width="19.42578125" style="2" customWidth="1"/>
    <col min="53" max="53" width="20.5703125" style="2" customWidth="1"/>
    <col min="54" max="54" width="19.7109375" style="2" customWidth="1"/>
    <col min="55" max="55" width="20.85546875" style="2" customWidth="1"/>
    <col min="56" max="56" width="23.7109375" style="2" customWidth="1"/>
    <col min="57" max="57" width="16.28515625" style="2" customWidth="1"/>
    <col min="58" max="58" width="20" style="2" customWidth="1"/>
    <col min="59" max="59" width="22.42578125" style="2" customWidth="1"/>
    <col min="60" max="60" width="22.5703125" style="2" customWidth="1"/>
    <col min="61" max="61" width="20.5703125" style="2" customWidth="1"/>
    <col min="62" max="62" width="23.42578125" style="2" customWidth="1"/>
    <col min="63" max="63" width="20.140625" style="2" customWidth="1"/>
    <col min="64" max="64" width="18.85546875" style="2" customWidth="1"/>
  </cols>
  <sheetData>
    <row r="1" spans="1:64">
      <c r="A1" s="67"/>
      <c r="B1" s="67"/>
      <c r="C1" s="67"/>
      <c r="D1" s="67"/>
      <c r="E1" s="67"/>
      <c r="F1" s="68"/>
      <c r="G1" s="68"/>
      <c r="H1" s="67"/>
      <c r="I1" s="68"/>
      <c r="J1" s="68"/>
      <c r="K1" s="67"/>
      <c r="L1" s="67"/>
      <c r="M1" s="67"/>
      <c r="N1" s="67"/>
      <c r="O1" s="67"/>
      <c r="P1" s="67"/>
      <c r="Q1" s="67"/>
      <c r="R1" s="61"/>
      <c r="S1" s="67"/>
      <c r="T1" s="67"/>
      <c r="U1" s="67"/>
      <c r="V1" s="67"/>
      <c r="W1" s="67"/>
      <c r="X1" s="67"/>
      <c r="Y1" s="67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64" ht="47.25">
      <c r="A2" s="8" t="s">
        <v>3553</v>
      </c>
      <c r="B2" s="8" t="s">
        <v>3554</v>
      </c>
      <c r="C2" s="8" t="s">
        <v>3555</v>
      </c>
      <c r="D2" s="9" t="s">
        <v>3556</v>
      </c>
      <c r="E2" s="9" t="s">
        <v>3557</v>
      </c>
      <c r="F2" s="9" t="s">
        <v>3558</v>
      </c>
      <c r="G2" s="9" t="s">
        <v>6</v>
      </c>
      <c r="H2" s="9" t="s">
        <v>3559</v>
      </c>
      <c r="I2" s="9" t="s">
        <v>3560</v>
      </c>
      <c r="J2" s="9" t="s">
        <v>3561</v>
      </c>
      <c r="K2" s="9" t="s">
        <v>3562</v>
      </c>
      <c r="L2" s="9" t="s">
        <v>3563</v>
      </c>
      <c r="M2" s="8" t="s">
        <v>3564</v>
      </c>
      <c r="N2" s="8" t="s">
        <v>3565</v>
      </c>
      <c r="O2" s="8" t="s">
        <v>3566</v>
      </c>
      <c r="P2" s="9" t="s">
        <v>3567</v>
      </c>
      <c r="Q2" s="9" t="s">
        <v>3568</v>
      </c>
      <c r="R2" s="7" t="s">
        <v>3569</v>
      </c>
      <c r="S2" s="9" t="s">
        <v>11</v>
      </c>
      <c r="T2" s="9" t="s">
        <v>3570</v>
      </c>
      <c r="U2" s="9" t="s">
        <v>3571</v>
      </c>
      <c r="V2" s="9" t="s">
        <v>3572</v>
      </c>
      <c r="W2" s="9" t="s">
        <v>3573</v>
      </c>
      <c r="X2" s="9" t="s">
        <v>3574</v>
      </c>
      <c r="Y2" s="9" t="s">
        <v>3575</v>
      </c>
      <c r="Z2" s="5"/>
      <c r="AV2" s="64" t="s">
        <v>3931</v>
      </c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6"/>
    </row>
    <row r="3" spans="1:64" ht="165" hidden="1">
      <c r="A3" s="12" t="s">
        <v>3576</v>
      </c>
      <c r="B3" s="12" t="s">
        <v>3577</v>
      </c>
      <c r="C3" s="12" t="s">
        <v>3578</v>
      </c>
      <c r="D3" s="10" t="s">
        <v>23</v>
      </c>
      <c r="E3" s="12" t="s">
        <v>3579</v>
      </c>
      <c r="F3" s="15" t="s">
        <v>3580</v>
      </c>
      <c r="G3" s="10" t="s">
        <v>24</v>
      </c>
      <c r="H3" s="15" t="s">
        <v>3067</v>
      </c>
      <c r="I3" s="15" t="s">
        <v>3581</v>
      </c>
      <c r="J3" s="15" t="s">
        <v>3582</v>
      </c>
      <c r="K3" s="15" t="s">
        <v>3583</v>
      </c>
      <c r="L3" s="13">
        <v>15</v>
      </c>
      <c r="M3" s="12" t="s">
        <v>21</v>
      </c>
      <c r="N3" s="16">
        <v>45558</v>
      </c>
      <c r="O3" s="12" t="s">
        <v>3584</v>
      </c>
      <c r="P3" s="16">
        <v>45565</v>
      </c>
      <c r="Q3" s="13">
        <f>NETWORKDAYS(N3,P3,AV3:AY3:AZ3:BA3:BB3:BE3:BF3:BG3:BH3:BL3)</f>
        <v>6</v>
      </c>
      <c r="R3" s="13">
        <f>Q3+1</f>
        <v>7</v>
      </c>
      <c r="S3" s="12" t="s">
        <v>3585</v>
      </c>
      <c r="T3" s="22" t="s">
        <v>3586</v>
      </c>
      <c r="U3" s="12" t="s">
        <v>3584</v>
      </c>
      <c r="V3" s="12" t="s">
        <v>3584</v>
      </c>
      <c r="W3" s="12" t="s">
        <v>3584</v>
      </c>
      <c r="X3" s="12" t="s">
        <v>3584</v>
      </c>
      <c r="Y3" s="15" t="s">
        <v>3935</v>
      </c>
      <c r="AV3" s="26">
        <v>45292</v>
      </c>
      <c r="AW3" s="26">
        <v>45299</v>
      </c>
      <c r="AX3" s="26">
        <v>45376</v>
      </c>
      <c r="AY3" s="26">
        <v>45379</v>
      </c>
      <c r="AZ3" s="26">
        <v>45380</v>
      </c>
      <c r="BA3" s="26">
        <v>45413</v>
      </c>
      <c r="BB3" s="26">
        <v>45425</v>
      </c>
      <c r="BC3" s="26">
        <v>45446</v>
      </c>
      <c r="BD3" s="26">
        <v>45453</v>
      </c>
      <c r="BE3" s="26">
        <v>45474</v>
      </c>
      <c r="BF3" s="26">
        <v>45493</v>
      </c>
      <c r="BG3" s="26">
        <v>45511</v>
      </c>
      <c r="BH3" s="26">
        <v>45523</v>
      </c>
      <c r="BI3" s="26">
        <v>45579</v>
      </c>
      <c r="BJ3" s="26">
        <v>45600</v>
      </c>
      <c r="BK3" s="26">
        <v>45607</v>
      </c>
      <c r="BL3" s="26">
        <v>45651</v>
      </c>
    </row>
    <row r="4" spans="1:64" ht="165" hidden="1">
      <c r="A4" s="12" t="s">
        <v>3576</v>
      </c>
      <c r="B4" s="12" t="s">
        <v>3577</v>
      </c>
      <c r="C4" s="12" t="s">
        <v>3587</v>
      </c>
      <c r="D4" s="10" t="s">
        <v>29</v>
      </c>
      <c r="E4" s="12" t="s">
        <v>3588</v>
      </c>
      <c r="F4" s="15" t="s">
        <v>3589</v>
      </c>
      <c r="G4" s="10" t="s">
        <v>30</v>
      </c>
      <c r="H4" s="15" t="s">
        <v>3051</v>
      </c>
      <c r="I4" s="15" t="s">
        <v>3581</v>
      </c>
      <c r="J4" s="15" t="s">
        <v>3590</v>
      </c>
      <c r="K4" s="15" t="s">
        <v>3583</v>
      </c>
      <c r="L4" s="13">
        <v>15</v>
      </c>
      <c r="M4" s="12" t="s">
        <v>109</v>
      </c>
      <c r="N4" s="16">
        <v>45554</v>
      </c>
      <c r="O4" s="12" t="s">
        <v>27</v>
      </c>
      <c r="P4" s="16">
        <v>45561</v>
      </c>
      <c r="Q4" s="13">
        <f>NETWORKDAYS(N4,P4,AV4:AY4:AZ4:BA4:BB4:BE4:BF4:BG4:BH4:BL4)</f>
        <v>6</v>
      </c>
      <c r="R4" s="13">
        <f>Q4+1</f>
        <v>7</v>
      </c>
      <c r="S4" s="12" t="s">
        <v>3591</v>
      </c>
      <c r="T4" s="22" t="s">
        <v>3592</v>
      </c>
      <c r="U4" s="16">
        <v>45561</v>
      </c>
      <c r="V4" s="12" t="s">
        <v>3593</v>
      </c>
      <c r="W4" s="12" t="s">
        <v>3584</v>
      </c>
      <c r="X4" s="12" t="s">
        <v>3584</v>
      </c>
      <c r="Y4" s="12" t="s">
        <v>3591</v>
      </c>
      <c r="AV4" s="26">
        <v>45292</v>
      </c>
      <c r="AW4" s="26">
        <v>45299</v>
      </c>
      <c r="AX4" s="26">
        <v>45376</v>
      </c>
      <c r="AY4" s="26">
        <v>45379</v>
      </c>
      <c r="AZ4" s="26">
        <v>45380</v>
      </c>
      <c r="BA4" s="26">
        <v>45413</v>
      </c>
      <c r="BB4" s="26">
        <v>45425</v>
      </c>
      <c r="BC4" s="26">
        <v>45446</v>
      </c>
      <c r="BD4" s="26">
        <v>45453</v>
      </c>
      <c r="BE4" s="26">
        <v>45474</v>
      </c>
      <c r="BF4" s="26">
        <v>45493</v>
      </c>
      <c r="BG4" s="26">
        <v>45511</v>
      </c>
      <c r="BH4" s="26">
        <v>45523</v>
      </c>
      <c r="BI4" s="26">
        <v>45579</v>
      </c>
      <c r="BJ4" s="26">
        <v>45600</v>
      </c>
      <c r="BK4" s="26">
        <v>45607</v>
      </c>
      <c r="BL4" s="26">
        <v>45651</v>
      </c>
    </row>
    <row r="5" spans="1:64" ht="105" hidden="1">
      <c r="A5" s="12" t="s">
        <v>3576</v>
      </c>
      <c r="B5" s="12" t="s">
        <v>3577</v>
      </c>
      <c r="C5" s="12" t="s">
        <v>3578</v>
      </c>
      <c r="D5" s="10" t="s">
        <v>130</v>
      </c>
      <c r="E5" s="12" t="s">
        <v>3579</v>
      </c>
      <c r="F5" s="12" t="s">
        <v>3594</v>
      </c>
      <c r="G5" s="10" t="s">
        <v>131</v>
      </c>
      <c r="H5" s="15" t="s">
        <v>984</v>
      </c>
      <c r="I5" s="15" t="s">
        <v>3595</v>
      </c>
      <c r="J5" s="15" t="s">
        <v>3596</v>
      </c>
      <c r="K5" s="15" t="s">
        <v>3597</v>
      </c>
      <c r="L5" s="13">
        <v>15</v>
      </c>
      <c r="M5" s="12" t="s">
        <v>136</v>
      </c>
      <c r="N5" s="16">
        <v>45552</v>
      </c>
      <c r="O5" s="12" t="s">
        <v>128</v>
      </c>
      <c r="P5" s="16">
        <v>45553</v>
      </c>
      <c r="Q5" s="13">
        <f>NETWORKDAYS(N5,P5,AV5:AY5:AZ5:BA5:BB5:BE5:BF5:BG5:BH5:BL5)</f>
        <v>2</v>
      </c>
      <c r="R5" s="13">
        <f>Q5+1</f>
        <v>3</v>
      </c>
      <c r="S5" s="12" t="s">
        <v>3591</v>
      </c>
      <c r="T5" s="22" t="s">
        <v>3598</v>
      </c>
      <c r="U5" s="16">
        <v>45553</v>
      </c>
      <c r="V5" s="12" t="s">
        <v>3593</v>
      </c>
      <c r="W5" s="12" t="s">
        <v>3599</v>
      </c>
      <c r="X5" s="12" t="s">
        <v>3584</v>
      </c>
      <c r="Y5" s="12" t="s">
        <v>3591</v>
      </c>
      <c r="AV5" s="26">
        <v>45292</v>
      </c>
      <c r="AW5" s="26">
        <v>45299</v>
      </c>
      <c r="AX5" s="26">
        <v>45376</v>
      </c>
      <c r="AY5" s="26">
        <v>45379</v>
      </c>
      <c r="AZ5" s="26">
        <v>45380</v>
      </c>
      <c r="BA5" s="26">
        <v>45413</v>
      </c>
      <c r="BB5" s="26">
        <v>45425</v>
      </c>
      <c r="BC5" s="26">
        <v>45446</v>
      </c>
      <c r="BD5" s="26">
        <v>45453</v>
      </c>
      <c r="BE5" s="26">
        <v>45474</v>
      </c>
      <c r="BF5" s="26">
        <v>45493</v>
      </c>
      <c r="BG5" s="26">
        <v>45511</v>
      </c>
      <c r="BH5" s="26">
        <v>45523</v>
      </c>
      <c r="BI5" s="26">
        <v>45579</v>
      </c>
      <c r="BJ5" s="26">
        <v>45600</v>
      </c>
      <c r="BK5" s="26">
        <v>45607</v>
      </c>
      <c r="BL5" s="26">
        <v>45651</v>
      </c>
    </row>
    <row r="6" spans="1:64" ht="120" hidden="1">
      <c r="A6" s="12" t="s">
        <v>3576</v>
      </c>
      <c r="B6" s="12" t="s">
        <v>3577</v>
      </c>
      <c r="C6" s="12" t="s">
        <v>3587</v>
      </c>
      <c r="D6" s="10" t="s">
        <v>169</v>
      </c>
      <c r="E6" s="12" t="s">
        <v>3600</v>
      </c>
      <c r="F6" s="15" t="s">
        <v>3594</v>
      </c>
      <c r="G6" s="10" t="s">
        <v>170</v>
      </c>
      <c r="H6" s="15" t="s">
        <v>3051</v>
      </c>
      <c r="I6" s="15" t="s">
        <v>3581</v>
      </c>
      <c r="J6" s="15" t="s">
        <v>3590</v>
      </c>
      <c r="K6" s="15" t="s">
        <v>171</v>
      </c>
      <c r="L6" s="13">
        <v>15</v>
      </c>
      <c r="M6" s="12" t="s">
        <v>167</v>
      </c>
      <c r="N6" s="16">
        <v>45552</v>
      </c>
      <c r="O6" s="12" t="s">
        <v>3584</v>
      </c>
      <c r="P6" s="16">
        <v>45565</v>
      </c>
      <c r="Q6" s="13">
        <f>NETWORKDAYS(N6,P6,AV6:AY6:AZ6:BA6:BB6:BE6:BF6:BG6:BH6:BL6)</f>
        <v>10</v>
      </c>
      <c r="R6" s="13">
        <f t="shared" ref="R6:R69" si="0">Q6+1</f>
        <v>11</v>
      </c>
      <c r="S6" s="12" t="s">
        <v>3585</v>
      </c>
      <c r="T6" s="22" t="s">
        <v>3601</v>
      </c>
      <c r="U6" s="12" t="s">
        <v>3584</v>
      </c>
      <c r="V6" s="12" t="s">
        <v>3584</v>
      </c>
      <c r="W6" s="12" t="s">
        <v>3584</v>
      </c>
      <c r="X6" s="12" t="s">
        <v>3584</v>
      </c>
      <c r="Y6" s="15" t="s">
        <v>3935</v>
      </c>
      <c r="AV6" s="26">
        <v>45292</v>
      </c>
      <c r="AW6" s="26">
        <v>45299</v>
      </c>
      <c r="AX6" s="26">
        <v>45376</v>
      </c>
      <c r="AY6" s="26">
        <v>45379</v>
      </c>
      <c r="AZ6" s="26">
        <v>45380</v>
      </c>
      <c r="BA6" s="26">
        <v>45413</v>
      </c>
      <c r="BB6" s="26">
        <v>45425</v>
      </c>
      <c r="BC6" s="26">
        <v>45446</v>
      </c>
      <c r="BD6" s="26">
        <v>45453</v>
      </c>
      <c r="BE6" s="26">
        <v>45474</v>
      </c>
      <c r="BF6" s="26">
        <v>45493</v>
      </c>
      <c r="BG6" s="26">
        <v>45511</v>
      </c>
      <c r="BH6" s="26">
        <v>45523</v>
      </c>
      <c r="BI6" s="26">
        <v>45579</v>
      </c>
      <c r="BJ6" s="26">
        <v>45600</v>
      </c>
      <c r="BK6" s="26">
        <v>45607</v>
      </c>
      <c r="BL6" s="26">
        <v>45651</v>
      </c>
    </row>
    <row r="7" spans="1:64" ht="240" hidden="1">
      <c r="A7" s="13" t="s">
        <v>3576</v>
      </c>
      <c r="B7" s="13" t="s">
        <v>3577</v>
      </c>
      <c r="C7" s="13" t="s">
        <v>3578</v>
      </c>
      <c r="D7" s="10" t="s">
        <v>190</v>
      </c>
      <c r="E7" s="12" t="s">
        <v>3602</v>
      </c>
      <c r="F7" s="10" t="s">
        <v>3623</v>
      </c>
      <c r="G7" s="10" t="s">
        <v>191</v>
      </c>
      <c r="H7" s="10" t="s">
        <v>3044</v>
      </c>
      <c r="I7" s="15" t="s">
        <v>3581</v>
      </c>
      <c r="J7" s="10" t="s">
        <v>3590</v>
      </c>
      <c r="K7" s="15" t="s">
        <v>3603</v>
      </c>
      <c r="L7" s="13">
        <v>15</v>
      </c>
      <c r="M7" s="12" t="s">
        <v>188</v>
      </c>
      <c r="N7" s="16">
        <v>45551</v>
      </c>
      <c r="O7" s="13" t="s">
        <v>3584</v>
      </c>
      <c r="P7" s="16">
        <v>45565</v>
      </c>
      <c r="Q7" s="13">
        <f>NETWORKDAYS(N7,P7,AV7:AY7:AZ7:BA7:BB7:BE7:BF7:BG7:BH7:BL7)</f>
        <v>11</v>
      </c>
      <c r="R7" s="13">
        <f t="shared" si="0"/>
        <v>12</v>
      </c>
      <c r="S7" s="13" t="s">
        <v>3585</v>
      </c>
      <c r="T7" s="22" t="s">
        <v>3693</v>
      </c>
      <c r="U7" s="13" t="s">
        <v>3584</v>
      </c>
      <c r="V7" s="13" t="s">
        <v>3584</v>
      </c>
      <c r="W7" s="13" t="s">
        <v>3584</v>
      </c>
      <c r="X7" s="13" t="s">
        <v>3584</v>
      </c>
      <c r="Y7" s="15" t="s">
        <v>3935</v>
      </c>
      <c r="AV7" s="26">
        <v>45292</v>
      </c>
      <c r="AW7" s="26">
        <v>45299</v>
      </c>
      <c r="AX7" s="26">
        <v>45376</v>
      </c>
      <c r="AY7" s="26">
        <v>45379</v>
      </c>
      <c r="AZ7" s="26">
        <v>45380</v>
      </c>
      <c r="BA7" s="26">
        <v>45413</v>
      </c>
      <c r="BB7" s="26">
        <v>45425</v>
      </c>
      <c r="BC7" s="26">
        <v>45446</v>
      </c>
      <c r="BD7" s="26">
        <v>45453</v>
      </c>
      <c r="BE7" s="26">
        <v>45474</v>
      </c>
      <c r="BF7" s="26">
        <v>45493</v>
      </c>
      <c r="BG7" s="26">
        <v>45511</v>
      </c>
      <c r="BH7" s="26">
        <v>45523</v>
      </c>
      <c r="BI7" s="26">
        <v>45579</v>
      </c>
      <c r="BJ7" s="26">
        <v>45600</v>
      </c>
      <c r="BK7" s="26">
        <v>45607</v>
      </c>
      <c r="BL7" s="26">
        <v>45651</v>
      </c>
    </row>
    <row r="8" spans="1:64" ht="120" hidden="1">
      <c r="A8" s="13" t="s">
        <v>3576</v>
      </c>
      <c r="B8" s="13" t="s">
        <v>3577</v>
      </c>
      <c r="C8" s="13" t="s">
        <v>3578</v>
      </c>
      <c r="D8" s="10" t="s">
        <v>140</v>
      </c>
      <c r="E8" s="12" t="s">
        <v>3579</v>
      </c>
      <c r="F8" s="10" t="s">
        <v>3604</v>
      </c>
      <c r="G8" s="10" t="s">
        <v>141</v>
      </c>
      <c r="H8" s="10" t="s">
        <v>577</v>
      </c>
      <c r="I8" s="15" t="s">
        <v>3595</v>
      </c>
      <c r="J8" s="15" t="s">
        <v>3694</v>
      </c>
      <c r="K8" s="15" t="s">
        <v>3583</v>
      </c>
      <c r="L8" s="13">
        <v>15</v>
      </c>
      <c r="M8" s="13" t="s">
        <v>213</v>
      </c>
      <c r="N8" s="16">
        <v>45547</v>
      </c>
      <c r="O8" s="13" t="s">
        <v>138</v>
      </c>
      <c r="P8" s="16">
        <v>45552</v>
      </c>
      <c r="Q8" s="13">
        <f>NETWORKDAYS(N8,P8,AV8:AY8:AZ8:BA8:BB8:BE8:BF8:BG8:BH8:BL8)</f>
        <v>4</v>
      </c>
      <c r="R8" s="13">
        <f t="shared" si="0"/>
        <v>5</v>
      </c>
      <c r="S8" s="12" t="s">
        <v>3591</v>
      </c>
      <c r="T8" s="22" t="s">
        <v>3695</v>
      </c>
      <c r="U8" s="16">
        <v>45552</v>
      </c>
      <c r="V8" s="12" t="s">
        <v>3593</v>
      </c>
      <c r="W8" s="12" t="s">
        <v>3599</v>
      </c>
      <c r="X8" s="12" t="s">
        <v>3584</v>
      </c>
      <c r="Y8" s="12" t="s">
        <v>3591</v>
      </c>
      <c r="AV8" s="26">
        <v>45292</v>
      </c>
      <c r="AW8" s="26">
        <v>45299</v>
      </c>
      <c r="AX8" s="26">
        <v>45376</v>
      </c>
      <c r="AY8" s="26">
        <v>45379</v>
      </c>
      <c r="AZ8" s="26">
        <v>45380</v>
      </c>
      <c r="BA8" s="26">
        <v>45413</v>
      </c>
      <c r="BB8" s="26">
        <v>45425</v>
      </c>
      <c r="BC8" s="26">
        <v>45446</v>
      </c>
      <c r="BD8" s="26">
        <v>45453</v>
      </c>
      <c r="BE8" s="26">
        <v>45474</v>
      </c>
      <c r="BF8" s="26">
        <v>45493</v>
      </c>
      <c r="BG8" s="26">
        <v>45511</v>
      </c>
      <c r="BH8" s="26">
        <v>45523</v>
      </c>
      <c r="BI8" s="26">
        <v>45579</v>
      </c>
      <c r="BJ8" s="26">
        <v>45600</v>
      </c>
      <c r="BK8" s="26">
        <v>45607</v>
      </c>
      <c r="BL8" s="26">
        <v>45651</v>
      </c>
    </row>
    <row r="9" spans="1:64" ht="105" hidden="1">
      <c r="A9" s="12" t="s">
        <v>3576</v>
      </c>
      <c r="B9" s="12" t="s">
        <v>3577</v>
      </c>
      <c r="C9" s="12" t="s">
        <v>3578</v>
      </c>
      <c r="D9" s="10" t="s">
        <v>244</v>
      </c>
      <c r="E9" s="12" t="s">
        <v>3579</v>
      </c>
      <c r="F9" s="12" t="s">
        <v>3604</v>
      </c>
      <c r="G9" s="10" t="s">
        <v>245</v>
      </c>
      <c r="H9" s="15" t="s">
        <v>3328</v>
      </c>
      <c r="I9" s="15" t="s">
        <v>3595</v>
      </c>
      <c r="J9" s="12" t="s">
        <v>3605</v>
      </c>
      <c r="K9" s="15" t="s">
        <v>3606</v>
      </c>
      <c r="L9" s="13">
        <v>15</v>
      </c>
      <c r="M9" s="12" t="s">
        <v>242</v>
      </c>
      <c r="N9" s="16">
        <v>45546</v>
      </c>
      <c r="O9" s="12" t="s">
        <v>3584</v>
      </c>
      <c r="P9" s="16">
        <v>45551</v>
      </c>
      <c r="Q9" s="13">
        <f>NETWORKDAYS(N9,P9,AV9:AY9:AZ9:BA9:BB9:BE9:BF9:BG9:BH9:BL9)</f>
        <v>4</v>
      </c>
      <c r="R9" s="13">
        <f t="shared" si="0"/>
        <v>5</v>
      </c>
      <c r="S9" s="12" t="s">
        <v>3591</v>
      </c>
      <c r="T9" s="15" t="s">
        <v>3607</v>
      </c>
      <c r="U9" s="16">
        <v>45551</v>
      </c>
      <c r="V9" s="12" t="s">
        <v>3584</v>
      </c>
      <c r="W9" s="12" t="s">
        <v>3599</v>
      </c>
      <c r="X9" s="12" t="s">
        <v>3584</v>
      </c>
      <c r="Y9" s="12" t="s">
        <v>3591</v>
      </c>
      <c r="AV9" s="26">
        <v>45292</v>
      </c>
      <c r="AW9" s="26">
        <v>45299</v>
      </c>
      <c r="AX9" s="26">
        <v>45376</v>
      </c>
      <c r="AY9" s="26">
        <v>45379</v>
      </c>
      <c r="AZ9" s="26">
        <v>45380</v>
      </c>
      <c r="BA9" s="26">
        <v>45413</v>
      </c>
      <c r="BB9" s="26">
        <v>45425</v>
      </c>
      <c r="BC9" s="26">
        <v>45446</v>
      </c>
      <c r="BD9" s="26">
        <v>45453</v>
      </c>
      <c r="BE9" s="26">
        <v>45474</v>
      </c>
      <c r="BF9" s="26">
        <v>45493</v>
      </c>
      <c r="BG9" s="26">
        <v>45511</v>
      </c>
      <c r="BH9" s="26">
        <v>45523</v>
      </c>
      <c r="BI9" s="26">
        <v>45579</v>
      </c>
      <c r="BJ9" s="26">
        <v>45600</v>
      </c>
      <c r="BK9" s="26">
        <v>45607</v>
      </c>
      <c r="BL9" s="26">
        <v>45651</v>
      </c>
    </row>
    <row r="10" spans="1:64" ht="150" hidden="1">
      <c r="A10" s="13" t="s">
        <v>3576</v>
      </c>
      <c r="B10" s="13" t="s">
        <v>3577</v>
      </c>
      <c r="C10" s="13" t="s">
        <v>3608</v>
      </c>
      <c r="D10" s="10" t="s">
        <v>253</v>
      </c>
      <c r="E10" s="13" t="s">
        <v>3588</v>
      </c>
      <c r="F10" s="15" t="s">
        <v>3660</v>
      </c>
      <c r="G10" s="10" t="s">
        <v>254</v>
      </c>
      <c r="H10" s="15" t="s">
        <v>3697</v>
      </c>
      <c r="I10" s="15" t="s">
        <v>3581</v>
      </c>
      <c r="J10" s="15" t="s">
        <v>3581</v>
      </c>
      <c r="K10" s="15" t="s">
        <v>3583</v>
      </c>
      <c r="L10" s="13">
        <v>15</v>
      </c>
      <c r="M10" s="12" t="s">
        <v>251</v>
      </c>
      <c r="N10" s="16">
        <v>45546</v>
      </c>
      <c r="O10" s="12" t="s">
        <v>3584</v>
      </c>
      <c r="P10" s="16">
        <v>45565</v>
      </c>
      <c r="Q10" s="13">
        <f>NETWORKDAYS(N10,P10,AV10:AY10:AZ10:BA10:BB10:BE10:BF10:BG10:BH10:BL10)</f>
        <v>14</v>
      </c>
      <c r="R10" s="13">
        <f t="shared" si="0"/>
        <v>15</v>
      </c>
      <c r="S10" s="12" t="s">
        <v>3698</v>
      </c>
      <c r="T10" s="22" t="s">
        <v>3696</v>
      </c>
      <c r="U10" s="12" t="s">
        <v>3584</v>
      </c>
      <c r="V10" s="12" t="s">
        <v>3584</v>
      </c>
      <c r="W10" s="12" t="s">
        <v>3584</v>
      </c>
      <c r="X10" s="12" t="s">
        <v>3584</v>
      </c>
      <c r="Y10" s="12" t="s">
        <v>3699</v>
      </c>
      <c r="AV10" s="26">
        <v>45292</v>
      </c>
      <c r="AW10" s="26">
        <v>45299</v>
      </c>
      <c r="AX10" s="26">
        <v>45376</v>
      </c>
      <c r="AY10" s="26">
        <v>45379</v>
      </c>
      <c r="AZ10" s="26">
        <v>45380</v>
      </c>
      <c r="BA10" s="26">
        <v>45413</v>
      </c>
      <c r="BB10" s="26">
        <v>45425</v>
      </c>
      <c r="BC10" s="26">
        <v>45446</v>
      </c>
      <c r="BD10" s="26">
        <v>45453</v>
      </c>
      <c r="BE10" s="26">
        <v>45474</v>
      </c>
      <c r="BF10" s="26">
        <v>45493</v>
      </c>
      <c r="BG10" s="26">
        <v>45511</v>
      </c>
      <c r="BH10" s="26">
        <v>45523</v>
      </c>
      <c r="BI10" s="26">
        <v>45579</v>
      </c>
      <c r="BJ10" s="26">
        <v>45600</v>
      </c>
      <c r="BK10" s="26">
        <v>45607</v>
      </c>
      <c r="BL10" s="26">
        <v>45651</v>
      </c>
    </row>
    <row r="11" spans="1:64" ht="105" hidden="1">
      <c r="A11" s="13" t="s">
        <v>3576</v>
      </c>
      <c r="B11" s="13" t="s">
        <v>3577</v>
      </c>
      <c r="C11" s="13" t="s">
        <v>3578</v>
      </c>
      <c r="D11" s="10" t="s">
        <v>263</v>
      </c>
      <c r="E11" s="13" t="s">
        <v>3579</v>
      </c>
      <c r="F11" s="10" t="s">
        <v>3604</v>
      </c>
      <c r="G11" s="10" t="s">
        <v>264</v>
      </c>
      <c r="H11" s="15" t="s">
        <v>3336</v>
      </c>
      <c r="I11" s="15" t="s">
        <v>3595</v>
      </c>
      <c r="J11" s="15" t="s">
        <v>3665</v>
      </c>
      <c r="K11" s="10" t="s">
        <v>46</v>
      </c>
      <c r="L11" s="13">
        <v>15</v>
      </c>
      <c r="M11" s="12" t="s">
        <v>261</v>
      </c>
      <c r="N11" s="16">
        <v>45546</v>
      </c>
      <c r="O11" s="12" t="s">
        <v>3701</v>
      </c>
      <c r="P11" s="16">
        <v>45559</v>
      </c>
      <c r="Q11" s="13">
        <f>NETWORKDAYS(N11,P11,AV11:AY11:AZ11:BA11:BB11:BE11:BF11:BG11:BH11:BL11)</f>
        <v>10</v>
      </c>
      <c r="R11" s="13">
        <f t="shared" si="0"/>
        <v>11</v>
      </c>
      <c r="S11" s="13" t="s">
        <v>3591</v>
      </c>
      <c r="T11" s="22" t="s">
        <v>3700</v>
      </c>
      <c r="U11" s="16">
        <v>45559</v>
      </c>
      <c r="V11" s="12" t="s">
        <v>3593</v>
      </c>
      <c r="W11" s="12" t="s">
        <v>3584</v>
      </c>
      <c r="X11" s="12" t="s">
        <v>3584</v>
      </c>
      <c r="Y11" s="13" t="s">
        <v>3591</v>
      </c>
      <c r="AV11" s="26">
        <v>45292</v>
      </c>
      <c r="AW11" s="26">
        <v>45299</v>
      </c>
      <c r="AX11" s="26">
        <v>45376</v>
      </c>
      <c r="AY11" s="26">
        <v>45379</v>
      </c>
      <c r="AZ11" s="26">
        <v>45380</v>
      </c>
      <c r="BA11" s="26">
        <v>45413</v>
      </c>
      <c r="BB11" s="26">
        <v>45425</v>
      </c>
      <c r="BC11" s="26">
        <v>45446</v>
      </c>
      <c r="BD11" s="26">
        <v>45453</v>
      </c>
      <c r="BE11" s="26">
        <v>45474</v>
      </c>
      <c r="BF11" s="26">
        <v>45493</v>
      </c>
      <c r="BG11" s="26">
        <v>45511</v>
      </c>
      <c r="BH11" s="26">
        <v>45523</v>
      </c>
      <c r="BI11" s="26">
        <v>45579</v>
      </c>
      <c r="BJ11" s="26">
        <v>45600</v>
      </c>
      <c r="BK11" s="26">
        <v>45607</v>
      </c>
      <c r="BL11" s="26">
        <v>45651</v>
      </c>
    </row>
    <row r="12" spans="1:64" ht="120" hidden="1">
      <c r="A12" s="13" t="s">
        <v>3576</v>
      </c>
      <c r="B12" s="13" t="s">
        <v>3577</v>
      </c>
      <c r="C12" s="13" t="s">
        <v>3578</v>
      </c>
      <c r="D12" s="10" t="s">
        <v>339</v>
      </c>
      <c r="E12" s="13" t="s">
        <v>3579</v>
      </c>
      <c r="F12" s="10" t="s">
        <v>3604</v>
      </c>
      <c r="G12" s="10" t="s">
        <v>340</v>
      </c>
      <c r="H12" s="15" t="s">
        <v>3689</v>
      </c>
      <c r="I12" s="15" t="s">
        <v>3595</v>
      </c>
      <c r="J12" s="15" t="s">
        <v>3605</v>
      </c>
      <c r="K12" s="10" t="s">
        <v>132</v>
      </c>
      <c r="L12" s="13">
        <v>15</v>
      </c>
      <c r="M12" s="12" t="s">
        <v>337</v>
      </c>
      <c r="N12" s="16">
        <v>45540</v>
      </c>
      <c r="O12" s="12" t="s">
        <v>3584</v>
      </c>
      <c r="P12" s="16">
        <v>45565</v>
      </c>
      <c r="Q12" s="13">
        <f>NETWORKDAYS(N12,P12,AV12:AY12:AZ12:BA12:BB12:BE12:BF12:BG12:BH12:BL12)</f>
        <v>18</v>
      </c>
      <c r="R12" s="13">
        <f t="shared" si="0"/>
        <v>19</v>
      </c>
      <c r="S12" s="12" t="s">
        <v>3614</v>
      </c>
      <c r="T12" s="22" t="s">
        <v>3702</v>
      </c>
      <c r="U12" s="12" t="s">
        <v>3584</v>
      </c>
      <c r="V12" s="12" t="s">
        <v>3584</v>
      </c>
      <c r="W12" s="12" t="s">
        <v>3584</v>
      </c>
      <c r="X12" s="12" t="s">
        <v>3584</v>
      </c>
      <c r="Y12" s="15" t="s">
        <v>3703</v>
      </c>
      <c r="AV12" s="26">
        <v>45292</v>
      </c>
      <c r="AW12" s="26">
        <v>45299</v>
      </c>
      <c r="AX12" s="26">
        <v>45376</v>
      </c>
      <c r="AY12" s="26">
        <v>45379</v>
      </c>
      <c r="AZ12" s="26">
        <v>45380</v>
      </c>
      <c r="BA12" s="26">
        <v>45413</v>
      </c>
      <c r="BB12" s="26">
        <v>45425</v>
      </c>
      <c r="BC12" s="26">
        <v>45446</v>
      </c>
      <c r="BD12" s="26">
        <v>45453</v>
      </c>
      <c r="BE12" s="26">
        <v>45474</v>
      </c>
      <c r="BF12" s="26">
        <v>45493</v>
      </c>
      <c r="BG12" s="26">
        <v>45511</v>
      </c>
      <c r="BH12" s="26">
        <v>45523</v>
      </c>
      <c r="BI12" s="26">
        <v>45579</v>
      </c>
      <c r="BJ12" s="26">
        <v>45600</v>
      </c>
      <c r="BK12" s="26">
        <v>45607</v>
      </c>
      <c r="BL12" s="26">
        <v>45651</v>
      </c>
    </row>
    <row r="13" spans="1:64" ht="105" hidden="1">
      <c r="A13" s="12" t="s">
        <v>3576</v>
      </c>
      <c r="B13" s="12" t="s">
        <v>3577</v>
      </c>
      <c r="C13" s="12" t="s">
        <v>3578</v>
      </c>
      <c r="D13" s="10" t="s">
        <v>237</v>
      </c>
      <c r="E13" s="12" t="s">
        <v>3609</v>
      </c>
      <c r="F13" s="15" t="s">
        <v>3610</v>
      </c>
      <c r="G13" s="10" t="s">
        <v>238</v>
      </c>
      <c r="H13" s="15" t="s">
        <v>3044</v>
      </c>
      <c r="I13" s="15" t="s">
        <v>3581</v>
      </c>
      <c r="J13" s="12" t="s">
        <v>3590</v>
      </c>
      <c r="K13" s="15" t="s">
        <v>3597</v>
      </c>
      <c r="L13" s="13">
        <v>15</v>
      </c>
      <c r="M13" s="12" t="s">
        <v>341</v>
      </c>
      <c r="N13" s="16">
        <v>45540</v>
      </c>
      <c r="O13" s="12" t="s">
        <v>235</v>
      </c>
      <c r="P13" s="16">
        <v>45548</v>
      </c>
      <c r="Q13" s="13">
        <f>NETWORKDAYS(N13,P13,AV13:AY13:AZ13:BA13:BB13:BE13:BF13:BG13:BH13:BL13)</f>
        <v>7</v>
      </c>
      <c r="R13" s="13">
        <f t="shared" si="0"/>
        <v>8</v>
      </c>
      <c r="S13" s="12" t="s">
        <v>3591</v>
      </c>
      <c r="T13" s="15" t="s">
        <v>3611</v>
      </c>
      <c r="U13" s="16">
        <v>45548</v>
      </c>
      <c r="V13" s="12" t="s">
        <v>3593</v>
      </c>
      <c r="W13" s="12" t="s">
        <v>3584</v>
      </c>
      <c r="X13" s="12" t="s">
        <v>3584</v>
      </c>
      <c r="Y13" s="12" t="s">
        <v>3591</v>
      </c>
      <c r="AV13" s="26">
        <v>45292</v>
      </c>
      <c r="AW13" s="26">
        <v>45299</v>
      </c>
      <c r="AX13" s="26">
        <v>45376</v>
      </c>
      <c r="AY13" s="26">
        <v>45379</v>
      </c>
      <c r="AZ13" s="26">
        <v>45380</v>
      </c>
      <c r="BA13" s="26">
        <v>45413</v>
      </c>
      <c r="BB13" s="26">
        <v>45425</v>
      </c>
      <c r="BC13" s="26">
        <v>45446</v>
      </c>
      <c r="BD13" s="26">
        <v>45453</v>
      </c>
      <c r="BE13" s="26">
        <v>45474</v>
      </c>
      <c r="BF13" s="26">
        <v>45493</v>
      </c>
      <c r="BG13" s="26">
        <v>45511</v>
      </c>
      <c r="BH13" s="26">
        <v>45523</v>
      </c>
      <c r="BI13" s="26">
        <v>45579</v>
      </c>
      <c r="BJ13" s="26">
        <v>45600</v>
      </c>
      <c r="BK13" s="26">
        <v>45607</v>
      </c>
      <c r="BL13" s="26">
        <v>45651</v>
      </c>
    </row>
    <row r="14" spans="1:64" ht="135" hidden="1">
      <c r="A14" s="13" t="s">
        <v>3576</v>
      </c>
      <c r="B14" s="13" t="s">
        <v>3577</v>
      </c>
      <c r="C14" s="13" t="s">
        <v>3578</v>
      </c>
      <c r="D14" s="10" t="s">
        <v>324</v>
      </c>
      <c r="E14" s="13" t="s">
        <v>3579</v>
      </c>
      <c r="F14" s="15" t="s">
        <v>3604</v>
      </c>
      <c r="G14" s="10" t="s">
        <v>345</v>
      </c>
      <c r="H14" s="15" t="s">
        <v>1690</v>
      </c>
      <c r="I14" s="15" t="s">
        <v>3631</v>
      </c>
      <c r="J14" s="15" t="s">
        <v>3705</v>
      </c>
      <c r="K14" s="10" t="s">
        <v>132</v>
      </c>
      <c r="L14" s="13">
        <v>10</v>
      </c>
      <c r="M14" s="12" t="s">
        <v>343</v>
      </c>
      <c r="N14" s="16">
        <v>45538</v>
      </c>
      <c r="O14" s="12" t="s">
        <v>3584</v>
      </c>
      <c r="P14" s="16">
        <v>45565</v>
      </c>
      <c r="Q14" s="13">
        <f>NETWORKDAYS(N14,P14,AV14:AY14:AZ14:BA14:BB14:BE14:BF14:BG14:BH14:BL14)</f>
        <v>20</v>
      </c>
      <c r="R14" s="13">
        <f t="shared" si="0"/>
        <v>21</v>
      </c>
      <c r="S14" s="12" t="s">
        <v>3614</v>
      </c>
      <c r="T14" s="22" t="s">
        <v>3704</v>
      </c>
      <c r="U14" s="12" t="s">
        <v>3584</v>
      </c>
      <c r="V14" s="12" t="s">
        <v>3584</v>
      </c>
      <c r="W14" s="12" t="s">
        <v>3584</v>
      </c>
      <c r="X14" s="12" t="s">
        <v>3584</v>
      </c>
      <c r="Y14" s="12" t="s">
        <v>3614</v>
      </c>
      <c r="AV14" s="26">
        <v>45292</v>
      </c>
      <c r="AW14" s="26">
        <v>45299</v>
      </c>
      <c r="AX14" s="26">
        <v>45376</v>
      </c>
      <c r="AY14" s="26">
        <v>45379</v>
      </c>
      <c r="AZ14" s="26">
        <v>45380</v>
      </c>
      <c r="BA14" s="26">
        <v>45413</v>
      </c>
      <c r="BB14" s="26">
        <v>45425</v>
      </c>
      <c r="BC14" s="26">
        <v>45446</v>
      </c>
      <c r="BD14" s="26">
        <v>45453</v>
      </c>
      <c r="BE14" s="26">
        <v>45474</v>
      </c>
      <c r="BF14" s="26">
        <v>45493</v>
      </c>
      <c r="BG14" s="26">
        <v>45511</v>
      </c>
      <c r="BH14" s="26">
        <v>45523</v>
      </c>
      <c r="BI14" s="26">
        <v>45579</v>
      </c>
      <c r="BJ14" s="26">
        <v>45600</v>
      </c>
      <c r="BK14" s="26">
        <v>45607</v>
      </c>
      <c r="BL14" s="26">
        <v>45651</v>
      </c>
    </row>
    <row r="15" spans="1:64" ht="126">
      <c r="A15" s="32" t="s">
        <v>3576</v>
      </c>
      <c r="B15" s="32" t="s">
        <v>3577</v>
      </c>
      <c r="C15" s="32" t="s">
        <v>3626</v>
      </c>
      <c r="D15" s="33" t="s">
        <v>348</v>
      </c>
      <c r="E15" s="32" t="s">
        <v>3588</v>
      </c>
      <c r="F15" s="33" t="s">
        <v>3604</v>
      </c>
      <c r="G15" s="33" t="s">
        <v>349</v>
      </c>
      <c r="H15" s="33" t="s">
        <v>3707</v>
      </c>
      <c r="I15" s="33" t="s">
        <v>3581</v>
      </c>
      <c r="J15" s="33" t="s">
        <v>3683</v>
      </c>
      <c r="K15" s="33" t="s">
        <v>3583</v>
      </c>
      <c r="L15" s="32">
        <v>15</v>
      </c>
      <c r="M15" s="32" t="s">
        <v>346</v>
      </c>
      <c r="N15" s="34">
        <v>45538</v>
      </c>
      <c r="O15" s="32" t="s">
        <v>3584</v>
      </c>
      <c r="P15" s="34">
        <v>45565</v>
      </c>
      <c r="Q15" s="32">
        <f>NETWORKDAYS(N15,P15,AV15:AY15:AZ15:BA15:BB15:BE15:BF15:BG15:BH15:BL15)</f>
        <v>20</v>
      </c>
      <c r="R15" s="13">
        <f t="shared" si="0"/>
        <v>21</v>
      </c>
      <c r="S15" s="32" t="s">
        <v>3591</v>
      </c>
      <c r="T15" s="35" t="s">
        <v>3706</v>
      </c>
      <c r="U15" s="32" t="s">
        <v>3584</v>
      </c>
      <c r="V15" s="32" t="s">
        <v>3584</v>
      </c>
      <c r="W15" s="32" t="s">
        <v>3584</v>
      </c>
      <c r="X15" s="32" t="s">
        <v>3584</v>
      </c>
      <c r="Y15" s="33" t="s">
        <v>3644</v>
      </c>
      <c r="AV15" s="26">
        <v>45292</v>
      </c>
      <c r="AW15" s="26">
        <v>45299</v>
      </c>
      <c r="AX15" s="26">
        <v>45376</v>
      </c>
      <c r="AY15" s="26">
        <v>45379</v>
      </c>
      <c r="AZ15" s="26">
        <v>45380</v>
      </c>
      <c r="BA15" s="26">
        <v>45413</v>
      </c>
      <c r="BB15" s="26">
        <v>45425</v>
      </c>
      <c r="BC15" s="26">
        <v>45446</v>
      </c>
      <c r="BD15" s="26">
        <v>45453</v>
      </c>
      <c r="BE15" s="26">
        <v>45474</v>
      </c>
      <c r="BF15" s="26">
        <v>45493</v>
      </c>
      <c r="BG15" s="26">
        <v>45511</v>
      </c>
      <c r="BH15" s="26">
        <v>45523</v>
      </c>
      <c r="BI15" s="26">
        <v>45579</v>
      </c>
      <c r="BJ15" s="26">
        <v>45600</v>
      </c>
      <c r="BK15" s="26">
        <v>45607</v>
      </c>
      <c r="BL15" s="26">
        <v>45651</v>
      </c>
    </row>
    <row r="16" spans="1:64" ht="120" hidden="1">
      <c r="A16" s="12" t="s">
        <v>3576</v>
      </c>
      <c r="B16" s="12" t="s">
        <v>3577</v>
      </c>
      <c r="C16" s="12" t="s">
        <v>3578</v>
      </c>
      <c r="D16" s="10" t="s">
        <v>501</v>
      </c>
      <c r="E16" s="12" t="s">
        <v>3609</v>
      </c>
      <c r="F16" s="12" t="s">
        <v>3589</v>
      </c>
      <c r="G16" s="10" t="s">
        <v>502</v>
      </c>
      <c r="H16" s="15" t="s">
        <v>3612</v>
      </c>
      <c r="I16" s="15" t="s">
        <v>3581</v>
      </c>
      <c r="J16" s="15" t="s">
        <v>3686</v>
      </c>
      <c r="K16" s="15" t="s">
        <v>3613</v>
      </c>
      <c r="L16" s="13">
        <v>5</v>
      </c>
      <c r="M16" s="12" t="s">
        <v>499</v>
      </c>
      <c r="N16" s="16">
        <v>45537</v>
      </c>
      <c r="O16" s="12" t="s">
        <v>3584</v>
      </c>
      <c r="P16" s="18">
        <v>45565</v>
      </c>
      <c r="Q16" s="13">
        <f>NETWORKDAYS(N16,P16,AV16:AY16:AZ16:BA16:BB16:BE16:BF16:BG16:BH16:BL16)</f>
        <v>21</v>
      </c>
      <c r="R16" s="13">
        <f t="shared" si="0"/>
        <v>22</v>
      </c>
      <c r="S16" s="12" t="s">
        <v>3614</v>
      </c>
      <c r="T16" s="15" t="s">
        <v>3615</v>
      </c>
      <c r="U16" s="12" t="s">
        <v>3584</v>
      </c>
      <c r="V16" s="12" t="s">
        <v>3584</v>
      </c>
      <c r="W16" s="12" t="s">
        <v>3584</v>
      </c>
      <c r="X16" s="12" t="s">
        <v>3584</v>
      </c>
      <c r="Y16" s="12" t="s">
        <v>3614</v>
      </c>
      <c r="AV16" s="26">
        <v>45292</v>
      </c>
      <c r="AW16" s="26">
        <v>45299</v>
      </c>
      <c r="AX16" s="26">
        <v>45376</v>
      </c>
      <c r="AY16" s="26">
        <v>45379</v>
      </c>
      <c r="AZ16" s="26">
        <v>45380</v>
      </c>
      <c r="BA16" s="26">
        <v>45413</v>
      </c>
      <c r="BB16" s="26">
        <v>45425</v>
      </c>
      <c r="BC16" s="26">
        <v>45446</v>
      </c>
      <c r="BD16" s="26">
        <v>45453</v>
      </c>
      <c r="BE16" s="26">
        <v>45474</v>
      </c>
      <c r="BF16" s="26">
        <v>45493</v>
      </c>
      <c r="BG16" s="26">
        <v>45511</v>
      </c>
      <c r="BH16" s="26">
        <v>45523</v>
      </c>
      <c r="BI16" s="26">
        <v>45579</v>
      </c>
      <c r="BJ16" s="26">
        <v>45600</v>
      </c>
      <c r="BK16" s="26">
        <v>45607</v>
      </c>
      <c r="BL16" s="26">
        <v>45651</v>
      </c>
    </row>
    <row r="17" spans="1:64" ht="120" hidden="1">
      <c r="A17" s="12" t="s">
        <v>3576</v>
      </c>
      <c r="B17" s="12" t="s">
        <v>3577</v>
      </c>
      <c r="C17" s="12" t="s">
        <v>3709</v>
      </c>
      <c r="D17" s="10" t="s">
        <v>510</v>
      </c>
      <c r="E17" s="12" t="s">
        <v>3600</v>
      </c>
      <c r="F17" s="15" t="s">
        <v>3604</v>
      </c>
      <c r="G17" s="10" t="s">
        <v>511</v>
      </c>
      <c r="H17" s="15" t="s">
        <v>1772</v>
      </c>
      <c r="I17" s="15" t="s">
        <v>3581</v>
      </c>
      <c r="J17" s="15" t="s">
        <v>3683</v>
      </c>
      <c r="K17" s="15" t="s">
        <v>3583</v>
      </c>
      <c r="L17" s="13">
        <v>15</v>
      </c>
      <c r="M17" s="12" t="s">
        <v>508</v>
      </c>
      <c r="N17" s="16">
        <v>45558</v>
      </c>
      <c r="O17" s="12" t="s">
        <v>3584</v>
      </c>
      <c r="P17" s="16">
        <v>45565</v>
      </c>
      <c r="Q17" s="13">
        <f>NETWORKDAYS(N17,P17,AV17:AY17:AZ17:BA17:BB17:BE17:BF17:BG17:BH17:BL17)</f>
        <v>6</v>
      </c>
      <c r="R17" s="13">
        <f t="shared" si="0"/>
        <v>7</v>
      </c>
      <c r="S17" s="12" t="s">
        <v>3585</v>
      </c>
      <c r="T17" s="22" t="s">
        <v>3708</v>
      </c>
      <c r="U17" s="12" t="s">
        <v>3584</v>
      </c>
      <c r="V17" s="12" t="s">
        <v>3584</v>
      </c>
      <c r="W17" s="12" t="s">
        <v>3584</v>
      </c>
      <c r="X17" s="12" t="s">
        <v>3584</v>
      </c>
      <c r="Y17" s="15" t="s">
        <v>3935</v>
      </c>
      <c r="AV17" s="26">
        <v>45292</v>
      </c>
      <c r="AW17" s="26">
        <v>45299</v>
      </c>
      <c r="AX17" s="26">
        <v>45376</v>
      </c>
      <c r="AY17" s="26">
        <v>45379</v>
      </c>
      <c r="AZ17" s="26">
        <v>45380</v>
      </c>
      <c r="BA17" s="26">
        <v>45413</v>
      </c>
      <c r="BB17" s="26">
        <v>45425</v>
      </c>
      <c r="BC17" s="26">
        <v>45446</v>
      </c>
      <c r="BD17" s="26">
        <v>45453</v>
      </c>
      <c r="BE17" s="26">
        <v>45474</v>
      </c>
      <c r="BF17" s="26">
        <v>45493</v>
      </c>
      <c r="BG17" s="26">
        <v>45511</v>
      </c>
      <c r="BH17" s="26">
        <v>45523</v>
      </c>
      <c r="BI17" s="26">
        <v>45579</v>
      </c>
      <c r="BJ17" s="26">
        <v>45600</v>
      </c>
      <c r="BK17" s="26">
        <v>45607</v>
      </c>
      <c r="BL17" s="26">
        <v>45651</v>
      </c>
    </row>
    <row r="18" spans="1:64" ht="165" hidden="1">
      <c r="A18" s="12" t="s">
        <v>3576</v>
      </c>
      <c r="B18" s="12" t="s">
        <v>3577</v>
      </c>
      <c r="C18" s="13" t="s">
        <v>3616</v>
      </c>
      <c r="D18" s="10" t="s">
        <v>521</v>
      </c>
      <c r="E18" s="13" t="s">
        <v>3588</v>
      </c>
      <c r="F18" s="15" t="s">
        <v>3610</v>
      </c>
      <c r="G18" s="10" t="s">
        <v>522</v>
      </c>
      <c r="H18" s="15" t="s">
        <v>2138</v>
      </c>
      <c r="I18" s="15" t="s">
        <v>3581</v>
      </c>
      <c r="J18" s="15" t="s">
        <v>3683</v>
      </c>
      <c r="K18" s="10" t="s">
        <v>127</v>
      </c>
      <c r="L18" s="13">
        <v>15</v>
      </c>
      <c r="M18" s="12" t="s">
        <v>519</v>
      </c>
      <c r="N18" s="16">
        <v>45558</v>
      </c>
      <c r="O18" s="12" t="s">
        <v>3584</v>
      </c>
      <c r="P18" s="16">
        <v>45565</v>
      </c>
      <c r="Q18" s="13">
        <f>NETWORKDAYS(N18,P18,AV18:AY18:AZ18:BA18:BB18:BE18:BF18:BG18:BH18:BL18)</f>
        <v>6</v>
      </c>
      <c r="R18" s="13">
        <f t="shared" si="0"/>
        <v>7</v>
      </c>
      <c r="S18" s="12" t="s">
        <v>3585</v>
      </c>
      <c r="T18" s="22" t="s">
        <v>3710</v>
      </c>
      <c r="U18" s="12" t="s">
        <v>3584</v>
      </c>
      <c r="V18" s="12" t="s">
        <v>3584</v>
      </c>
      <c r="W18" s="12" t="s">
        <v>3584</v>
      </c>
      <c r="X18" s="12" t="s">
        <v>3584</v>
      </c>
      <c r="Y18" s="15" t="s">
        <v>3935</v>
      </c>
      <c r="AV18" s="26">
        <v>45292</v>
      </c>
      <c r="AW18" s="26">
        <v>45299</v>
      </c>
      <c r="AX18" s="26">
        <v>45376</v>
      </c>
      <c r="AY18" s="26">
        <v>45379</v>
      </c>
      <c r="AZ18" s="26">
        <v>45380</v>
      </c>
      <c r="BA18" s="26">
        <v>45413</v>
      </c>
      <c r="BB18" s="26">
        <v>45425</v>
      </c>
      <c r="BC18" s="26">
        <v>45446</v>
      </c>
      <c r="BD18" s="26">
        <v>45453</v>
      </c>
      <c r="BE18" s="26">
        <v>45474</v>
      </c>
      <c r="BF18" s="26">
        <v>45493</v>
      </c>
      <c r="BG18" s="26">
        <v>45511</v>
      </c>
      <c r="BH18" s="26">
        <v>45523</v>
      </c>
      <c r="BI18" s="26">
        <v>45579</v>
      </c>
      <c r="BJ18" s="26">
        <v>45600</v>
      </c>
      <c r="BK18" s="26">
        <v>45607</v>
      </c>
      <c r="BL18" s="26">
        <v>45651</v>
      </c>
    </row>
    <row r="19" spans="1:64" ht="165" hidden="1">
      <c r="A19" s="12" t="s">
        <v>3576</v>
      </c>
      <c r="B19" s="12" t="s">
        <v>3577</v>
      </c>
      <c r="C19" s="12" t="s">
        <v>3578</v>
      </c>
      <c r="D19" s="10" t="s">
        <v>529</v>
      </c>
      <c r="E19" s="12" t="s">
        <v>3579</v>
      </c>
      <c r="F19" s="15" t="s">
        <v>3589</v>
      </c>
      <c r="G19" s="10" t="s">
        <v>530</v>
      </c>
      <c r="H19" s="15" t="s">
        <v>3612</v>
      </c>
      <c r="I19" s="15" t="s">
        <v>3581</v>
      </c>
      <c r="J19" s="15" t="s">
        <v>3590</v>
      </c>
      <c r="K19" s="10" t="s">
        <v>127</v>
      </c>
      <c r="L19" s="13">
        <v>15</v>
      </c>
      <c r="M19" s="12" t="s">
        <v>527</v>
      </c>
      <c r="N19" s="16">
        <v>45558</v>
      </c>
      <c r="O19" s="12" t="s">
        <v>3584</v>
      </c>
      <c r="P19" s="16">
        <v>45565</v>
      </c>
      <c r="Q19" s="13">
        <f>NETWORKDAYS(N19,P19,AV19:AY19:AZ19:BA19:BB19:BE19:BF19:BG19:BH19:BL19)</f>
        <v>6</v>
      </c>
      <c r="R19" s="13">
        <f t="shared" si="0"/>
        <v>7</v>
      </c>
      <c r="S19" s="12" t="s">
        <v>3585</v>
      </c>
      <c r="T19" s="22" t="s">
        <v>3711</v>
      </c>
      <c r="U19" s="12" t="s">
        <v>3584</v>
      </c>
      <c r="V19" s="12" t="s">
        <v>3584</v>
      </c>
      <c r="W19" s="12" t="s">
        <v>3584</v>
      </c>
      <c r="X19" s="12" t="s">
        <v>3584</v>
      </c>
      <c r="Y19" s="15" t="s">
        <v>3935</v>
      </c>
      <c r="AV19" s="26">
        <v>45292</v>
      </c>
      <c r="AW19" s="26">
        <v>45299</v>
      </c>
      <c r="AX19" s="26">
        <v>45376</v>
      </c>
      <c r="AY19" s="26">
        <v>45379</v>
      </c>
      <c r="AZ19" s="26">
        <v>45380</v>
      </c>
      <c r="BA19" s="26">
        <v>45413</v>
      </c>
      <c r="BB19" s="26">
        <v>45425</v>
      </c>
      <c r="BC19" s="26">
        <v>45446</v>
      </c>
      <c r="BD19" s="26">
        <v>45453</v>
      </c>
      <c r="BE19" s="26">
        <v>45474</v>
      </c>
      <c r="BF19" s="26">
        <v>45493</v>
      </c>
      <c r="BG19" s="26">
        <v>45511</v>
      </c>
      <c r="BH19" s="26">
        <v>45523</v>
      </c>
      <c r="BI19" s="26">
        <v>45579</v>
      </c>
      <c r="BJ19" s="26">
        <v>45600</v>
      </c>
      <c r="BK19" s="26">
        <v>45607</v>
      </c>
      <c r="BL19" s="26">
        <v>45651</v>
      </c>
    </row>
    <row r="20" spans="1:64" ht="105" hidden="1">
      <c r="A20" s="12" t="s">
        <v>3576</v>
      </c>
      <c r="B20" s="12" t="s">
        <v>3577</v>
      </c>
      <c r="C20" s="13" t="s">
        <v>3617</v>
      </c>
      <c r="D20" s="11" t="s">
        <v>538</v>
      </c>
      <c r="E20" s="14" t="s">
        <v>3602</v>
      </c>
      <c r="F20" s="11" t="s">
        <v>3580</v>
      </c>
      <c r="G20" s="10" t="s">
        <v>539</v>
      </c>
      <c r="H20" s="10" t="s">
        <v>1139</v>
      </c>
      <c r="I20" s="15" t="s">
        <v>3581</v>
      </c>
      <c r="J20" s="15" t="s">
        <v>3582</v>
      </c>
      <c r="K20" s="10" t="s">
        <v>535</v>
      </c>
      <c r="L20" s="13">
        <v>15</v>
      </c>
      <c r="M20" s="12" t="s">
        <v>536</v>
      </c>
      <c r="N20" s="16">
        <v>45558</v>
      </c>
      <c r="O20" s="12" t="s">
        <v>3713</v>
      </c>
      <c r="P20" s="16">
        <v>45562</v>
      </c>
      <c r="Q20" s="13">
        <f>NETWORKDAYS(N20,P20,AV20:AY20:AZ20:BA20:BB20:BE20:BF20:BG20:BH20:BL20)</f>
        <v>5</v>
      </c>
      <c r="R20" s="13">
        <f t="shared" si="0"/>
        <v>6</v>
      </c>
      <c r="S20" s="12" t="s">
        <v>3591</v>
      </c>
      <c r="T20" s="22" t="s">
        <v>3712</v>
      </c>
      <c r="U20" s="16">
        <v>45562</v>
      </c>
      <c r="V20" s="12" t="s">
        <v>3593</v>
      </c>
      <c r="W20" s="12" t="s">
        <v>3599</v>
      </c>
      <c r="X20" s="12" t="s">
        <v>3584</v>
      </c>
      <c r="Y20" s="12" t="s">
        <v>3591</v>
      </c>
      <c r="AV20" s="26">
        <v>45292</v>
      </c>
      <c r="AW20" s="26">
        <v>45299</v>
      </c>
      <c r="AX20" s="26">
        <v>45376</v>
      </c>
      <c r="AY20" s="26">
        <v>45379</v>
      </c>
      <c r="AZ20" s="26">
        <v>45380</v>
      </c>
      <c r="BA20" s="26">
        <v>45413</v>
      </c>
      <c r="BB20" s="26">
        <v>45425</v>
      </c>
      <c r="BC20" s="26">
        <v>45446</v>
      </c>
      <c r="BD20" s="26">
        <v>45453</v>
      </c>
      <c r="BE20" s="26">
        <v>45474</v>
      </c>
      <c r="BF20" s="26">
        <v>45493</v>
      </c>
      <c r="BG20" s="26">
        <v>45511</v>
      </c>
      <c r="BH20" s="26">
        <v>45523</v>
      </c>
      <c r="BI20" s="26">
        <v>45579</v>
      </c>
      <c r="BJ20" s="26">
        <v>45600</v>
      </c>
      <c r="BK20" s="26">
        <v>45607</v>
      </c>
      <c r="BL20" s="26">
        <v>45651</v>
      </c>
    </row>
    <row r="21" spans="1:64" ht="173.25">
      <c r="A21" s="32" t="s">
        <v>3576</v>
      </c>
      <c r="B21" s="32" t="s">
        <v>3577</v>
      </c>
      <c r="C21" s="32" t="s">
        <v>3680</v>
      </c>
      <c r="D21" s="33" t="s">
        <v>542</v>
      </c>
      <c r="E21" s="32" t="s">
        <v>3588</v>
      </c>
      <c r="F21" s="33" t="s">
        <v>3623</v>
      </c>
      <c r="G21" s="33" t="s">
        <v>543</v>
      </c>
      <c r="H21" s="33" t="s">
        <v>1975</v>
      </c>
      <c r="I21" s="33" t="s">
        <v>3581</v>
      </c>
      <c r="J21" s="33" t="s">
        <v>3683</v>
      </c>
      <c r="K21" s="33" t="s">
        <v>127</v>
      </c>
      <c r="L21" s="32">
        <v>15</v>
      </c>
      <c r="M21" s="32" t="s">
        <v>540</v>
      </c>
      <c r="N21" s="34">
        <v>45558</v>
      </c>
      <c r="O21" s="32" t="s">
        <v>3584</v>
      </c>
      <c r="P21" s="34">
        <v>45565</v>
      </c>
      <c r="Q21" s="32">
        <f>NETWORKDAYS(N21,P21,AV21:AY21:AZ21:BA21:BB21:BE21:BF21:BG21:BH21:BL21)</f>
        <v>6</v>
      </c>
      <c r="R21" s="13">
        <f t="shared" si="0"/>
        <v>7</v>
      </c>
      <c r="S21" s="32" t="s">
        <v>3591</v>
      </c>
      <c r="T21" s="35" t="s">
        <v>3714</v>
      </c>
      <c r="U21" s="32" t="s">
        <v>3584</v>
      </c>
      <c r="V21" s="32" t="s">
        <v>3584</v>
      </c>
      <c r="W21" s="32" t="s">
        <v>3584</v>
      </c>
      <c r="X21" s="32" t="s">
        <v>3584</v>
      </c>
      <c r="Y21" s="33" t="s">
        <v>3644</v>
      </c>
      <c r="AV21" s="26">
        <v>45292</v>
      </c>
      <c r="AW21" s="26">
        <v>45299</v>
      </c>
      <c r="AX21" s="26">
        <v>45376</v>
      </c>
      <c r="AY21" s="26">
        <v>45379</v>
      </c>
      <c r="AZ21" s="26">
        <v>45380</v>
      </c>
      <c r="BA21" s="26">
        <v>45413</v>
      </c>
      <c r="BB21" s="26">
        <v>45425</v>
      </c>
      <c r="BC21" s="26">
        <v>45446</v>
      </c>
      <c r="BD21" s="26">
        <v>45453</v>
      </c>
      <c r="BE21" s="26">
        <v>45474</v>
      </c>
      <c r="BF21" s="26">
        <v>45493</v>
      </c>
      <c r="BG21" s="26">
        <v>45511</v>
      </c>
      <c r="BH21" s="26">
        <v>45523</v>
      </c>
      <c r="BI21" s="26">
        <v>45579</v>
      </c>
      <c r="BJ21" s="26">
        <v>45600</v>
      </c>
      <c r="BK21" s="26">
        <v>45607</v>
      </c>
      <c r="BL21" s="26">
        <v>45651</v>
      </c>
    </row>
    <row r="22" spans="1:64" ht="165" hidden="1">
      <c r="A22" s="12" t="s">
        <v>3576</v>
      </c>
      <c r="B22" s="12" t="s">
        <v>3577</v>
      </c>
      <c r="C22" s="12" t="s">
        <v>3578</v>
      </c>
      <c r="D22" s="10" t="s">
        <v>582</v>
      </c>
      <c r="E22" s="12" t="s">
        <v>3600</v>
      </c>
      <c r="F22" s="15" t="s">
        <v>3604</v>
      </c>
      <c r="G22" s="10" t="s">
        <v>583</v>
      </c>
      <c r="H22" s="15" t="s">
        <v>3067</v>
      </c>
      <c r="I22" s="15" t="s">
        <v>3581</v>
      </c>
      <c r="J22" s="15" t="s">
        <v>3582</v>
      </c>
      <c r="K22" s="10" t="s">
        <v>127</v>
      </c>
      <c r="L22" s="13">
        <v>15</v>
      </c>
      <c r="M22" s="12" t="s">
        <v>580</v>
      </c>
      <c r="N22" s="16">
        <v>45558</v>
      </c>
      <c r="O22" s="12" t="s">
        <v>3584</v>
      </c>
      <c r="P22" s="16">
        <v>45565</v>
      </c>
      <c r="Q22" s="13">
        <f>NETWORKDAYS(N22,P22,AV22:AY22:AZ22:BA22:BB22:BE22:BF22:BG22:BH22:BL22)</f>
        <v>6</v>
      </c>
      <c r="R22" s="13">
        <f t="shared" si="0"/>
        <v>7</v>
      </c>
      <c r="S22" s="12" t="s">
        <v>3585</v>
      </c>
      <c r="T22" s="22" t="s">
        <v>3715</v>
      </c>
      <c r="U22" s="12" t="s">
        <v>3584</v>
      </c>
      <c r="V22" s="12" t="s">
        <v>3584</v>
      </c>
      <c r="W22" s="12" t="s">
        <v>3584</v>
      </c>
      <c r="X22" s="12" t="s">
        <v>3584</v>
      </c>
      <c r="Y22" s="15" t="s">
        <v>3935</v>
      </c>
      <c r="AV22" s="26">
        <v>45292</v>
      </c>
      <c r="AW22" s="26">
        <v>45299</v>
      </c>
      <c r="AX22" s="26">
        <v>45376</v>
      </c>
      <c r="AY22" s="26">
        <v>45379</v>
      </c>
      <c r="AZ22" s="26">
        <v>45380</v>
      </c>
      <c r="BA22" s="26">
        <v>45413</v>
      </c>
      <c r="BB22" s="26">
        <v>45425</v>
      </c>
      <c r="BC22" s="26">
        <v>45446</v>
      </c>
      <c r="BD22" s="26">
        <v>45453</v>
      </c>
      <c r="BE22" s="26">
        <v>45474</v>
      </c>
      <c r="BF22" s="26">
        <v>45493</v>
      </c>
      <c r="BG22" s="26">
        <v>45511</v>
      </c>
      <c r="BH22" s="26">
        <v>45523</v>
      </c>
      <c r="BI22" s="26">
        <v>45579</v>
      </c>
      <c r="BJ22" s="26">
        <v>45600</v>
      </c>
      <c r="BK22" s="26">
        <v>45607</v>
      </c>
      <c r="BL22" s="26">
        <v>45651</v>
      </c>
    </row>
    <row r="23" spans="1:64" ht="105" hidden="1">
      <c r="A23" s="12" t="s">
        <v>3576</v>
      </c>
      <c r="B23" s="12" t="s">
        <v>3577</v>
      </c>
      <c r="C23" s="12" t="s">
        <v>3627</v>
      </c>
      <c r="D23" s="10" t="s">
        <v>586</v>
      </c>
      <c r="E23" s="12" t="s">
        <v>3600</v>
      </c>
      <c r="F23" s="15" t="s">
        <v>3660</v>
      </c>
      <c r="G23" s="10" t="s">
        <v>587</v>
      </c>
      <c r="H23" s="15" t="s">
        <v>2074</v>
      </c>
      <c r="I23" s="15" t="s">
        <v>3581</v>
      </c>
      <c r="J23" s="15" t="s">
        <v>3716</v>
      </c>
      <c r="K23" s="10" t="s">
        <v>127</v>
      </c>
      <c r="L23" s="13">
        <v>15</v>
      </c>
      <c r="M23" s="12" t="s">
        <v>584</v>
      </c>
      <c r="N23" s="16">
        <v>45558</v>
      </c>
      <c r="O23" s="12" t="s">
        <v>3718</v>
      </c>
      <c r="P23" s="16">
        <v>45565</v>
      </c>
      <c r="Q23" s="13">
        <f>NETWORKDAYS(N23,P23,AV23:AY23:AZ23:BA23:BB23:BE23:BF23:BG23:BH23:BL23)</f>
        <v>6</v>
      </c>
      <c r="R23" s="13">
        <f t="shared" si="0"/>
        <v>7</v>
      </c>
      <c r="S23" s="12" t="s">
        <v>3585</v>
      </c>
      <c r="T23" s="22" t="s">
        <v>3717</v>
      </c>
      <c r="U23" s="12" t="s">
        <v>3584</v>
      </c>
      <c r="V23" s="12" t="s">
        <v>3593</v>
      </c>
      <c r="W23" s="12" t="s">
        <v>3584</v>
      </c>
      <c r="X23" s="12" t="s">
        <v>3584</v>
      </c>
      <c r="Y23" s="12" t="s">
        <v>3932</v>
      </c>
      <c r="AV23" s="26">
        <v>45292</v>
      </c>
      <c r="AW23" s="26">
        <v>45299</v>
      </c>
      <c r="AX23" s="26">
        <v>45376</v>
      </c>
      <c r="AY23" s="26">
        <v>45379</v>
      </c>
      <c r="AZ23" s="26">
        <v>45380</v>
      </c>
      <c r="BA23" s="26">
        <v>45413</v>
      </c>
      <c r="BB23" s="26">
        <v>45425</v>
      </c>
      <c r="BC23" s="26">
        <v>45446</v>
      </c>
      <c r="BD23" s="26">
        <v>45453</v>
      </c>
      <c r="BE23" s="26">
        <v>45474</v>
      </c>
      <c r="BF23" s="26">
        <v>45493</v>
      </c>
      <c r="BG23" s="26">
        <v>45511</v>
      </c>
      <c r="BH23" s="26">
        <v>45523</v>
      </c>
      <c r="BI23" s="26">
        <v>45579</v>
      </c>
      <c r="BJ23" s="26">
        <v>45600</v>
      </c>
      <c r="BK23" s="26">
        <v>45607</v>
      </c>
      <c r="BL23" s="26">
        <v>45651</v>
      </c>
    </row>
    <row r="24" spans="1:64" ht="165" hidden="1">
      <c r="A24" s="12" t="s">
        <v>3576</v>
      </c>
      <c r="B24" s="12" t="s">
        <v>3577</v>
      </c>
      <c r="C24" s="13" t="s">
        <v>3619</v>
      </c>
      <c r="D24" s="10" t="s">
        <v>590</v>
      </c>
      <c r="E24" s="13" t="s">
        <v>3588</v>
      </c>
      <c r="F24" s="10" t="s">
        <v>3589</v>
      </c>
      <c r="G24" s="10" t="s">
        <v>591</v>
      </c>
      <c r="H24" s="15" t="s">
        <v>3612</v>
      </c>
      <c r="I24" s="15" t="s">
        <v>3581</v>
      </c>
      <c r="J24" s="15" t="s">
        <v>3686</v>
      </c>
      <c r="K24" s="10" t="s">
        <v>592</v>
      </c>
      <c r="L24" s="13">
        <v>15</v>
      </c>
      <c r="M24" s="12" t="s">
        <v>588</v>
      </c>
      <c r="N24" s="16">
        <v>45558</v>
      </c>
      <c r="O24" s="12" t="s">
        <v>3584</v>
      </c>
      <c r="P24" s="16">
        <v>45565</v>
      </c>
      <c r="Q24" s="13">
        <f>NETWORKDAYS(N24,P24,AV24:AY24:AZ24:BA24:BB24:BE24:BF24:BG24:BH24:BL24)</f>
        <v>6</v>
      </c>
      <c r="R24" s="13">
        <f t="shared" si="0"/>
        <v>7</v>
      </c>
      <c r="S24" s="12" t="s">
        <v>3585</v>
      </c>
      <c r="T24" s="22" t="s">
        <v>3719</v>
      </c>
      <c r="U24" s="12" t="s">
        <v>3584</v>
      </c>
      <c r="V24" s="12" t="s">
        <v>3584</v>
      </c>
      <c r="W24" s="12" t="s">
        <v>3584</v>
      </c>
      <c r="X24" s="12" t="s">
        <v>3584</v>
      </c>
      <c r="Y24" s="15" t="s">
        <v>3935</v>
      </c>
      <c r="AV24" s="26">
        <v>45292</v>
      </c>
      <c r="AW24" s="26">
        <v>45299</v>
      </c>
      <c r="AX24" s="26">
        <v>45376</v>
      </c>
      <c r="AY24" s="26">
        <v>45379</v>
      </c>
      <c r="AZ24" s="26">
        <v>45380</v>
      </c>
      <c r="BA24" s="26">
        <v>45413</v>
      </c>
      <c r="BB24" s="26">
        <v>45425</v>
      </c>
      <c r="BC24" s="26">
        <v>45446</v>
      </c>
      <c r="BD24" s="26">
        <v>45453</v>
      </c>
      <c r="BE24" s="26">
        <v>45474</v>
      </c>
      <c r="BF24" s="26">
        <v>45493</v>
      </c>
      <c r="BG24" s="26">
        <v>45511</v>
      </c>
      <c r="BH24" s="26">
        <v>45523</v>
      </c>
      <c r="BI24" s="26">
        <v>45579</v>
      </c>
      <c r="BJ24" s="26">
        <v>45600</v>
      </c>
      <c r="BK24" s="26">
        <v>45607</v>
      </c>
      <c r="BL24" s="26">
        <v>45651</v>
      </c>
    </row>
    <row r="25" spans="1:64" ht="165" hidden="1">
      <c r="A25" s="12" t="s">
        <v>3576</v>
      </c>
      <c r="B25" s="12" t="s">
        <v>3577</v>
      </c>
      <c r="C25" s="13" t="s">
        <v>3620</v>
      </c>
      <c r="D25" s="10" t="s">
        <v>595</v>
      </c>
      <c r="E25" s="13" t="s">
        <v>3602</v>
      </c>
      <c r="F25" s="10" t="s">
        <v>3580</v>
      </c>
      <c r="G25" s="10" t="s">
        <v>596</v>
      </c>
      <c r="H25" s="15" t="s">
        <v>3612</v>
      </c>
      <c r="I25" s="15" t="s">
        <v>3581</v>
      </c>
      <c r="J25" s="15" t="s">
        <v>3686</v>
      </c>
      <c r="K25" s="10" t="s">
        <v>597</v>
      </c>
      <c r="L25" s="13">
        <v>15</v>
      </c>
      <c r="M25" s="12" t="s">
        <v>593</v>
      </c>
      <c r="N25" s="16">
        <v>45558</v>
      </c>
      <c r="O25" s="12" t="s">
        <v>3584</v>
      </c>
      <c r="P25" s="16">
        <v>45565</v>
      </c>
      <c r="Q25" s="13">
        <f>NETWORKDAYS(N25,P25,AV25:AY25:AZ25:BA25:BB25:BE25:BF25:BG25:BH25:BL25)</f>
        <v>6</v>
      </c>
      <c r="R25" s="13">
        <f t="shared" si="0"/>
        <v>7</v>
      </c>
      <c r="S25" s="12" t="s">
        <v>3585</v>
      </c>
      <c r="T25" s="22" t="s">
        <v>3720</v>
      </c>
      <c r="U25" s="12" t="s">
        <v>3584</v>
      </c>
      <c r="V25" s="12" t="s">
        <v>3584</v>
      </c>
      <c r="W25" s="12" t="s">
        <v>3584</v>
      </c>
      <c r="X25" s="12" t="s">
        <v>3584</v>
      </c>
      <c r="Y25" s="15" t="s">
        <v>3935</v>
      </c>
      <c r="AV25" s="26">
        <v>45292</v>
      </c>
      <c r="AW25" s="26">
        <v>45299</v>
      </c>
      <c r="AX25" s="26">
        <v>45376</v>
      </c>
      <c r="AY25" s="26">
        <v>45379</v>
      </c>
      <c r="AZ25" s="26">
        <v>45380</v>
      </c>
      <c r="BA25" s="26">
        <v>45413</v>
      </c>
      <c r="BB25" s="26">
        <v>45425</v>
      </c>
      <c r="BC25" s="26">
        <v>45446</v>
      </c>
      <c r="BD25" s="26">
        <v>45453</v>
      </c>
      <c r="BE25" s="26">
        <v>45474</v>
      </c>
      <c r="BF25" s="26">
        <v>45493</v>
      </c>
      <c r="BG25" s="26">
        <v>45511</v>
      </c>
      <c r="BH25" s="26">
        <v>45523</v>
      </c>
      <c r="BI25" s="26">
        <v>45579</v>
      </c>
      <c r="BJ25" s="26">
        <v>45600</v>
      </c>
      <c r="BK25" s="26">
        <v>45607</v>
      </c>
      <c r="BL25" s="26">
        <v>45651</v>
      </c>
    </row>
    <row r="26" spans="1:64" ht="150" hidden="1">
      <c r="A26" s="12" t="s">
        <v>3576</v>
      </c>
      <c r="B26" s="12" t="s">
        <v>3577</v>
      </c>
      <c r="C26" s="12" t="s">
        <v>3616</v>
      </c>
      <c r="D26" s="10" t="s">
        <v>631</v>
      </c>
      <c r="E26" s="12" t="s">
        <v>3602</v>
      </c>
      <c r="F26" s="15" t="s">
        <v>3623</v>
      </c>
      <c r="G26" s="10" t="s">
        <v>632</v>
      </c>
      <c r="H26" s="15" t="s">
        <v>3631</v>
      </c>
      <c r="I26" s="15" t="s">
        <v>3631</v>
      </c>
      <c r="J26" s="15" t="s">
        <v>3631</v>
      </c>
      <c r="K26" s="15" t="s">
        <v>3583</v>
      </c>
      <c r="L26" s="13">
        <v>15</v>
      </c>
      <c r="M26" s="12" t="s">
        <v>629</v>
      </c>
      <c r="N26" s="16">
        <v>45558</v>
      </c>
      <c r="O26" s="12" t="s">
        <v>3584</v>
      </c>
      <c r="P26" s="18">
        <v>45565</v>
      </c>
      <c r="Q26" s="13">
        <f>NETWORKDAYS(N26,P26,AV26:AY26:AZ26:BA26:BB26:BE26:BF26:BG26:BH26:BL26)</f>
        <v>6</v>
      </c>
      <c r="R26" s="13">
        <f t="shared" si="0"/>
        <v>7</v>
      </c>
      <c r="S26" s="12" t="s">
        <v>3585</v>
      </c>
      <c r="T26" s="22" t="s">
        <v>3721</v>
      </c>
      <c r="U26" s="12" t="s">
        <v>3584</v>
      </c>
      <c r="V26" s="12" t="s">
        <v>3584</v>
      </c>
      <c r="W26" s="12" t="s">
        <v>3584</v>
      </c>
      <c r="X26" s="12" t="s">
        <v>3584</v>
      </c>
      <c r="Y26" s="15" t="s">
        <v>3935</v>
      </c>
      <c r="AV26" s="26">
        <v>45292</v>
      </c>
      <c r="AW26" s="26">
        <v>45299</v>
      </c>
      <c r="AX26" s="26">
        <v>45376</v>
      </c>
      <c r="AY26" s="26">
        <v>45379</v>
      </c>
      <c r="AZ26" s="26">
        <v>45380</v>
      </c>
      <c r="BA26" s="26">
        <v>45413</v>
      </c>
      <c r="BB26" s="26">
        <v>45425</v>
      </c>
      <c r="BC26" s="26">
        <v>45446</v>
      </c>
      <c r="BD26" s="26">
        <v>45453</v>
      </c>
      <c r="BE26" s="26">
        <v>45474</v>
      </c>
      <c r="BF26" s="26">
        <v>45493</v>
      </c>
      <c r="BG26" s="26">
        <v>45511</v>
      </c>
      <c r="BH26" s="26">
        <v>45523</v>
      </c>
      <c r="BI26" s="26">
        <v>45579</v>
      </c>
      <c r="BJ26" s="26">
        <v>45600</v>
      </c>
      <c r="BK26" s="26">
        <v>45607</v>
      </c>
      <c r="BL26" s="26">
        <v>45651</v>
      </c>
    </row>
    <row r="27" spans="1:64" ht="150" hidden="1">
      <c r="A27" s="12" t="s">
        <v>3576</v>
      </c>
      <c r="B27" s="12" t="s">
        <v>3577</v>
      </c>
      <c r="C27" s="12" t="s">
        <v>3621</v>
      </c>
      <c r="D27" s="10" t="s">
        <v>635</v>
      </c>
      <c r="E27" s="12" t="s">
        <v>3600</v>
      </c>
      <c r="F27" s="15" t="s">
        <v>3623</v>
      </c>
      <c r="G27" s="10" t="s">
        <v>636</v>
      </c>
      <c r="H27" s="15" t="s">
        <v>3697</v>
      </c>
      <c r="I27" s="15" t="s">
        <v>3581</v>
      </c>
      <c r="J27" s="15" t="s">
        <v>3581</v>
      </c>
      <c r="K27" s="15" t="s">
        <v>3583</v>
      </c>
      <c r="L27" s="13">
        <v>15</v>
      </c>
      <c r="M27" s="12" t="s">
        <v>633</v>
      </c>
      <c r="N27" s="16">
        <v>45558</v>
      </c>
      <c r="O27" s="12" t="s">
        <v>3584</v>
      </c>
      <c r="P27" s="18">
        <v>45565</v>
      </c>
      <c r="Q27" s="13">
        <f>NETWORKDAYS(N27,P27,AV27:AY27:AZ27:BA27:BB27:BE27:BF27:BG27:BH27:BL27)</f>
        <v>6</v>
      </c>
      <c r="R27" s="13">
        <f t="shared" si="0"/>
        <v>7</v>
      </c>
      <c r="S27" s="12" t="s">
        <v>3585</v>
      </c>
      <c r="T27" s="22" t="s">
        <v>3722</v>
      </c>
      <c r="U27" s="12" t="s">
        <v>3584</v>
      </c>
      <c r="V27" s="12" t="s">
        <v>3584</v>
      </c>
      <c r="W27" s="12" t="s">
        <v>3584</v>
      </c>
      <c r="X27" s="12" t="s">
        <v>3584</v>
      </c>
      <c r="Y27" s="15" t="s">
        <v>3935</v>
      </c>
      <c r="AV27" s="26">
        <v>45292</v>
      </c>
      <c r="AW27" s="26">
        <v>45299</v>
      </c>
      <c r="AX27" s="26">
        <v>45376</v>
      </c>
      <c r="AY27" s="26">
        <v>45379</v>
      </c>
      <c r="AZ27" s="26">
        <v>45380</v>
      </c>
      <c r="BA27" s="26">
        <v>45413</v>
      </c>
      <c r="BB27" s="26">
        <v>45425</v>
      </c>
      <c r="BC27" s="26">
        <v>45446</v>
      </c>
      <c r="BD27" s="26">
        <v>45453</v>
      </c>
      <c r="BE27" s="26">
        <v>45474</v>
      </c>
      <c r="BF27" s="26">
        <v>45493</v>
      </c>
      <c r="BG27" s="26">
        <v>45511</v>
      </c>
      <c r="BH27" s="26">
        <v>45523</v>
      </c>
      <c r="BI27" s="26">
        <v>45579</v>
      </c>
      <c r="BJ27" s="26">
        <v>45600</v>
      </c>
      <c r="BK27" s="26">
        <v>45607</v>
      </c>
      <c r="BL27" s="26">
        <v>45651</v>
      </c>
    </row>
    <row r="28" spans="1:64" ht="120" hidden="1">
      <c r="A28" s="12" t="s">
        <v>3576</v>
      </c>
      <c r="B28" s="12" t="s">
        <v>3577</v>
      </c>
      <c r="C28" s="12" t="s">
        <v>3628</v>
      </c>
      <c r="D28" s="10" t="s">
        <v>639</v>
      </c>
      <c r="E28" s="12" t="s">
        <v>3600</v>
      </c>
      <c r="F28" s="15" t="s">
        <v>3660</v>
      </c>
      <c r="G28" s="10" t="s">
        <v>194</v>
      </c>
      <c r="H28" s="15" t="s">
        <v>1772</v>
      </c>
      <c r="I28" s="15" t="s">
        <v>3581</v>
      </c>
      <c r="J28" s="15" t="s">
        <v>3683</v>
      </c>
      <c r="K28" s="15" t="s">
        <v>3583</v>
      </c>
      <c r="L28" s="13">
        <v>15</v>
      </c>
      <c r="M28" s="12" t="s">
        <v>637</v>
      </c>
      <c r="N28" s="16">
        <v>45557</v>
      </c>
      <c r="O28" s="12" t="s">
        <v>3584</v>
      </c>
      <c r="P28" s="18">
        <v>45565</v>
      </c>
      <c r="Q28" s="13">
        <f>NETWORKDAYS(N28,P28,AV28:AY28:AZ28:BA28:BB28:BE28:BF28:BG28:BH28:BL28)</f>
        <v>6</v>
      </c>
      <c r="R28" s="13">
        <f t="shared" si="0"/>
        <v>7</v>
      </c>
      <c r="S28" s="12" t="s">
        <v>3585</v>
      </c>
      <c r="T28" s="22" t="s">
        <v>3708</v>
      </c>
      <c r="U28" s="12" t="s">
        <v>3584</v>
      </c>
      <c r="V28" s="12" t="s">
        <v>3584</v>
      </c>
      <c r="W28" s="12" t="s">
        <v>3584</v>
      </c>
      <c r="X28" s="12" t="s">
        <v>3584</v>
      </c>
      <c r="Y28" s="15" t="s">
        <v>3935</v>
      </c>
      <c r="AV28" s="26">
        <v>45292</v>
      </c>
      <c r="AW28" s="26">
        <v>45299</v>
      </c>
      <c r="AX28" s="26">
        <v>45376</v>
      </c>
      <c r="AY28" s="26">
        <v>45379</v>
      </c>
      <c r="AZ28" s="26">
        <v>45380</v>
      </c>
      <c r="BA28" s="26">
        <v>45413</v>
      </c>
      <c r="BB28" s="26">
        <v>45425</v>
      </c>
      <c r="BC28" s="26">
        <v>45446</v>
      </c>
      <c r="BD28" s="26">
        <v>45453</v>
      </c>
      <c r="BE28" s="26">
        <v>45474</v>
      </c>
      <c r="BF28" s="26">
        <v>45493</v>
      </c>
      <c r="BG28" s="26">
        <v>45511</v>
      </c>
      <c r="BH28" s="26">
        <v>45523</v>
      </c>
      <c r="BI28" s="26">
        <v>45579</v>
      </c>
      <c r="BJ28" s="26">
        <v>45600</v>
      </c>
      <c r="BK28" s="26">
        <v>45607</v>
      </c>
      <c r="BL28" s="26">
        <v>45651</v>
      </c>
    </row>
    <row r="29" spans="1:64" ht="120" hidden="1">
      <c r="A29" s="12" t="s">
        <v>3576</v>
      </c>
      <c r="B29" s="12" t="s">
        <v>3662</v>
      </c>
      <c r="C29" s="12" t="s">
        <v>3621</v>
      </c>
      <c r="D29" s="10" t="s">
        <v>642</v>
      </c>
      <c r="E29" s="12" t="s">
        <v>3600</v>
      </c>
      <c r="F29" s="15" t="s">
        <v>3660</v>
      </c>
      <c r="G29" s="10" t="s">
        <v>643</v>
      </c>
      <c r="H29" s="15" t="s">
        <v>1772</v>
      </c>
      <c r="I29" s="15" t="s">
        <v>3581</v>
      </c>
      <c r="J29" s="15" t="s">
        <v>3683</v>
      </c>
      <c r="K29" s="10" t="s">
        <v>132</v>
      </c>
      <c r="L29" s="13">
        <v>15</v>
      </c>
      <c r="M29" s="12" t="s">
        <v>640</v>
      </c>
      <c r="N29" s="16">
        <v>45555</v>
      </c>
      <c r="O29" s="12" t="s">
        <v>3584</v>
      </c>
      <c r="P29" s="18">
        <v>45565</v>
      </c>
      <c r="Q29" s="13">
        <f>NETWORKDAYS(N29,P29,AV29:AY29:AZ29:BA29:BB29:BE29:BF29:BG29:BH29:BL29)</f>
        <v>7</v>
      </c>
      <c r="R29" s="13">
        <f t="shared" si="0"/>
        <v>8</v>
      </c>
      <c r="S29" s="12" t="s">
        <v>3585</v>
      </c>
      <c r="T29" s="22" t="s">
        <v>3723</v>
      </c>
      <c r="U29" s="12" t="s">
        <v>3584</v>
      </c>
      <c r="V29" s="12" t="s">
        <v>3584</v>
      </c>
      <c r="W29" s="12" t="s">
        <v>3584</v>
      </c>
      <c r="X29" s="12" t="s">
        <v>3584</v>
      </c>
      <c r="Y29" s="15" t="s">
        <v>3935</v>
      </c>
      <c r="AV29" s="26">
        <v>45292</v>
      </c>
      <c r="AW29" s="26">
        <v>45299</v>
      </c>
      <c r="AX29" s="26">
        <v>45376</v>
      </c>
      <c r="AY29" s="26">
        <v>45379</v>
      </c>
      <c r="AZ29" s="26">
        <v>45380</v>
      </c>
      <c r="BA29" s="26">
        <v>45413</v>
      </c>
      <c r="BB29" s="26">
        <v>45425</v>
      </c>
      <c r="BC29" s="26">
        <v>45446</v>
      </c>
      <c r="BD29" s="26">
        <v>45453</v>
      </c>
      <c r="BE29" s="26">
        <v>45474</v>
      </c>
      <c r="BF29" s="26">
        <v>45493</v>
      </c>
      <c r="BG29" s="26">
        <v>45511</v>
      </c>
      <c r="BH29" s="26">
        <v>45523</v>
      </c>
      <c r="BI29" s="26">
        <v>45579</v>
      </c>
      <c r="BJ29" s="26">
        <v>45600</v>
      </c>
      <c r="BK29" s="26">
        <v>45607</v>
      </c>
      <c r="BL29" s="26">
        <v>45651</v>
      </c>
    </row>
    <row r="30" spans="1:64" ht="105" hidden="1">
      <c r="A30" s="13" t="s">
        <v>3576</v>
      </c>
      <c r="B30" s="13" t="s">
        <v>3577</v>
      </c>
      <c r="C30" s="13" t="s">
        <v>3578</v>
      </c>
      <c r="D30" s="10" t="s">
        <v>646</v>
      </c>
      <c r="E30" s="13" t="s">
        <v>3579</v>
      </c>
      <c r="F30" s="15" t="s">
        <v>3610</v>
      </c>
      <c r="G30" s="10" t="s">
        <v>647</v>
      </c>
      <c r="H30" s="15" t="s">
        <v>3044</v>
      </c>
      <c r="I30" s="15" t="s">
        <v>3581</v>
      </c>
      <c r="J30" s="15" t="s">
        <v>3590</v>
      </c>
      <c r="K30" s="15" t="s">
        <v>3583</v>
      </c>
      <c r="L30" s="13">
        <v>15</v>
      </c>
      <c r="M30" s="12" t="s">
        <v>644</v>
      </c>
      <c r="N30" s="16">
        <v>45555</v>
      </c>
      <c r="O30" s="12" t="s">
        <v>3725</v>
      </c>
      <c r="P30" s="16">
        <v>45560</v>
      </c>
      <c r="Q30" s="13">
        <f>NETWORKDAYS(N30,P30,AV30:AY30:AZ30:BA30:BB30:BE30:BF30:BG30:BH30:BL30)</f>
        <v>4</v>
      </c>
      <c r="R30" s="13">
        <f t="shared" si="0"/>
        <v>5</v>
      </c>
      <c r="S30" s="12" t="s">
        <v>3591</v>
      </c>
      <c r="T30" s="22" t="s">
        <v>3724</v>
      </c>
      <c r="U30" s="16">
        <v>45560</v>
      </c>
      <c r="V30" s="12" t="s">
        <v>3593</v>
      </c>
      <c r="W30" s="12" t="s">
        <v>3584</v>
      </c>
      <c r="X30" s="12" t="s">
        <v>3584</v>
      </c>
      <c r="Y30" s="12" t="s">
        <v>3591</v>
      </c>
      <c r="AV30" s="26">
        <v>45292</v>
      </c>
      <c r="AW30" s="26">
        <v>45299</v>
      </c>
      <c r="AX30" s="26">
        <v>45376</v>
      </c>
      <c r="AY30" s="26">
        <v>45379</v>
      </c>
      <c r="AZ30" s="26">
        <v>45380</v>
      </c>
      <c r="BA30" s="26">
        <v>45413</v>
      </c>
      <c r="BB30" s="26">
        <v>45425</v>
      </c>
      <c r="BC30" s="26">
        <v>45446</v>
      </c>
      <c r="BD30" s="26">
        <v>45453</v>
      </c>
      <c r="BE30" s="26">
        <v>45474</v>
      </c>
      <c r="BF30" s="26">
        <v>45493</v>
      </c>
      <c r="BG30" s="26">
        <v>45511</v>
      </c>
      <c r="BH30" s="26">
        <v>45523</v>
      </c>
      <c r="BI30" s="26">
        <v>45579</v>
      </c>
      <c r="BJ30" s="26">
        <v>45600</v>
      </c>
      <c r="BK30" s="26">
        <v>45607</v>
      </c>
      <c r="BL30" s="26">
        <v>45651</v>
      </c>
    </row>
    <row r="31" spans="1:64" ht="120" hidden="1">
      <c r="A31" s="13" t="s">
        <v>3576</v>
      </c>
      <c r="B31" s="13" t="s">
        <v>3577</v>
      </c>
      <c r="C31" s="13" t="s">
        <v>3578</v>
      </c>
      <c r="D31" s="10" t="s">
        <v>646</v>
      </c>
      <c r="E31" s="13" t="s">
        <v>3579</v>
      </c>
      <c r="F31" s="15" t="s">
        <v>3610</v>
      </c>
      <c r="G31" s="10" t="s">
        <v>652</v>
      </c>
      <c r="H31" s="15" t="s">
        <v>2074</v>
      </c>
      <c r="I31" s="15" t="s">
        <v>3581</v>
      </c>
      <c r="J31" s="15" t="s">
        <v>3716</v>
      </c>
      <c r="K31" s="15" t="s">
        <v>3583</v>
      </c>
      <c r="L31" s="13">
        <v>15</v>
      </c>
      <c r="M31" s="13" t="s">
        <v>650</v>
      </c>
      <c r="N31" s="16">
        <v>45555</v>
      </c>
      <c r="O31" s="13" t="s">
        <v>3727</v>
      </c>
      <c r="P31" s="16">
        <v>45565</v>
      </c>
      <c r="Q31" s="13">
        <f>NETWORKDAYS(N31,P31,AV31:AY31:AZ31:BA31:BB31:BE31:BF31:BG31:BH31:BL31)</f>
        <v>7</v>
      </c>
      <c r="R31" s="13">
        <f t="shared" si="0"/>
        <v>8</v>
      </c>
      <c r="S31" s="13" t="s">
        <v>3585</v>
      </c>
      <c r="T31" s="23" t="s">
        <v>3726</v>
      </c>
      <c r="U31" s="12" t="s">
        <v>3584</v>
      </c>
      <c r="V31" s="12" t="s">
        <v>3584</v>
      </c>
      <c r="W31" s="12" t="s">
        <v>3584</v>
      </c>
      <c r="X31" s="12" t="s">
        <v>3584</v>
      </c>
      <c r="Y31" s="12" t="s">
        <v>3932</v>
      </c>
      <c r="AV31" s="26">
        <v>45292</v>
      </c>
      <c r="AW31" s="26">
        <v>45299</v>
      </c>
      <c r="AX31" s="26">
        <v>45376</v>
      </c>
      <c r="AY31" s="26">
        <v>45379</v>
      </c>
      <c r="AZ31" s="26">
        <v>45380</v>
      </c>
      <c r="BA31" s="26">
        <v>45413</v>
      </c>
      <c r="BB31" s="26">
        <v>45425</v>
      </c>
      <c r="BC31" s="26">
        <v>45446</v>
      </c>
      <c r="BD31" s="26">
        <v>45453</v>
      </c>
      <c r="BE31" s="26">
        <v>45474</v>
      </c>
      <c r="BF31" s="26">
        <v>45493</v>
      </c>
      <c r="BG31" s="26">
        <v>45511</v>
      </c>
      <c r="BH31" s="26">
        <v>45523</v>
      </c>
      <c r="BI31" s="26">
        <v>45579</v>
      </c>
      <c r="BJ31" s="26">
        <v>45600</v>
      </c>
      <c r="BK31" s="26">
        <v>45607</v>
      </c>
      <c r="BL31" s="26">
        <v>45651</v>
      </c>
    </row>
    <row r="32" spans="1:64" ht="180" hidden="1">
      <c r="A32" s="12" t="s">
        <v>3576</v>
      </c>
      <c r="B32" s="12" t="s">
        <v>3577</v>
      </c>
      <c r="C32" s="12" t="s">
        <v>3578</v>
      </c>
      <c r="D32" s="10" t="s">
        <v>678</v>
      </c>
      <c r="E32" s="12" t="s">
        <v>3600</v>
      </c>
      <c r="F32" s="15" t="s">
        <v>3660</v>
      </c>
      <c r="G32" s="10" t="s">
        <v>679</v>
      </c>
      <c r="H32" s="15" t="s">
        <v>1740</v>
      </c>
      <c r="I32" s="15" t="s">
        <v>3581</v>
      </c>
      <c r="J32" s="15" t="s">
        <v>3582</v>
      </c>
      <c r="K32" s="15" t="s">
        <v>3583</v>
      </c>
      <c r="L32" s="13">
        <v>15</v>
      </c>
      <c r="M32" s="12" t="s">
        <v>676</v>
      </c>
      <c r="N32" s="16">
        <v>45555</v>
      </c>
      <c r="O32" s="12" t="s">
        <v>3584</v>
      </c>
      <c r="P32" s="16">
        <v>45565</v>
      </c>
      <c r="Q32" s="13">
        <f>NETWORKDAYS(N32,P32,AV32:AY32:AZ32:BA32:BB32:BE32:BF32:BG32:BH32:BL32)</f>
        <v>7</v>
      </c>
      <c r="R32" s="13">
        <f t="shared" si="0"/>
        <v>8</v>
      </c>
      <c r="S32" s="12" t="s">
        <v>3585</v>
      </c>
      <c r="T32" s="22" t="s">
        <v>3728</v>
      </c>
      <c r="U32" s="12" t="s">
        <v>3584</v>
      </c>
      <c r="V32" s="12" t="s">
        <v>3584</v>
      </c>
      <c r="W32" s="12" t="s">
        <v>3584</v>
      </c>
      <c r="X32" s="12" t="s">
        <v>3584</v>
      </c>
      <c r="Y32" s="15" t="s">
        <v>3935</v>
      </c>
      <c r="AV32" s="26">
        <v>45292</v>
      </c>
      <c r="AW32" s="26">
        <v>45299</v>
      </c>
      <c r="AX32" s="26">
        <v>45376</v>
      </c>
      <c r="AY32" s="26">
        <v>45379</v>
      </c>
      <c r="AZ32" s="26">
        <v>45380</v>
      </c>
      <c r="BA32" s="26">
        <v>45413</v>
      </c>
      <c r="BB32" s="26">
        <v>45425</v>
      </c>
      <c r="BC32" s="26">
        <v>45446</v>
      </c>
      <c r="BD32" s="26">
        <v>45453</v>
      </c>
      <c r="BE32" s="26">
        <v>45474</v>
      </c>
      <c r="BF32" s="26">
        <v>45493</v>
      </c>
      <c r="BG32" s="26">
        <v>45511</v>
      </c>
      <c r="BH32" s="26">
        <v>45523</v>
      </c>
      <c r="BI32" s="26">
        <v>45579</v>
      </c>
      <c r="BJ32" s="26">
        <v>45600</v>
      </c>
      <c r="BK32" s="26">
        <v>45607</v>
      </c>
      <c r="BL32" s="26">
        <v>45651</v>
      </c>
    </row>
    <row r="33" spans="1:64" ht="135" hidden="1">
      <c r="A33" s="12" t="s">
        <v>3576</v>
      </c>
      <c r="B33" s="12" t="s">
        <v>3653</v>
      </c>
      <c r="C33" s="12" t="s">
        <v>3626</v>
      </c>
      <c r="D33" s="10" t="s">
        <v>766</v>
      </c>
      <c r="E33" s="12" t="s">
        <v>3600</v>
      </c>
      <c r="F33" s="15" t="s">
        <v>3623</v>
      </c>
      <c r="G33" s="10" t="s">
        <v>767</v>
      </c>
      <c r="H33" s="15" t="s">
        <v>1772</v>
      </c>
      <c r="I33" s="15" t="s">
        <v>3581</v>
      </c>
      <c r="J33" s="15" t="s">
        <v>3683</v>
      </c>
      <c r="K33" s="15" t="s">
        <v>3583</v>
      </c>
      <c r="L33" s="13">
        <v>15</v>
      </c>
      <c r="M33" s="12" t="s">
        <v>764</v>
      </c>
      <c r="N33" s="16">
        <v>45555</v>
      </c>
      <c r="O33" s="12" t="s">
        <v>3584</v>
      </c>
      <c r="P33" s="16">
        <v>45565</v>
      </c>
      <c r="Q33" s="13">
        <f>NETWORKDAYS(N33,P33,AV33:AY33:AZ33:BA33:BB33:BE33:BF33:BG33:BH33:BL33)</f>
        <v>7</v>
      </c>
      <c r="R33" s="13">
        <f t="shared" si="0"/>
        <v>8</v>
      </c>
      <c r="S33" s="13" t="s">
        <v>3585</v>
      </c>
      <c r="T33" s="22" t="s">
        <v>3729</v>
      </c>
      <c r="U33" s="12" t="s">
        <v>3584</v>
      </c>
      <c r="V33" s="12" t="s">
        <v>3584</v>
      </c>
      <c r="W33" s="12" t="s">
        <v>3584</v>
      </c>
      <c r="X33" s="12" t="s">
        <v>3584</v>
      </c>
      <c r="Y33" s="15" t="s">
        <v>3935</v>
      </c>
      <c r="AV33" s="26">
        <v>45292</v>
      </c>
      <c r="AW33" s="26">
        <v>45299</v>
      </c>
      <c r="AX33" s="26">
        <v>45376</v>
      </c>
      <c r="AY33" s="26">
        <v>45379</v>
      </c>
      <c r="AZ33" s="26">
        <v>45380</v>
      </c>
      <c r="BA33" s="26">
        <v>45413</v>
      </c>
      <c r="BB33" s="26">
        <v>45425</v>
      </c>
      <c r="BC33" s="26">
        <v>45446</v>
      </c>
      <c r="BD33" s="26">
        <v>45453</v>
      </c>
      <c r="BE33" s="26">
        <v>45474</v>
      </c>
      <c r="BF33" s="26">
        <v>45493</v>
      </c>
      <c r="BG33" s="26">
        <v>45511</v>
      </c>
      <c r="BH33" s="26">
        <v>45523</v>
      </c>
      <c r="BI33" s="26">
        <v>45579</v>
      </c>
      <c r="BJ33" s="26">
        <v>45600</v>
      </c>
      <c r="BK33" s="26">
        <v>45607</v>
      </c>
      <c r="BL33" s="26">
        <v>45651</v>
      </c>
    </row>
    <row r="34" spans="1:64" ht="180" hidden="1">
      <c r="A34" s="12" t="s">
        <v>3576</v>
      </c>
      <c r="B34" s="12" t="s">
        <v>3577</v>
      </c>
      <c r="C34" s="13" t="s">
        <v>3622</v>
      </c>
      <c r="D34" s="10" t="s">
        <v>786</v>
      </c>
      <c r="E34" s="13" t="s">
        <v>3602</v>
      </c>
      <c r="F34" s="10" t="s">
        <v>3623</v>
      </c>
      <c r="G34" s="10" t="s">
        <v>787</v>
      </c>
      <c r="H34" s="15" t="s">
        <v>1772</v>
      </c>
      <c r="I34" s="15" t="s">
        <v>3581</v>
      </c>
      <c r="J34" s="15" t="s">
        <v>3683</v>
      </c>
      <c r="K34" s="15" t="s">
        <v>3583</v>
      </c>
      <c r="L34" s="13">
        <v>15</v>
      </c>
      <c r="M34" s="12" t="s">
        <v>784</v>
      </c>
      <c r="N34" s="16">
        <v>45555</v>
      </c>
      <c r="O34" s="12" t="s">
        <v>3584</v>
      </c>
      <c r="P34" s="16">
        <v>45565</v>
      </c>
      <c r="Q34" s="13">
        <f>NETWORKDAYS(N34,P34,AV34:AY34:AZ34:BA34:BB34:BE34:BF34:BG34:BH34:BL34)</f>
        <v>7</v>
      </c>
      <c r="R34" s="13">
        <f t="shared" si="0"/>
        <v>8</v>
      </c>
      <c r="S34" s="13" t="s">
        <v>3585</v>
      </c>
      <c r="T34" s="22" t="s">
        <v>3730</v>
      </c>
      <c r="U34" s="12" t="s">
        <v>3584</v>
      </c>
      <c r="V34" s="12" t="s">
        <v>3584</v>
      </c>
      <c r="W34" s="12" t="s">
        <v>3584</v>
      </c>
      <c r="X34" s="12" t="s">
        <v>3584</v>
      </c>
      <c r="Y34" s="15" t="s">
        <v>3935</v>
      </c>
      <c r="AV34" s="26">
        <v>45292</v>
      </c>
      <c r="AW34" s="26">
        <v>45299</v>
      </c>
      <c r="AX34" s="26">
        <v>45376</v>
      </c>
      <c r="AY34" s="26">
        <v>45379</v>
      </c>
      <c r="AZ34" s="26">
        <v>45380</v>
      </c>
      <c r="BA34" s="26">
        <v>45413</v>
      </c>
      <c r="BB34" s="26">
        <v>45425</v>
      </c>
      <c r="BC34" s="26">
        <v>45446</v>
      </c>
      <c r="BD34" s="26">
        <v>45453</v>
      </c>
      <c r="BE34" s="26">
        <v>45474</v>
      </c>
      <c r="BF34" s="26">
        <v>45493</v>
      </c>
      <c r="BG34" s="26">
        <v>45511</v>
      </c>
      <c r="BH34" s="26">
        <v>45523</v>
      </c>
      <c r="BI34" s="26">
        <v>45579</v>
      </c>
      <c r="BJ34" s="26">
        <v>45600</v>
      </c>
      <c r="BK34" s="26">
        <v>45607</v>
      </c>
      <c r="BL34" s="26">
        <v>45651</v>
      </c>
    </row>
    <row r="35" spans="1:64" ht="165" hidden="1">
      <c r="A35" s="12" t="s">
        <v>3576</v>
      </c>
      <c r="B35" s="12" t="s">
        <v>3577</v>
      </c>
      <c r="C35" s="13" t="s">
        <v>3624</v>
      </c>
      <c r="D35" s="10" t="s">
        <v>798</v>
      </c>
      <c r="E35" s="13" t="s">
        <v>3602</v>
      </c>
      <c r="F35" s="10" t="s">
        <v>3589</v>
      </c>
      <c r="G35" s="10" t="s">
        <v>799</v>
      </c>
      <c r="H35" s="15" t="s">
        <v>3612</v>
      </c>
      <c r="I35" s="15" t="s">
        <v>3581</v>
      </c>
      <c r="J35" s="15" t="s">
        <v>3686</v>
      </c>
      <c r="K35" s="15" t="s">
        <v>3583</v>
      </c>
      <c r="L35" s="13">
        <v>15</v>
      </c>
      <c r="M35" s="12" t="s">
        <v>796</v>
      </c>
      <c r="N35" s="16">
        <v>45555</v>
      </c>
      <c r="O35" s="12" t="s">
        <v>3584</v>
      </c>
      <c r="P35" s="16">
        <v>45565</v>
      </c>
      <c r="Q35" s="13">
        <f>NETWORKDAYS(N35,P35,AV35:AY35:AZ35:BA35:BB35:BE35:BF35:BG35:BH35:BL35)</f>
        <v>7</v>
      </c>
      <c r="R35" s="13">
        <f t="shared" si="0"/>
        <v>8</v>
      </c>
      <c r="S35" s="12" t="s">
        <v>3585</v>
      </c>
      <c r="T35" s="22" t="s">
        <v>3731</v>
      </c>
      <c r="U35" s="12" t="s">
        <v>3584</v>
      </c>
      <c r="V35" s="12" t="s">
        <v>3584</v>
      </c>
      <c r="W35" s="12" t="s">
        <v>3584</v>
      </c>
      <c r="X35" s="12" t="s">
        <v>3584</v>
      </c>
      <c r="Y35" s="15" t="s">
        <v>3935</v>
      </c>
      <c r="AV35" s="26">
        <v>45292</v>
      </c>
      <c r="AW35" s="26">
        <v>45299</v>
      </c>
      <c r="AX35" s="26">
        <v>45376</v>
      </c>
      <c r="AY35" s="26">
        <v>45379</v>
      </c>
      <c r="AZ35" s="26">
        <v>45380</v>
      </c>
      <c r="BA35" s="26">
        <v>45413</v>
      </c>
      <c r="BB35" s="26">
        <v>45425</v>
      </c>
      <c r="BC35" s="26">
        <v>45446</v>
      </c>
      <c r="BD35" s="26">
        <v>45453</v>
      </c>
      <c r="BE35" s="26">
        <v>45474</v>
      </c>
      <c r="BF35" s="26">
        <v>45493</v>
      </c>
      <c r="BG35" s="26">
        <v>45511</v>
      </c>
      <c r="BH35" s="26">
        <v>45523</v>
      </c>
      <c r="BI35" s="26">
        <v>45579</v>
      </c>
      <c r="BJ35" s="26">
        <v>45600</v>
      </c>
      <c r="BK35" s="26">
        <v>45607</v>
      </c>
      <c r="BL35" s="26">
        <v>45651</v>
      </c>
    </row>
    <row r="36" spans="1:64" ht="150" hidden="1">
      <c r="A36" s="12" t="s">
        <v>3576</v>
      </c>
      <c r="B36" s="12" t="s">
        <v>3577</v>
      </c>
      <c r="C36" s="13" t="s">
        <v>3625</v>
      </c>
      <c r="D36" s="11" t="s">
        <v>802</v>
      </c>
      <c r="E36" s="14" t="s">
        <v>3588</v>
      </c>
      <c r="F36" s="21" t="s">
        <v>3594</v>
      </c>
      <c r="G36" s="10" t="s">
        <v>803</v>
      </c>
      <c r="H36" s="15" t="s">
        <v>3631</v>
      </c>
      <c r="I36" s="15" t="s">
        <v>3631</v>
      </c>
      <c r="J36" s="15" t="s">
        <v>3631</v>
      </c>
      <c r="K36" s="10" t="s">
        <v>804</v>
      </c>
      <c r="L36" s="13">
        <v>15</v>
      </c>
      <c r="M36" s="12" t="s">
        <v>800</v>
      </c>
      <c r="N36" s="16">
        <v>45555</v>
      </c>
      <c r="O36" s="12" t="s">
        <v>3584</v>
      </c>
      <c r="P36" s="16">
        <v>45565</v>
      </c>
      <c r="Q36" s="13">
        <f>NETWORKDAYS(N36,P36,AV36:AY36:AZ36:BA36:BB36:BE36:BF36:BG36:BH36:BL36)</f>
        <v>7</v>
      </c>
      <c r="R36" s="13">
        <f t="shared" si="0"/>
        <v>8</v>
      </c>
      <c r="S36" s="12" t="s">
        <v>3585</v>
      </c>
      <c r="T36" s="22" t="s">
        <v>3732</v>
      </c>
      <c r="U36" s="12" t="s">
        <v>3584</v>
      </c>
      <c r="V36" s="12" t="s">
        <v>3584</v>
      </c>
      <c r="W36" s="12" t="s">
        <v>3584</v>
      </c>
      <c r="X36" s="12" t="s">
        <v>3584</v>
      </c>
      <c r="Y36" s="15" t="s">
        <v>3935</v>
      </c>
      <c r="AV36" s="26">
        <v>45292</v>
      </c>
      <c r="AW36" s="26">
        <v>45299</v>
      </c>
      <c r="AX36" s="26">
        <v>45376</v>
      </c>
      <c r="AY36" s="26">
        <v>45379</v>
      </c>
      <c r="AZ36" s="26">
        <v>45380</v>
      </c>
      <c r="BA36" s="26">
        <v>45413</v>
      </c>
      <c r="BB36" s="26">
        <v>45425</v>
      </c>
      <c r="BC36" s="26">
        <v>45446</v>
      </c>
      <c r="BD36" s="26">
        <v>45453</v>
      </c>
      <c r="BE36" s="26">
        <v>45474</v>
      </c>
      <c r="BF36" s="26">
        <v>45493</v>
      </c>
      <c r="BG36" s="26">
        <v>45511</v>
      </c>
      <c r="BH36" s="26">
        <v>45523</v>
      </c>
      <c r="BI36" s="26">
        <v>45579</v>
      </c>
      <c r="BJ36" s="26">
        <v>45600</v>
      </c>
      <c r="BK36" s="26">
        <v>45607</v>
      </c>
      <c r="BL36" s="26">
        <v>45651</v>
      </c>
    </row>
    <row r="37" spans="1:64" ht="135" hidden="1">
      <c r="A37" s="12" t="s">
        <v>3576</v>
      </c>
      <c r="B37" s="12" t="s">
        <v>3653</v>
      </c>
      <c r="C37" s="12" t="s">
        <v>3626</v>
      </c>
      <c r="D37" s="10" t="s">
        <v>766</v>
      </c>
      <c r="E37" s="13" t="s">
        <v>3600</v>
      </c>
      <c r="F37" s="10" t="s">
        <v>3604</v>
      </c>
      <c r="G37" s="10" t="s">
        <v>810</v>
      </c>
      <c r="H37" s="15" t="s">
        <v>3013</v>
      </c>
      <c r="I37" s="15" t="s">
        <v>3581</v>
      </c>
      <c r="J37" s="15" t="s">
        <v>3686</v>
      </c>
      <c r="K37" s="10" t="s">
        <v>46</v>
      </c>
      <c r="L37" s="13">
        <v>15</v>
      </c>
      <c r="M37" s="12" t="s">
        <v>808</v>
      </c>
      <c r="N37" s="16">
        <v>45555</v>
      </c>
      <c r="O37" s="12" t="s">
        <v>3584</v>
      </c>
      <c r="P37" s="16">
        <v>45565</v>
      </c>
      <c r="Q37" s="13">
        <f>NETWORKDAYS(N37,P37,AV37:AY37:AZ37:BA37:BB37:BE37:BF37:BG37:BH37:BL37)</f>
        <v>7</v>
      </c>
      <c r="R37" s="13">
        <f t="shared" si="0"/>
        <v>8</v>
      </c>
      <c r="S37" s="12" t="s">
        <v>3585</v>
      </c>
      <c r="T37" s="22" t="s">
        <v>3733</v>
      </c>
      <c r="U37" s="12" t="s">
        <v>3584</v>
      </c>
      <c r="V37" s="12" t="s">
        <v>3584</v>
      </c>
      <c r="W37" s="12" t="s">
        <v>3584</v>
      </c>
      <c r="X37" s="12" t="s">
        <v>3584</v>
      </c>
      <c r="Y37" s="15" t="s">
        <v>3935</v>
      </c>
      <c r="AV37" s="26">
        <v>45292</v>
      </c>
      <c r="AW37" s="26">
        <v>45299</v>
      </c>
      <c r="AX37" s="26">
        <v>45376</v>
      </c>
      <c r="AY37" s="26">
        <v>45379</v>
      </c>
      <c r="AZ37" s="26">
        <v>45380</v>
      </c>
      <c r="BA37" s="26">
        <v>45413</v>
      </c>
      <c r="BB37" s="26">
        <v>45425</v>
      </c>
      <c r="BC37" s="26">
        <v>45446</v>
      </c>
      <c r="BD37" s="26">
        <v>45453</v>
      </c>
      <c r="BE37" s="26">
        <v>45474</v>
      </c>
      <c r="BF37" s="26">
        <v>45493</v>
      </c>
      <c r="BG37" s="26">
        <v>45511</v>
      </c>
      <c r="BH37" s="26">
        <v>45523</v>
      </c>
      <c r="BI37" s="26">
        <v>45579</v>
      </c>
      <c r="BJ37" s="26">
        <v>45600</v>
      </c>
      <c r="BK37" s="26">
        <v>45607</v>
      </c>
      <c r="BL37" s="26">
        <v>45651</v>
      </c>
    </row>
    <row r="38" spans="1:64" ht="120" hidden="1">
      <c r="A38" s="12" t="s">
        <v>3576</v>
      </c>
      <c r="B38" s="12" t="s">
        <v>3577</v>
      </c>
      <c r="C38" s="13" t="s">
        <v>3626</v>
      </c>
      <c r="D38" s="10" t="s">
        <v>813</v>
      </c>
      <c r="E38" s="13" t="s">
        <v>3602</v>
      </c>
      <c r="F38" s="10" t="s">
        <v>3623</v>
      </c>
      <c r="G38" s="10" t="s">
        <v>814</v>
      </c>
      <c r="H38" s="15" t="s">
        <v>1772</v>
      </c>
      <c r="I38" s="15" t="s">
        <v>3581</v>
      </c>
      <c r="J38" s="15" t="s">
        <v>3683</v>
      </c>
      <c r="K38" s="15" t="s">
        <v>3583</v>
      </c>
      <c r="L38" s="13">
        <v>15</v>
      </c>
      <c r="M38" s="12" t="s">
        <v>811</v>
      </c>
      <c r="N38" s="16">
        <v>45554</v>
      </c>
      <c r="O38" s="12" t="s">
        <v>3584</v>
      </c>
      <c r="P38" s="16">
        <v>45565</v>
      </c>
      <c r="Q38" s="13">
        <f>NETWORKDAYS(N38,P38,AV38:AY38:AZ38:BA38:BB38:BE38:BF38:BG38:BH38:BL38)</f>
        <v>8</v>
      </c>
      <c r="R38" s="13">
        <f t="shared" si="0"/>
        <v>9</v>
      </c>
      <c r="S38" s="13" t="s">
        <v>3585</v>
      </c>
      <c r="T38" s="22" t="s">
        <v>3734</v>
      </c>
      <c r="U38" s="12" t="s">
        <v>3584</v>
      </c>
      <c r="V38" s="12" t="s">
        <v>3584</v>
      </c>
      <c r="W38" s="12" t="s">
        <v>3584</v>
      </c>
      <c r="X38" s="12" t="s">
        <v>3584</v>
      </c>
      <c r="Y38" s="15" t="s">
        <v>3935</v>
      </c>
      <c r="AV38" s="26">
        <v>45292</v>
      </c>
      <c r="AW38" s="26">
        <v>45299</v>
      </c>
      <c r="AX38" s="26">
        <v>45376</v>
      </c>
      <c r="AY38" s="26">
        <v>45379</v>
      </c>
      <c r="AZ38" s="26">
        <v>45380</v>
      </c>
      <c r="BA38" s="26">
        <v>45413</v>
      </c>
      <c r="BB38" s="26">
        <v>45425</v>
      </c>
      <c r="BC38" s="26">
        <v>45446</v>
      </c>
      <c r="BD38" s="26">
        <v>45453</v>
      </c>
      <c r="BE38" s="26">
        <v>45474</v>
      </c>
      <c r="BF38" s="26">
        <v>45493</v>
      </c>
      <c r="BG38" s="26">
        <v>45511</v>
      </c>
      <c r="BH38" s="26">
        <v>45523</v>
      </c>
      <c r="BI38" s="26">
        <v>45579</v>
      </c>
      <c r="BJ38" s="26">
        <v>45600</v>
      </c>
      <c r="BK38" s="26">
        <v>45607</v>
      </c>
      <c r="BL38" s="26">
        <v>45651</v>
      </c>
    </row>
    <row r="39" spans="1:64" ht="105" hidden="1">
      <c r="A39" s="12" t="s">
        <v>3576</v>
      </c>
      <c r="B39" s="12" t="s">
        <v>3577</v>
      </c>
      <c r="C39" s="12" t="s">
        <v>3626</v>
      </c>
      <c r="D39" s="10" t="s">
        <v>822</v>
      </c>
      <c r="E39" s="12" t="s">
        <v>3600</v>
      </c>
      <c r="F39" s="10" t="s">
        <v>3580</v>
      </c>
      <c r="G39" s="10" t="s">
        <v>823</v>
      </c>
      <c r="H39" s="15" t="s">
        <v>3674</v>
      </c>
      <c r="I39" s="15" t="s">
        <v>3581</v>
      </c>
      <c r="J39" s="15" t="s">
        <v>3582</v>
      </c>
      <c r="K39" s="10" t="s">
        <v>46</v>
      </c>
      <c r="L39" s="13">
        <v>15</v>
      </c>
      <c r="M39" s="12" t="s">
        <v>820</v>
      </c>
      <c r="N39" s="16">
        <v>45554</v>
      </c>
      <c r="O39" s="12" t="s">
        <v>3736</v>
      </c>
      <c r="P39" s="16">
        <v>45562</v>
      </c>
      <c r="Q39" s="13">
        <f>NETWORKDAYS(N39,P39,AV39:AY39:AZ39:BA39:BB39:BE39:BF39:BG39:BH39:BL39)</f>
        <v>7</v>
      </c>
      <c r="R39" s="13">
        <f t="shared" si="0"/>
        <v>8</v>
      </c>
      <c r="S39" s="13" t="s">
        <v>3591</v>
      </c>
      <c r="T39" s="22" t="s">
        <v>3735</v>
      </c>
      <c r="U39" s="16">
        <v>45562</v>
      </c>
      <c r="V39" s="12" t="s">
        <v>3593</v>
      </c>
      <c r="W39" s="12" t="s">
        <v>3599</v>
      </c>
      <c r="X39" s="12" t="s">
        <v>3584</v>
      </c>
      <c r="Y39" s="12" t="s">
        <v>3591</v>
      </c>
      <c r="AV39" s="26">
        <v>45292</v>
      </c>
      <c r="AW39" s="26">
        <v>45299</v>
      </c>
      <c r="AX39" s="26">
        <v>45376</v>
      </c>
      <c r="AY39" s="26">
        <v>45379</v>
      </c>
      <c r="AZ39" s="26">
        <v>45380</v>
      </c>
      <c r="BA39" s="26">
        <v>45413</v>
      </c>
      <c r="BB39" s="26">
        <v>45425</v>
      </c>
      <c r="BC39" s="26">
        <v>45446</v>
      </c>
      <c r="BD39" s="26">
        <v>45453</v>
      </c>
      <c r="BE39" s="26">
        <v>45474</v>
      </c>
      <c r="BF39" s="26">
        <v>45493</v>
      </c>
      <c r="BG39" s="26">
        <v>45511</v>
      </c>
      <c r="BH39" s="26">
        <v>45523</v>
      </c>
      <c r="BI39" s="26">
        <v>45579</v>
      </c>
      <c r="BJ39" s="26">
        <v>45600</v>
      </c>
      <c r="BK39" s="26">
        <v>45607</v>
      </c>
      <c r="BL39" s="26">
        <v>45651</v>
      </c>
    </row>
    <row r="40" spans="1:64" ht="189">
      <c r="A40" s="32" t="s">
        <v>3576</v>
      </c>
      <c r="B40" s="32" t="s">
        <v>3577</v>
      </c>
      <c r="C40" s="32" t="s">
        <v>3621</v>
      </c>
      <c r="D40" s="33" t="s">
        <v>854</v>
      </c>
      <c r="E40" s="32" t="s">
        <v>3588</v>
      </c>
      <c r="F40" s="33" t="s">
        <v>3623</v>
      </c>
      <c r="G40" s="33" t="s">
        <v>855</v>
      </c>
      <c r="H40" s="33" t="s">
        <v>1975</v>
      </c>
      <c r="I40" s="33" t="s">
        <v>3581</v>
      </c>
      <c r="J40" s="33" t="s">
        <v>3683</v>
      </c>
      <c r="K40" s="33" t="s">
        <v>127</v>
      </c>
      <c r="L40" s="32">
        <v>15</v>
      </c>
      <c r="M40" s="32" t="s">
        <v>852</v>
      </c>
      <c r="N40" s="34">
        <v>45554</v>
      </c>
      <c r="O40" s="32" t="s">
        <v>3584</v>
      </c>
      <c r="P40" s="34">
        <v>45565</v>
      </c>
      <c r="Q40" s="32">
        <f>NETWORKDAYS(N40,P40,AV40:AY40:AZ40:BA40:BB40:BE40:BF40:BG40:BH40:BL40)</f>
        <v>8</v>
      </c>
      <c r="R40" s="13">
        <f t="shared" si="0"/>
        <v>9</v>
      </c>
      <c r="S40" s="32" t="s">
        <v>3591</v>
      </c>
      <c r="T40" s="35" t="s">
        <v>3737</v>
      </c>
      <c r="U40" s="32" t="s">
        <v>3584</v>
      </c>
      <c r="V40" s="32" t="s">
        <v>3584</v>
      </c>
      <c r="W40" s="32" t="s">
        <v>3584</v>
      </c>
      <c r="X40" s="32" t="s">
        <v>3584</v>
      </c>
      <c r="Y40" s="33" t="s">
        <v>3644</v>
      </c>
      <c r="AV40" s="26">
        <v>45292</v>
      </c>
      <c r="AW40" s="26">
        <v>45299</v>
      </c>
      <c r="AX40" s="26">
        <v>45376</v>
      </c>
      <c r="AY40" s="26">
        <v>45379</v>
      </c>
      <c r="AZ40" s="26">
        <v>45380</v>
      </c>
      <c r="BA40" s="26">
        <v>45413</v>
      </c>
      <c r="BB40" s="26">
        <v>45425</v>
      </c>
      <c r="BC40" s="26">
        <v>45446</v>
      </c>
      <c r="BD40" s="26">
        <v>45453</v>
      </c>
      <c r="BE40" s="26">
        <v>45474</v>
      </c>
      <c r="BF40" s="26">
        <v>45493</v>
      </c>
      <c r="BG40" s="26">
        <v>45511</v>
      </c>
      <c r="BH40" s="26">
        <v>45523</v>
      </c>
      <c r="BI40" s="26">
        <v>45579</v>
      </c>
      <c r="BJ40" s="26">
        <v>45600</v>
      </c>
      <c r="BK40" s="26">
        <v>45607</v>
      </c>
      <c r="BL40" s="26">
        <v>45651</v>
      </c>
    </row>
    <row r="41" spans="1:64" ht="150" hidden="1">
      <c r="A41" s="12" t="s">
        <v>3576</v>
      </c>
      <c r="B41" s="12" t="s">
        <v>3577</v>
      </c>
      <c r="C41" s="13" t="s">
        <v>3578</v>
      </c>
      <c r="D41" s="10" t="s">
        <v>858</v>
      </c>
      <c r="E41" s="13" t="s">
        <v>3579</v>
      </c>
      <c r="F41" s="15" t="s">
        <v>3594</v>
      </c>
      <c r="G41" s="10" t="s">
        <v>859</v>
      </c>
      <c r="H41" s="15" t="s">
        <v>3631</v>
      </c>
      <c r="I41" s="15" t="s">
        <v>3631</v>
      </c>
      <c r="J41" s="15" t="s">
        <v>3631</v>
      </c>
      <c r="K41" s="10" t="s">
        <v>804</v>
      </c>
      <c r="L41" s="13">
        <v>15</v>
      </c>
      <c r="M41" s="12" t="s">
        <v>856</v>
      </c>
      <c r="N41" s="16">
        <v>45554</v>
      </c>
      <c r="O41" s="12" t="s">
        <v>3584</v>
      </c>
      <c r="P41" s="16">
        <v>45565</v>
      </c>
      <c r="Q41" s="13">
        <f>NETWORKDAYS(N41,P41,AV41:AY41:AZ41:BA41:BB41:BE41:BF41:BG41:BH41:BL41)</f>
        <v>8</v>
      </c>
      <c r="R41" s="13">
        <f t="shared" si="0"/>
        <v>9</v>
      </c>
      <c r="S41" s="12" t="s">
        <v>3585</v>
      </c>
      <c r="T41" s="22" t="s">
        <v>3738</v>
      </c>
      <c r="U41" s="12" t="s">
        <v>3584</v>
      </c>
      <c r="V41" s="12" t="s">
        <v>3584</v>
      </c>
      <c r="W41" s="12" t="s">
        <v>3584</v>
      </c>
      <c r="X41" s="12" t="s">
        <v>3584</v>
      </c>
      <c r="Y41" s="15" t="s">
        <v>3935</v>
      </c>
      <c r="AV41" s="26">
        <v>45292</v>
      </c>
      <c r="AW41" s="26">
        <v>45299</v>
      </c>
      <c r="AX41" s="26">
        <v>45376</v>
      </c>
      <c r="AY41" s="26">
        <v>45379</v>
      </c>
      <c r="AZ41" s="26">
        <v>45380</v>
      </c>
      <c r="BA41" s="26">
        <v>45413</v>
      </c>
      <c r="BB41" s="26">
        <v>45425</v>
      </c>
      <c r="BC41" s="26">
        <v>45446</v>
      </c>
      <c r="BD41" s="26">
        <v>45453</v>
      </c>
      <c r="BE41" s="26">
        <v>45474</v>
      </c>
      <c r="BF41" s="26">
        <v>45493</v>
      </c>
      <c r="BG41" s="26">
        <v>45511</v>
      </c>
      <c r="BH41" s="26">
        <v>45523</v>
      </c>
      <c r="BI41" s="26">
        <v>45579</v>
      </c>
      <c r="BJ41" s="26">
        <v>45600</v>
      </c>
      <c r="BK41" s="26">
        <v>45607</v>
      </c>
      <c r="BL41" s="26">
        <v>45651</v>
      </c>
    </row>
    <row r="42" spans="1:64" ht="120" hidden="1">
      <c r="A42" s="12" t="s">
        <v>3576</v>
      </c>
      <c r="B42" s="12" t="s">
        <v>3577</v>
      </c>
      <c r="C42" s="13" t="s">
        <v>3626</v>
      </c>
      <c r="D42" s="10" t="s">
        <v>862</v>
      </c>
      <c r="E42" s="13" t="s">
        <v>3602</v>
      </c>
      <c r="F42" s="10" t="s">
        <v>3604</v>
      </c>
      <c r="G42" s="10" t="s">
        <v>863</v>
      </c>
      <c r="H42" s="15" t="s">
        <v>3434</v>
      </c>
      <c r="I42" s="15" t="s">
        <v>3581</v>
      </c>
      <c r="J42" s="15" t="s">
        <v>3716</v>
      </c>
      <c r="K42" s="10" t="s">
        <v>127</v>
      </c>
      <c r="L42" s="13">
        <v>15</v>
      </c>
      <c r="M42" s="12" t="s">
        <v>860</v>
      </c>
      <c r="N42" s="16">
        <v>45554</v>
      </c>
      <c r="O42" s="12" t="s">
        <v>3584</v>
      </c>
      <c r="P42" s="16">
        <v>45565</v>
      </c>
      <c r="Q42" s="13">
        <f>NETWORKDAYS(N42,P42,AV42:AY42:AZ42:BA42:BB42:BE42:BF42:BG42:BH42:BL42)</f>
        <v>8</v>
      </c>
      <c r="R42" s="13">
        <f t="shared" si="0"/>
        <v>9</v>
      </c>
      <c r="S42" s="12" t="s">
        <v>3585</v>
      </c>
      <c r="T42" s="22" t="s">
        <v>3739</v>
      </c>
      <c r="U42" s="12" t="s">
        <v>3584</v>
      </c>
      <c r="V42" s="12" t="s">
        <v>3584</v>
      </c>
      <c r="W42" s="12" t="s">
        <v>3584</v>
      </c>
      <c r="X42" s="12" t="s">
        <v>3584</v>
      </c>
      <c r="Y42" s="15" t="s">
        <v>3935</v>
      </c>
      <c r="AV42" s="26">
        <v>45292</v>
      </c>
      <c r="AW42" s="26">
        <v>45299</v>
      </c>
      <c r="AX42" s="26">
        <v>45376</v>
      </c>
      <c r="AY42" s="26">
        <v>45379</v>
      </c>
      <c r="AZ42" s="26">
        <v>45380</v>
      </c>
      <c r="BA42" s="26">
        <v>45413</v>
      </c>
      <c r="BB42" s="26">
        <v>45425</v>
      </c>
      <c r="BC42" s="26">
        <v>45446</v>
      </c>
      <c r="BD42" s="26">
        <v>45453</v>
      </c>
      <c r="BE42" s="26">
        <v>45474</v>
      </c>
      <c r="BF42" s="26">
        <v>45493</v>
      </c>
      <c r="BG42" s="26">
        <v>45511</v>
      </c>
      <c r="BH42" s="26">
        <v>45523</v>
      </c>
      <c r="BI42" s="26">
        <v>45579</v>
      </c>
      <c r="BJ42" s="26">
        <v>45600</v>
      </c>
      <c r="BK42" s="26">
        <v>45607</v>
      </c>
      <c r="BL42" s="26">
        <v>45651</v>
      </c>
    </row>
    <row r="43" spans="1:64" ht="157.5">
      <c r="A43" s="32" t="s">
        <v>3576</v>
      </c>
      <c r="B43" s="32" t="s">
        <v>3577</v>
      </c>
      <c r="C43" s="32" t="s">
        <v>3627</v>
      </c>
      <c r="D43" s="33" t="s">
        <v>866</v>
      </c>
      <c r="E43" s="32" t="s">
        <v>3600</v>
      </c>
      <c r="F43" s="33" t="s">
        <v>3623</v>
      </c>
      <c r="G43" s="33" t="s">
        <v>867</v>
      </c>
      <c r="H43" s="33" t="s">
        <v>1982</v>
      </c>
      <c r="I43" s="33" t="s">
        <v>3581</v>
      </c>
      <c r="J43" s="33" t="s">
        <v>3683</v>
      </c>
      <c r="K43" s="33" t="s">
        <v>127</v>
      </c>
      <c r="L43" s="32">
        <v>15</v>
      </c>
      <c r="M43" s="32" t="s">
        <v>864</v>
      </c>
      <c r="N43" s="34">
        <v>45554</v>
      </c>
      <c r="O43" s="32" t="s">
        <v>3584</v>
      </c>
      <c r="P43" s="34">
        <v>45565</v>
      </c>
      <c r="Q43" s="32">
        <f>NETWORKDAYS(N43,P43,AV43:AY43:AZ43:BA43:BB43:BE43:BF43:BG43:BH43:BL43)</f>
        <v>8</v>
      </c>
      <c r="R43" s="13">
        <f t="shared" si="0"/>
        <v>9</v>
      </c>
      <c r="S43" s="32" t="s">
        <v>3591</v>
      </c>
      <c r="T43" s="35" t="s">
        <v>3740</v>
      </c>
      <c r="U43" s="32" t="s">
        <v>3584</v>
      </c>
      <c r="V43" s="32" t="s">
        <v>3584</v>
      </c>
      <c r="W43" s="32" t="s">
        <v>3584</v>
      </c>
      <c r="X43" s="32" t="s">
        <v>3584</v>
      </c>
      <c r="Y43" s="33" t="s">
        <v>3644</v>
      </c>
      <c r="AV43" s="26">
        <v>45292</v>
      </c>
      <c r="AW43" s="26">
        <v>45299</v>
      </c>
      <c r="AX43" s="26">
        <v>45376</v>
      </c>
      <c r="AY43" s="26">
        <v>45379</v>
      </c>
      <c r="AZ43" s="26">
        <v>45380</v>
      </c>
      <c r="BA43" s="26">
        <v>45413</v>
      </c>
      <c r="BB43" s="26">
        <v>45425</v>
      </c>
      <c r="BC43" s="26">
        <v>45446</v>
      </c>
      <c r="BD43" s="26">
        <v>45453</v>
      </c>
      <c r="BE43" s="26">
        <v>45474</v>
      </c>
      <c r="BF43" s="26">
        <v>45493</v>
      </c>
      <c r="BG43" s="26">
        <v>45511</v>
      </c>
      <c r="BH43" s="26">
        <v>45523</v>
      </c>
      <c r="BI43" s="26">
        <v>45579</v>
      </c>
      <c r="BJ43" s="26">
        <v>45600</v>
      </c>
      <c r="BK43" s="26">
        <v>45607</v>
      </c>
      <c r="BL43" s="26">
        <v>45651</v>
      </c>
    </row>
    <row r="44" spans="1:64" ht="173.25">
      <c r="A44" s="32" t="s">
        <v>3576</v>
      </c>
      <c r="B44" s="32" t="s">
        <v>3577</v>
      </c>
      <c r="C44" s="32" t="s">
        <v>3627</v>
      </c>
      <c r="D44" s="33" t="s">
        <v>866</v>
      </c>
      <c r="E44" s="32" t="s">
        <v>3600</v>
      </c>
      <c r="F44" s="33" t="s">
        <v>3623</v>
      </c>
      <c r="G44" s="33" t="s">
        <v>870</v>
      </c>
      <c r="H44" s="33" t="s">
        <v>2074</v>
      </c>
      <c r="I44" s="33" t="s">
        <v>3581</v>
      </c>
      <c r="J44" s="33" t="s">
        <v>3716</v>
      </c>
      <c r="K44" s="33" t="s">
        <v>46</v>
      </c>
      <c r="L44" s="32">
        <v>15</v>
      </c>
      <c r="M44" s="32" t="s">
        <v>868</v>
      </c>
      <c r="N44" s="34">
        <v>45554</v>
      </c>
      <c r="O44" s="32" t="s">
        <v>3584</v>
      </c>
      <c r="P44" s="34">
        <v>45565</v>
      </c>
      <c r="Q44" s="32">
        <f>NETWORKDAYS(N44,P44,AV44:AY44:AZ44:BA44:BB44:BE44:BF44:BG44:BH44:BL44)</f>
        <v>8</v>
      </c>
      <c r="R44" s="13">
        <f t="shared" si="0"/>
        <v>9</v>
      </c>
      <c r="S44" s="32" t="s">
        <v>3591</v>
      </c>
      <c r="T44" s="35" t="s">
        <v>3741</v>
      </c>
      <c r="U44" s="32" t="s">
        <v>3584</v>
      </c>
      <c r="V44" s="32" t="s">
        <v>3584</v>
      </c>
      <c r="W44" s="32" t="s">
        <v>3584</v>
      </c>
      <c r="X44" s="32" t="s">
        <v>3584</v>
      </c>
      <c r="Y44" s="33" t="s">
        <v>3644</v>
      </c>
      <c r="AV44" s="26">
        <v>45292</v>
      </c>
      <c r="AW44" s="26">
        <v>45299</v>
      </c>
      <c r="AX44" s="26">
        <v>45376</v>
      </c>
      <c r="AY44" s="26">
        <v>45379</v>
      </c>
      <c r="AZ44" s="26">
        <v>45380</v>
      </c>
      <c r="BA44" s="26">
        <v>45413</v>
      </c>
      <c r="BB44" s="26">
        <v>45425</v>
      </c>
      <c r="BC44" s="26">
        <v>45446</v>
      </c>
      <c r="BD44" s="26">
        <v>45453</v>
      </c>
      <c r="BE44" s="26">
        <v>45474</v>
      </c>
      <c r="BF44" s="26">
        <v>45493</v>
      </c>
      <c r="BG44" s="26">
        <v>45511</v>
      </c>
      <c r="BH44" s="26">
        <v>45523</v>
      </c>
      <c r="BI44" s="26">
        <v>45579</v>
      </c>
      <c r="BJ44" s="26">
        <v>45600</v>
      </c>
      <c r="BK44" s="26">
        <v>45607</v>
      </c>
      <c r="BL44" s="26">
        <v>45651</v>
      </c>
    </row>
    <row r="45" spans="1:64" ht="165" hidden="1">
      <c r="A45" s="12" t="s">
        <v>3576</v>
      </c>
      <c r="B45" s="12" t="s">
        <v>3577</v>
      </c>
      <c r="C45" s="12" t="s">
        <v>3608</v>
      </c>
      <c r="D45" s="10" t="s">
        <v>877</v>
      </c>
      <c r="E45" s="12" t="s">
        <v>3600</v>
      </c>
      <c r="F45" s="15" t="s">
        <v>3604</v>
      </c>
      <c r="G45" s="10" t="s">
        <v>878</v>
      </c>
      <c r="H45" s="15" t="s">
        <v>3336</v>
      </c>
      <c r="I45" s="15" t="s">
        <v>3595</v>
      </c>
      <c r="J45" s="15" t="s">
        <v>3665</v>
      </c>
      <c r="K45" s="10" t="s">
        <v>46</v>
      </c>
      <c r="L45" s="13">
        <v>15</v>
      </c>
      <c r="M45" s="12" t="s">
        <v>875</v>
      </c>
      <c r="N45" s="16">
        <v>45554</v>
      </c>
      <c r="O45" s="12" t="s">
        <v>3584</v>
      </c>
      <c r="P45" s="16">
        <v>45565</v>
      </c>
      <c r="Q45" s="13">
        <f>NETWORKDAYS(N45,P45,AV45:AY45:AZ45:BA45:BB45:BE45:BF45:BG45:BH45:BL45)</f>
        <v>8</v>
      </c>
      <c r="R45" s="13">
        <f t="shared" si="0"/>
        <v>9</v>
      </c>
      <c r="S45" s="13" t="s">
        <v>3585</v>
      </c>
      <c r="T45" s="22" t="s">
        <v>3742</v>
      </c>
      <c r="U45" s="12" t="s">
        <v>3584</v>
      </c>
      <c r="V45" s="12" t="s">
        <v>3584</v>
      </c>
      <c r="W45" s="12" t="s">
        <v>3584</v>
      </c>
      <c r="X45" s="12" t="s">
        <v>3584</v>
      </c>
      <c r="Y45" s="15" t="s">
        <v>3935</v>
      </c>
      <c r="AV45" s="26">
        <v>45292</v>
      </c>
      <c r="AW45" s="26">
        <v>45299</v>
      </c>
      <c r="AX45" s="26">
        <v>45376</v>
      </c>
      <c r="AY45" s="26">
        <v>45379</v>
      </c>
      <c r="AZ45" s="26">
        <v>45380</v>
      </c>
      <c r="BA45" s="26">
        <v>45413</v>
      </c>
      <c r="BB45" s="26">
        <v>45425</v>
      </c>
      <c r="BC45" s="26">
        <v>45446</v>
      </c>
      <c r="BD45" s="26">
        <v>45453</v>
      </c>
      <c r="BE45" s="26">
        <v>45474</v>
      </c>
      <c r="BF45" s="26">
        <v>45493</v>
      </c>
      <c r="BG45" s="26">
        <v>45511</v>
      </c>
      <c r="BH45" s="26">
        <v>45523</v>
      </c>
      <c r="BI45" s="26">
        <v>45579</v>
      </c>
      <c r="BJ45" s="26">
        <v>45600</v>
      </c>
      <c r="BK45" s="26">
        <v>45607</v>
      </c>
      <c r="BL45" s="26">
        <v>45651</v>
      </c>
    </row>
    <row r="46" spans="1:64" ht="157.5">
      <c r="A46" s="32" t="s">
        <v>3576</v>
      </c>
      <c r="B46" s="32" t="s">
        <v>3577</v>
      </c>
      <c r="C46" s="32" t="s">
        <v>3626</v>
      </c>
      <c r="D46" s="33" t="s">
        <v>881</v>
      </c>
      <c r="E46" s="32" t="s">
        <v>3602</v>
      </c>
      <c r="F46" s="33" t="s">
        <v>3594</v>
      </c>
      <c r="G46" s="33" t="s">
        <v>882</v>
      </c>
      <c r="H46" s="33" t="s">
        <v>1982</v>
      </c>
      <c r="I46" s="33" t="s">
        <v>3581</v>
      </c>
      <c r="J46" s="33" t="s">
        <v>3683</v>
      </c>
      <c r="K46" s="33" t="s">
        <v>35</v>
      </c>
      <c r="L46" s="32">
        <v>15</v>
      </c>
      <c r="M46" s="32" t="s">
        <v>879</v>
      </c>
      <c r="N46" s="34">
        <v>45554</v>
      </c>
      <c r="O46" s="32" t="s">
        <v>3584</v>
      </c>
      <c r="P46" s="34">
        <v>45565</v>
      </c>
      <c r="Q46" s="32">
        <f>NETWORKDAYS(N46,P46,AV46:AY46:AZ46:BA46:BB46:BE46:BF46:BG46:BH46:BL46)</f>
        <v>8</v>
      </c>
      <c r="R46" s="13">
        <f t="shared" si="0"/>
        <v>9</v>
      </c>
      <c r="S46" s="32" t="s">
        <v>3591</v>
      </c>
      <c r="T46" s="35" t="s">
        <v>3743</v>
      </c>
      <c r="U46" s="32" t="s">
        <v>3584</v>
      </c>
      <c r="V46" s="32" t="s">
        <v>3584</v>
      </c>
      <c r="W46" s="32" t="s">
        <v>3584</v>
      </c>
      <c r="X46" s="32" t="s">
        <v>3584</v>
      </c>
      <c r="Y46" s="33" t="s">
        <v>3644</v>
      </c>
      <c r="AV46" s="26">
        <v>45292</v>
      </c>
      <c r="AW46" s="26">
        <v>45299</v>
      </c>
      <c r="AX46" s="26">
        <v>45376</v>
      </c>
      <c r="AY46" s="26">
        <v>45379</v>
      </c>
      <c r="AZ46" s="26">
        <v>45380</v>
      </c>
      <c r="BA46" s="26">
        <v>45413</v>
      </c>
      <c r="BB46" s="26">
        <v>45425</v>
      </c>
      <c r="BC46" s="26">
        <v>45446</v>
      </c>
      <c r="BD46" s="26">
        <v>45453</v>
      </c>
      <c r="BE46" s="26">
        <v>45474</v>
      </c>
      <c r="BF46" s="26">
        <v>45493</v>
      </c>
      <c r="BG46" s="26">
        <v>45511</v>
      </c>
      <c r="BH46" s="26">
        <v>45523</v>
      </c>
      <c r="BI46" s="26">
        <v>45579</v>
      </c>
      <c r="BJ46" s="26">
        <v>45600</v>
      </c>
      <c r="BK46" s="26">
        <v>45607</v>
      </c>
      <c r="BL46" s="26">
        <v>45651</v>
      </c>
    </row>
    <row r="47" spans="1:64" ht="165" hidden="1">
      <c r="A47" s="12" t="s">
        <v>3576</v>
      </c>
      <c r="B47" s="12" t="s">
        <v>3577</v>
      </c>
      <c r="C47" s="13" t="s">
        <v>3578</v>
      </c>
      <c r="D47" s="10" t="s">
        <v>885</v>
      </c>
      <c r="E47" s="13" t="s">
        <v>3579</v>
      </c>
      <c r="F47" s="15" t="s">
        <v>3589</v>
      </c>
      <c r="G47" s="10" t="s">
        <v>886</v>
      </c>
      <c r="H47" s="15" t="s">
        <v>1982</v>
      </c>
      <c r="I47" s="15" t="s">
        <v>3581</v>
      </c>
      <c r="J47" s="15" t="s">
        <v>3683</v>
      </c>
      <c r="K47" s="15" t="s">
        <v>3583</v>
      </c>
      <c r="L47" s="13">
        <v>15</v>
      </c>
      <c r="M47" s="12" t="s">
        <v>883</v>
      </c>
      <c r="N47" s="16">
        <v>45554</v>
      </c>
      <c r="O47" s="12" t="s">
        <v>3584</v>
      </c>
      <c r="P47" s="16">
        <v>45565</v>
      </c>
      <c r="Q47" s="13">
        <f>NETWORKDAYS(N47,P47,AV47:AY47:AZ47:BA47:BB47:BE47:BF47:BG47:BH47:BL47)</f>
        <v>8</v>
      </c>
      <c r="R47" s="13">
        <f t="shared" si="0"/>
        <v>9</v>
      </c>
      <c r="S47" s="13" t="s">
        <v>3585</v>
      </c>
      <c r="T47" s="22" t="s">
        <v>3744</v>
      </c>
      <c r="U47" s="12" t="s">
        <v>3584</v>
      </c>
      <c r="V47" s="12" t="s">
        <v>3584</v>
      </c>
      <c r="W47" s="12" t="s">
        <v>3584</v>
      </c>
      <c r="X47" s="12" t="s">
        <v>3584</v>
      </c>
      <c r="Y47" s="15" t="s">
        <v>3935</v>
      </c>
      <c r="AV47" s="26">
        <v>45292</v>
      </c>
      <c r="AW47" s="26">
        <v>45299</v>
      </c>
      <c r="AX47" s="26">
        <v>45376</v>
      </c>
      <c r="AY47" s="26">
        <v>45379</v>
      </c>
      <c r="AZ47" s="26">
        <v>45380</v>
      </c>
      <c r="BA47" s="26">
        <v>45413</v>
      </c>
      <c r="BB47" s="26">
        <v>45425</v>
      </c>
      <c r="BC47" s="26">
        <v>45446</v>
      </c>
      <c r="BD47" s="26">
        <v>45453</v>
      </c>
      <c r="BE47" s="26">
        <v>45474</v>
      </c>
      <c r="BF47" s="26">
        <v>45493</v>
      </c>
      <c r="BG47" s="26">
        <v>45511</v>
      </c>
      <c r="BH47" s="26">
        <v>45523</v>
      </c>
      <c r="BI47" s="26">
        <v>45579</v>
      </c>
      <c r="BJ47" s="26">
        <v>45600</v>
      </c>
      <c r="BK47" s="26">
        <v>45607</v>
      </c>
      <c r="BL47" s="26">
        <v>45651</v>
      </c>
    </row>
    <row r="48" spans="1:64" ht="135" hidden="1">
      <c r="A48" s="12" t="s">
        <v>3576</v>
      </c>
      <c r="B48" s="12" t="s">
        <v>3577</v>
      </c>
      <c r="C48" s="13" t="s">
        <v>3578</v>
      </c>
      <c r="D48" s="10" t="s">
        <v>646</v>
      </c>
      <c r="E48" s="13" t="s">
        <v>3579</v>
      </c>
      <c r="F48" s="15" t="s">
        <v>3589</v>
      </c>
      <c r="G48" s="10" t="s">
        <v>889</v>
      </c>
      <c r="H48" s="15" t="s">
        <v>2840</v>
      </c>
      <c r="I48" s="15" t="s">
        <v>3581</v>
      </c>
      <c r="J48" s="15" t="s">
        <v>3686</v>
      </c>
      <c r="K48" s="10" t="s">
        <v>108</v>
      </c>
      <c r="L48" s="13">
        <v>15</v>
      </c>
      <c r="M48" s="12" t="s">
        <v>887</v>
      </c>
      <c r="N48" s="16">
        <v>45554</v>
      </c>
      <c r="O48" s="12" t="s">
        <v>3746</v>
      </c>
      <c r="P48" s="16">
        <v>45565</v>
      </c>
      <c r="Q48" s="13">
        <f>NETWORKDAYS(N48,P48,AV48:AY48:AZ48:BA48:BB48:BE48:BF48:BG48:BH48:BL48)</f>
        <v>8</v>
      </c>
      <c r="R48" s="13">
        <f t="shared" si="0"/>
        <v>9</v>
      </c>
      <c r="S48" s="12" t="s">
        <v>3585</v>
      </c>
      <c r="T48" s="22" t="s">
        <v>3745</v>
      </c>
      <c r="U48" s="18">
        <v>45562</v>
      </c>
      <c r="V48" s="12" t="s">
        <v>3593</v>
      </c>
      <c r="W48" s="12" t="s">
        <v>3584</v>
      </c>
      <c r="X48" s="12" t="s">
        <v>3584</v>
      </c>
      <c r="Y48" s="12" t="s">
        <v>3932</v>
      </c>
      <c r="AV48" s="26">
        <v>45292</v>
      </c>
      <c r="AW48" s="26">
        <v>45299</v>
      </c>
      <c r="AX48" s="26">
        <v>45376</v>
      </c>
      <c r="AY48" s="26">
        <v>45379</v>
      </c>
      <c r="AZ48" s="26">
        <v>45380</v>
      </c>
      <c r="BA48" s="26">
        <v>45413</v>
      </c>
      <c r="BB48" s="26">
        <v>45425</v>
      </c>
      <c r="BC48" s="26">
        <v>45446</v>
      </c>
      <c r="BD48" s="26">
        <v>45453</v>
      </c>
      <c r="BE48" s="26">
        <v>45474</v>
      </c>
      <c r="BF48" s="26">
        <v>45493</v>
      </c>
      <c r="BG48" s="26">
        <v>45511</v>
      </c>
      <c r="BH48" s="26">
        <v>45523</v>
      </c>
      <c r="BI48" s="26">
        <v>45579</v>
      </c>
      <c r="BJ48" s="26">
        <v>45600</v>
      </c>
      <c r="BK48" s="26">
        <v>45607</v>
      </c>
      <c r="BL48" s="26">
        <v>45651</v>
      </c>
    </row>
    <row r="49" spans="1:64" ht="165" hidden="1">
      <c r="A49" s="12" t="s">
        <v>3576</v>
      </c>
      <c r="B49" s="12" t="s">
        <v>3577</v>
      </c>
      <c r="C49" s="13" t="s">
        <v>3587</v>
      </c>
      <c r="D49" s="10" t="s">
        <v>892</v>
      </c>
      <c r="E49" s="13" t="s">
        <v>3602</v>
      </c>
      <c r="F49" s="10" t="s">
        <v>3589</v>
      </c>
      <c r="G49" s="10" t="s">
        <v>893</v>
      </c>
      <c r="H49" s="15" t="s">
        <v>3612</v>
      </c>
      <c r="I49" s="15" t="s">
        <v>3581</v>
      </c>
      <c r="J49" s="15" t="s">
        <v>3686</v>
      </c>
      <c r="K49" s="15" t="s">
        <v>3583</v>
      </c>
      <c r="L49" s="13">
        <v>15</v>
      </c>
      <c r="M49" s="12" t="s">
        <v>890</v>
      </c>
      <c r="N49" s="16">
        <v>45554</v>
      </c>
      <c r="O49" s="12" t="s">
        <v>3584</v>
      </c>
      <c r="P49" s="16">
        <v>45565</v>
      </c>
      <c r="Q49" s="13">
        <f>NETWORKDAYS(N49,P49,AV49:AY49:AZ49:BA49:BB49:BE49:BF49:BG49:BH49:BL49)</f>
        <v>8</v>
      </c>
      <c r="R49" s="13">
        <f t="shared" si="0"/>
        <v>9</v>
      </c>
      <c r="S49" s="13" t="s">
        <v>3585</v>
      </c>
      <c r="T49" s="22" t="s">
        <v>3747</v>
      </c>
      <c r="U49" s="12" t="s">
        <v>3584</v>
      </c>
      <c r="V49" s="12" t="s">
        <v>3584</v>
      </c>
      <c r="W49" s="12" t="s">
        <v>3584</v>
      </c>
      <c r="X49" s="12" t="s">
        <v>3584</v>
      </c>
      <c r="Y49" s="15" t="s">
        <v>3935</v>
      </c>
      <c r="AV49" s="26">
        <v>45292</v>
      </c>
      <c r="AW49" s="26">
        <v>45299</v>
      </c>
      <c r="AX49" s="26">
        <v>45376</v>
      </c>
      <c r="AY49" s="26">
        <v>45379</v>
      </c>
      <c r="AZ49" s="26">
        <v>45380</v>
      </c>
      <c r="BA49" s="26">
        <v>45413</v>
      </c>
      <c r="BB49" s="26">
        <v>45425</v>
      </c>
      <c r="BC49" s="26">
        <v>45446</v>
      </c>
      <c r="BD49" s="26">
        <v>45453</v>
      </c>
      <c r="BE49" s="26">
        <v>45474</v>
      </c>
      <c r="BF49" s="26">
        <v>45493</v>
      </c>
      <c r="BG49" s="26">
        <v>45511</v>
      </c>
      <c r="BH49" s="26">
        <v>45523</v>
      </c>
      <c r="BI49" s="26">
        <v>45579</v>
      </c>
      <c r="BJ49" s="26">
        <v>45600</v>
      </c>
      <c r="BK49" s="26">
        <v>45607</v>
      </c>
      <c r="BL49" s="26">
        <v>45651</v>
      </c>
    </row>
    <row r="50" spans="1:64" ht="189">
      <c r="A50" s="32" t="s">
        <v>3576</v>
      </c>
      <c r="B50" s="32" t="s">
        <v>3577</v>
      </c>
      <c r="C50" s="32" t="s">
        <v>3627</v>
      </c>
      <c r="D50" s="33" t="s">
        <v>896</v>
      </c>
      <c r="E50" s="32" t="s">
        <v>3602</v>
      </c>
      <c r="F50" s="33" t="s">
        <v>3589</v>
      </c>
      <c r="G50" s="33" t="s">
        <v>897</v>
      </c>
      <c r="H50" s="33" t="s">
        <v>3612</v>
      </c>
      <c r="I50" s="33" t="s">
        <v>3581</v>
      </c>
      <c r="J50" s="33" t="s">
        <v>3686</v>
      </c>
      <c r="K50" s="33" t="s">
        <v>3583</v>
      </c>
      <c r="L50" s="32">
        <v>15</v>
      </c>
      <c r="M50" s="32" t="s">
        <v>894</v>
      </c>
      <c r="N50" s="34">
        <v>45554</v>
      </c>
      <c r="O50" s="32" t="s">
        <v>3584</v>
      </c>
      <c r="P50" s="34">
        <v>45565</v>
      </c>
      <c r="Q50" s="32">
        <f>NETWORKDAYS(N50,P50,AV50:AY50:AZ50:BA50:BB50:BE50:BF50:BG50:BH50:BL50)</f>
        <v>8</v>
      </c>
      <c r="R50" s="13">
        <f t="shared" si="0"/>
        <v>9</v>
      </c>
      <c r="S50" s="32" t="s">
        <v>3591</v>
      </c>
      <c r="T50" s="35" t="s">
        <v>3748</v>
      </c>
      <c r="U50" s="32" t="s">
        <v>3584</v>
      </c>
      <c r="V50" s="32" t="s">
        <v>3584</v>
      </c>
      <c r="W50" s="32" t="s">
        <v>3584</v>
      </c>
      <c r="X50" s="32" t="s">
        <v>3584</v>
      </c>
      <c r="Y50" s="33" t="s">
        <v>3644</v>
      </c>
      <c r="AV50" s="26">
        <v>45292</v>
      </c>
      <c r="AW50" s="26">
        <v>45299</v>
      </c>
      <c r="AX50" s="26">
        <v>45376</v>
      </c>
      <c r="AY50" s="26">
        <v>45379</v>
      </c>
      <c r="AZ50" s="26">
        <v>45380</v>
      </c>
      <c r="BA50" s="26">
        <v>45413</v>
      </c>
      <c r="BB50" s="26">
        <v>45425</v>
      </c>
      <c r="BC50" s="26">
        <v>45446</v>
      </c>
      <c r="BD50" s="26">
        <v>45453</v>
      </c>
      <c r="BE50" s="26">
        <v>45474</v>
      </c>
      <c r="BF50" s="26">
        <v>45493</v>
      </c>
      <c r="BG50" s="26">
        <v>45511</v>
      </c>
      <c r="BH50" s="26">
        <v>45523</v>
      </c>
      <c r="BI50" s="26">
        <v>45579</v>
      </c>
      <c r="BJ50" s="26">
        <v>45600</v>
      </c>
      <c r="BK50" s="26">
        <v>45607</v>
      </c>
      <c r="BL50" s="26">
        <v>45651</v>
      </c>
    </row>
    <row r="51" spans="1:64" ht="157.5">
      <c r="A51" s="32" t="s">
        <v>3576</v>
      </c>
      <c r="B51" s="32" t="s">
        <v>3577</v>
      </c>
      <c r="C51" s="32" t="s">
        <v>3617</v>
      </c>
      <c r="D51" s="33" t="s">
        <v>903</v>
      </c>
      <c r="E51" s="32" t="s">
        <v>3602</v>
      </c>
      <c r="F51" s="33" t="s">
        <v>3623</v>
      </c>
      <c r="G51" s="33" t="s">
        <v>904</v>
      </c>
      <c r="H51" s="33" t="s">
        <v>3697</v>
      </c>
      <c r="I51" s="33" t="s">
        <v>3581</v>
      </c>
      <c r="J51" s="33" t="s">
        <v>3581</v>
      </c>
      <c r="K51" s="33" t="s">
        <v>205</v>
      </c>
      <c r="L51" s="32">
        <v>15</v>
      </c>
      <c r="M51" s="32" t="s">
        <v>901</v>
      </c>
      <c r="N51" s="34">
        <v>45554</v>
      </c>
      <c r="O51" s="32" t="s">
        <v>3584</v>
      </c>
      <c r="P51" s="34">
        <v>45565</v>
      </c>
      <c r="Q51" s="32">
        <f>NETWORKDAYS(N51,P51,AV51:AY51:AZ51:BA51:BB51:BE51:BF51:BG51:BH51:BL51)</f>
        <v>8</v>
      </c>
      <c r="R51" s="13">
        <f t="shared" si="0"/>
        <v>9</v>
      </c>
      <c r="S51" s="32" t="s">
        <v>3591</v>
      </c>
      <c r="T51" s="35" t="s">
        <v>3749</v>
      </c>
      <c r="U51" s="32" t="s">
        <v>3584</v>
      </c>
      <c r="V51" s="32" t="s">
        <v>3584</v>
      </c>
      <c r="W51" s="32" t="s">
        <v>3584</v>
      </c>
      <c r="X51" s="32" t="s">
        <v>3584</v>
      </c>
      <c r="Y51" s="33" t="s">
        <v>3644</v>
      </c>
      <c r="AV51" s="26">
        <v>45292</v>
      </c>
      <c r="AW51" s="26">
        <v>45299</v>
      </c>
      <c r="AX51" s="26">
        <v>45376</v>
      </c>
      <c r="AY51" s="26">
        <v>45379</v>
      </c>
      <c r="AZ51" s="26">
        <v>45380</v>
      </c>
      <c r="BA51" s="26">
        <v>45413</v>
      </c>
      <c r="BB51" s="26">
        <v>45425</v>
      </c>
      <c r="BC51" s="26">
        <v>45446</v>
      </c>
      <c r="BD51" s="26">
        <v>45453</v>
      </c>
      <c r="BE51" s="26">
        <v>45474</v>
      </c>
      <c r="BF51" s="26">
        <v>45493</v>
      </c>
      <c r="BG51" s="26">
        <v>45511</v>
      </c>
      <c r="BH51" s="26">
        <v>45523</v>
      </c>
      <c r="BI51" s="26">
        <v>45579</v>
      </c>
      <c r="BJ51" s="26">
        <v>45600</v>
      </c>
      <c r="BK51" s="26">
        <v>45607</v>
      </c>
      <c r="BL51" s="26">
        <v>45651</v>
      </c>
    </row>
    <row r="52" spans="1:64" ht="165" hidden="1" customHeight="1">
      <c r="A52" s="12" t="s">
        <v>3576</v>
      </c>
      <c r="B52" s="12" t="s">
        <v>3577</v>
      </c>
      <c r="C52" s="12" t="s">
        <v>3628</v>
      </c>
      <c r="D52" s="10" t="s">
        <v>907</v>
      </c>
      <c r="E52" s="12" t="s">
        <v>3602</v>
      </c>
      <c r="F52" s="15" t="s">
        <v>3660</v>
      </c>
      <c r="G52" s="10" t="s">
        <v>908</v>
      </c>
      <c r="H52" s="15" t="s">
        <v>3067</v>
      </c>
      <c r="I52" s="15" t="s">
        <v>3581</v>
      </c>
      <c r="J52" s="15" t="s">
        <v>3582</v>
      </c>
      <c r="K52" s="15" t="s">
        <v>3583</v>
      </c>
      <c r="L52" s="13">
        <v>15</v>
      </c>
      <c r="M52" s="12" t="s">
        <v>905</v>
      </c>
      <c r="N52" s="16">
        <v>45554</v>
      </c>
      <c r="O52" s="12" t="s">
        <v>3584</v>
      </c>
      <c r="P52" s="16">
        <v>45565</v>
      </c>
      <c r="Q52" s="13">
        <f>NETWORKDAYS(N52,P52,AV52:AY52:AZ52:BA52:BB52:BE52:BF52:BG52:BH52:BL52)</f>
        <v>8</v>
      </c>
      <c r="R52" s="13">
        <f t="shared" si="0"/>
        <v>9</v>
      </c>
      <c r="S52" s="12" t="s">
        <v>3585</v>
      </c>
      <c r="T52" s="22" t="s">
        <v>3750</v>
      </c>
      <c r="U52" s="12" t="s">
        <v>3584</v>
      </c>
      <c r="V52" s="12" t="s">
        <v>3584</v>
      </c>
      <c r="W52" s="12" t="s">
        <v>3584</v>
      </c>
      <c r="X52" s="12" t="s">
        <v>3584</v>
      </c>
      <c r="Y52" s="15" t="s">
        <v>3703</v>
      </c>
      <c r="AV52" s="26">
        <v>45292</v>
      </c>
      <c r="AW52" s="26">
        <v>45299</v>
      </c>
      <c r="AX52" s="26">
        <v>45376</v>
      </c>
      <c r="AY52" s="26">
        <v>45379</v>
      </c>
      <c r="AZ52" s="26">
        <v>45380</v>
      </c>
      <c r="BA52" s="26">
        <v>45413</v>
      </c>
      <c r="BB52" s="26">
        <v>45425</v>
      </c>
      <c r="BC52" s="26">
        <v>45446</v>
      </c>
      <c r="BD52" s="26">
        <v>45453</v>
      </c>
      <c r="BE52" s="26">
        <v>45474</v>
      </c>
      <c r="BF52" s="26">
        <v>45493</v>
      </c>
      <c r="BG52" s="26">
        <v>45511</v>
      </c>
      <c r="BH52" s="26">
        <v>45523</v>
      </c>
      <c r="BI52" s="26">
        <v>45579</v>
      </c>
      <c r="BJ52" s="26">
        <v>45600</v>
      </c>
      <c r="BK52" s="26">
        <v>45607</v>
      </c>
      <c r="BL52" s="26">
        <v>45651</v>
      </c>
    </row>
    <row r="53" spans="1:64" ht="165" hidden="1">
      <c r="A53" s="12" t="s">
        <v>3576</v>
      </c>
      <c r="B53" s="12" t="s">
        <v>3577</v>
      </c>
      <c r="C53" s="13" t="s">
        <v>3578</v>
      </c>
      <c r="D53" s="10" t="s">
        <v>911</v>
      </c>
      <c r="E53" s="13" t="s">
        <v>3579</v>
      </c>
      <c r="F53" s="15" t="s">
        <v>3589</v>
      </c>
      <c r="G53" s="10" t="s">
        <v>912</v>
      </c>
      <c r="H53" s="15" t="s">
        <v>3612</v>
      </c>
      <c r="I53" s="15" t="s">
        <v>3581</v>
      </c>
      <c r="J53" s="15" t="s">
        <v>3686</v>
      </c>
      <c r="K53" s="15" t="s">
        <v>3583</v>
      </c>
      <c r="L53" s="13">
        <v>15</v>
      </c>
      <c r="M53" s="12" t="s">
        <v>909</v>
      </c>
      <c r="N53" s="16">
        <v>45554</v>
      </c>
      <c r="O53" s="12" t="s">
        <v>3584</v>
      </c>
      <c r="P53" s="16">
        <v>45565</v>
      </c>
      <c r="Q53" s="13">
        <f>NETWORKDAYS(N53,P53,AV53:AY53:AZ53:BA53:BB53:BE53:BF53:BG53:BH53:BL53)</f>
        <v>8</v>
      </c>
      <c r="R53" s="13">
        <f t="shared" si="0"/>
        <v>9</v>
      </c>
      <c r="S53" s="12" t="s">
        <v>3585</v>
      </c>
      <c r="T53" s="22" t="s">
        <v>3751</v>
      </c>
      <c r="U53" s="12" t="s">
        <v>3584</v>
      </c>
      <c r="V53" s="12" t="s">
        <v>3584</v>
      </c>
      <c r="W53" s="12" t="s">
        <v>3584</v>
      </c>
      <c r="X53" s="12" t="s">
        <v>3584</v>
      </c>
      <c r="Y53" s="15" t="s">
        <v>3703</v>
      </c>
      <c r="AV53" s="26">
        <v>45292</v>
      </c>
      <c r="AW53" s="26">
        <v>45299</v>
      </c>
      <c r="AX53" s="26">
        <v>45376</v>
      </c>
      <c r="AY53" s="26">
        <v>45379</v>
      </c>
      <c r="AZ53" s="26">
        <v>45380</v>
      </c>
      <c r="BA53" s="26">
        <v>45413</v>
      </c>
      <c r="BB53" s="26">
        <v>45425</v>
      </c>
      <c r="BC53" s="26">
        <v>45446</v>
      </c>
      <c r="BD53" s="26">
        <v>45453</v>
      </c>
      <c r="BE53" s="26">
        <v>45474</v>
      </c>
      <c r="BF53" s="26">
        <v>45493</v>
      </c>
      <c r="BG53" s="26">
        <v>45511</v>
      </c>
      <c r="BH53" s="26">
        <v>45523</v>
      </c>
      <c r="BI53" s="26">
        <v>45579</v>
      </c>
      <c r="BJ53" s="26">
        <v>45600</v>
      </c>
      <c r="BK53" s="26">
        <v>45607</v>
      </c>
      <c r="BL53" s="26">
        <v>45651</v>
      </c>
    </row>
    <row r="54" spans="1:64" ht="120" hidden="1">
      <c r="A54" s="12" t="s">
        <v>3576</v>
      </c>
      <c r="B54" s="12" t="s">
        <v>3577</v>
      </c>
      <c r="C54" s="13" t="s">
        <v>3628</v>
      </c>
      <c r="D54" s="10" t="s">
        <v>984</v>
      </c>
      <c r="E54" s="13" t="s">
        <v>3600</v>
      </c>
      <c r="F54" s="10" t="s">
        <v>3604</v>
      </c>
      <c r="G54" s="10" t="s">
        <v>985</v>
      </c>
      <c r="H54" s="15" t="s">
        <v>3689</v>
      </c>
      <c r="I54" s="15" t="s">
        <v>3595</v>
      </c>
      <c r="J54" s="15" t="s">
        <v>3605</v>
      </c>
      <c r="K54" s="10" t="s">
        <v>986</v>
      </c>
      <c r="L54" s="13">
        <v>15</v>
      </c>
      <c r="M54" s="12" t="s">
        <v>982</v>
      </c>
      <c r="N54" s="16">
        <v>45553</v>
      </c>
      <c r="O54" s="12" t="s">
        <v>3584</v>
      </c>
      <c r="P54" s="16">
        <v>45565</v>
      </c>
      <c r="Q54" s="13">
        <f>NETWORKDAYS(N54,P54,AV54:AY54:AZ54:BA54:BB54:BE54:BF54:BG54:BH54:BL54)</f>
        <v>9</v>
      </c>
      <c r="R54" s="13">
        <f t="shared" si="0"/>
        <v>10</v>
      </c>
      <c r="S54" s="13" t="s">
        <v>3585</v>
      </c>
      <c r="T54" s="22" t="s">
        <v>3752</v>
      </c>
      <c r="U54" s="12" t="s">
        <v>3584</v>
      </c>
      <c r="V54" s="12" t="s">
        <v>3584</v>
      </c>
      <c r="W54" s="12" t="s">
        <v>3584</v>
      </c>
      <c r="X54" s="12" t="s">
        <v>3584</v>
      </c>
      <c r="Y54" s="15" t="s">
        <v>3703</v>
      </c>
      <c r="AV54" s="26">
        <v>45292</v>
      </c>
      <c r="AW54" s="26">
        <v>45299</v>
      </c>
      <c r="AX54" s="26">
        <v>45376</v>
      </c>
      <c r="AY54" s="26">
        <v>45379</v>
      </c>
      <c r="AZ54" s="26">
        <v>45380</v>
      </c>
      <c r="BA54" s="26">
        <v>45413</v>
      </c>
      <c r="BB54" s="26">
        <v>45425</v>
      </c>
      <c r="BC54" s="26">
        <v>45446</v>
      </c>
      <c r="BD54" s="26">
        <v>45453</v>
      </c>
      <c r="BE54" s="26">
        <v>45474</v>
      </c>
      <c r="BF54" s="26">
        <v>45493</v>
      </c>
      <c r="BG54" s="26">
        <v>45511</v>
      </c>
      <c r="BH54" s="26">
        <v>45523</v>
      </c>
      <c r="BI54" s="26">
        <v>45579</v>
      </c>
      <c r="BJ54" s="26">
        <v>45600</v>
      </c>
      <c r="BK54" s="26">
        <v>45607</v>
      </c>
      <c r="BL54" s="26">
        <v>45651</v>
      </c>
    </row>
    <row r="55" spans="1:64" ht="105" hidden="1">
      <c r="A55" s="12" t="s">
        <v>3576</v>
      </c>
      <c r="B55" s="12" t="s">
        <v>3577</v>
      </c>
      <c r="C55" s="12" t="s">
        <v>3755</v>
      </c>
      <c r="D55" s="11" t="s">
        <v>993</v>
      </c>
      <c r="E55" s="17" t="s">
        <v>3600</v>
      </c>
      <c r="F55" s="21" t="s">
        <v>3580</v>
      </c>
      <c r="G55" s="10" t="s">
        <v>994</v>
      </c>
      <c r="H55" s="15" t="s">
        <v>3674</v>
      </c>
      <c r="I55" s="15" t="s">
        <v>3581</v>
      </c>
      <c r="J55" s="15" t="s">
        <v>3582</v>
      </c>
      <c r="K55" s="10" t="s">
        <v>183</v>
      </c>
      <c r="L55" s="13">
        <v>15</v>
      </c>
      <c r="M55" s="12" t="s">
        <v>991</v>
      </c>
      <c r="N55" s="16">
        <v>45553</v>
      </c>
      <c r="O55" s="12" t="s">
        <v>3754</v>
      </c>
      <c r="P55" s="16">
        <v>45562</v>
      </c>
      <c r="Q55" s="13">
        <f>NETWORKDAYS(N55,P55,AV55:AY55:AZ55:BA55:BB55:BE55:BF55:BG55:BH55:BL55)</f>
        <v>8</v>
      </c>
      <c r="R55" s="13">
        <f t="shared" si="0"/>
        <v>9</v>
      </c>
      <c r="S55" s="13" t="s">
        <v>3591</v>
      </c>
      <c r="T55" s="22" t="s">
        <v>3753</v>
      </c>
      <c r="U55" s="16">
        <v>45562</v>
      </c>
      <c r="V55" s="12" t="s">
        <v>3593</v>
      </c>
      <c r="W55" s="12" t="s">
        <v>3599</v>
      </c>
      <c r="X55" s="12" t="s">
        <v>3584</v>
      </c>
      <c r="Y55" s="13" t="s">
        <v>3591</v>
      </c>
      <c r="AV55" s="26">
        <v>45292</v>
      </c>
      <c r="AW55" s="26">
        <v>45299</v>
      </c>
      <c r="AX55" s="26">
        <v>45376</v>
      </c>
      <c r="AY55" s="26">
        <v>45379</v>
      </c>
      <c r="AZ55" s="26">
        <v>45380</v>
      </c>
      <c r="BA55" s="26">
        <v>45413</v>
      </c>
      <c r="BB55" s="26">
        <v>45425</v>
      </c>
      <c r="BC55" s="26">
        <v>45446</v>
      </c>
      <c r="BD55" s="26">
        <v>45453</v>
      </c>
      <c r="BE55" s="26">
        <v>45474</v>
      </c>
      <c r="BF55" s="26">
        <v>45493</v>
      </c>
      <c r="BG55" s="26">
        <v>45511</v>
      </c>
      <c r="BH55" s="26">
        <v>45523</v>
      </c>
      <c r="BI55" s="26">
        <v>45579</v>
      </c>
      <c r="BJ55" s="26">
        <v>45600</v>
      </c>
      <c r="BK55" s="26">
        <v>45607</v>
      </c>
      <c r="BL55" s="26">
        <v>45651</v>
      </c>
    </row>
    <row r="56" spans="1:64" ht="157.5">
      <c r="A56" s="32" t="s">
        <v>3576</v>
      </c>
      <c r="B56" s="32" t="s">
        <v>3577</v>
      </c>
      <c r="C56" s="32" t="s">
        <v>3578</v>
      </c>
      <c r="D56" s="33" t="s">
        <v>997</v>
      </c>
      <c r="E56" s="32" t="s">
        <v>3602</v>
      </c>
      <c r="F56" s="33" t="s">
        <v>3623</v>
      </c>
      <c r="G56" s="33" t="s">
        <v>998</v>
      </c>
      <c r="H56" s="33" t="s">
        <v>1982</v>
      </c>
      <c r="I56" s="33" t="s">
        <v>3581</v>
      </c>
      <c r="J56" s="33" t="s">
        <v>3683</v>
      </c>
      <c r="K56" s="33" t="s">
        <v>127</v>
      </c>
      <c r="L56" s="32">
        <v>15</v>
      </c>
      <c r="M56" s="32" t="s">
        <v>995</v>
      </c>
      <c r="N56" s="34">
        <v>45553</v>
      </c>
      <c r="O56" s="32" t="s">
        <v>3584</v>
      </c>
      <c r="P56" s="34">
        <v>45565</v>
      </c>
      <c r="Q56" s="32">
        <f>NETWORKDAYS(N56,P56,AV56:AY56:AZ56:BA56:BB56:BE56:BF56:BG56:BH56:BL56)</f>
        <v>9</v>
      </c>
      <c r="R56" s="13">
        <f t="shared" si="0"/>
        <v>10</v>
      </c>
      <c r="S56" s="32" t="s">
        <v>3591</v>
      </c>
      <c r="T56" s="35" t="s">
        <v>3756</v>
      </c>
      <c r="U56" s="32" t="s">
        <v>3584</v>
      </c>
      <c r="V56" s="32" t="s">
        <v>3584</v>
      </c>
      <c r="W56" s="32" t="s">
        <v>3584</v>
      </c>
      <c r="X56" s="32" t="s">
        <v>3584</v>
      </c>
      <c r="Y56" s="33" t="s">
        <v>3644</v>
      </c>
      <c r="AV56" s="26">
        <v>45292</v>
      </c>
      <c r="AW56" s="26">
        <v>45299</v>
      </c>
      <c r="AX56" s="26">
        <v>45376</v>
      </c>
      <c r="AY56" s="26">
        <v>45379</v>
      </c>
      <c r="AZ56" s="26">
        <v>45380</v>
      </c>
      <c r="BA56" s="26">
        <v>45413</v>
      </c>
      <c r="BB56" s="26">
        <v>45425</v>
      </c>
      <c r="BC56" s="26">
        <v>45446</v>
      </c>
      <c r="BD56" s="26">
        <v>45453</v>
      </c>
      <c r="BE56" s="26">
        <v>45474</v>
      </c>
      <c r="BF56" s="26">
        <v>45493</v>
      </c>
      <c r="BG56" s="26">
        <v>45511</v>
      </c>
      <c r="BH56" s="26">
        <v>45523</v>
      </c>
      <c r="BI56" s="26">
        <v>45579</v>
      </c>
      <c r="BJ56" s="26">
        <v>45600</v>
      </c>
      <c r="BK56" s="26">
        <v>45607</v>
      </c>
      <c r="BL56" s="26">
        <v>45651</v>
      </c>
    </row>
    <row r="57" spans="1:64" ht="189">
      <c r="A57" s="32" t="s">
        <v>3576</v>
      </c>
      <c r="B57" s="32" t="s">
        <v>3577</v>
      </c>
      <c r="C57" s="32" t="s">
        <v>3628</v>
      </c>
      <c r="D57" s="33" t="s">
        <v>1008</v>
      </c>
      <c r="E57" s="32" t="s">
        <v>3588</v>
      </c>
      <c r="F57" s="33" t="s">
        <v>3623</v>
      </c>
      <c r="G57" s="33" t="s">
        <v>1009</v>
      </c>
      <c r="H57" s="33" t="s">
        <v>1975</v>
      </c>
      <c r="I57" s="33" t="s">
        <v>3581</v>
      </c>
      <c r="J57" s="33" t="s">
        <v>3683</v>
      </c>
      <c r="K57" s="33" t="s">
        <v>35</v>
      </c>
      <c r="L57" s="32">
        <v>15</v>
      </c>
      <c r="M57" s="32" t="s">
        <v>1006</v>
      </c>
      <c r="N57" s="34">
        <v>45553</v>
      </c>
      <c r="O57" s="32" t="s">
        <v>3584</v>
      </c>
      <c r="P57" s="34">
        <v>45565</v>
      </c>
      <c r="Q57" s="32">
        <f>NETWORKDAYS(N57,P57,AV57:AY57:AZ57:BA57:BB57:BE57:BF57:BG57:BH57:BL57)</f>
        <v>9</v>
      </c>
      <c r="R57" s="13">
        <f t="shared" si="0"/>
        <v>10</v>
      </c>
      <c r="S57" s="32" t="s">
        <v>3591</v>
      </c>
      <c r="T57" s="35" t="s">
        <v>3757</v>
      </c>
      <c r="U57" s="32" t="s">
        <v>3584</v>
      </c>
      <c r="V57" s="32" t="s">
        <v>3584</v>
      </c>
      <c r="W57" s="32" t="s">
        <v>3584</v>
      </c>
      <c r="X57" s="32" t="s">
        <v>3584</v>
      </c>
      <c r="Y57" s="33" t="s">
        <v>3644</v>
      </c>
      <c r="AV57" s="26">
        <v>45292</v>
      </c>
      <c r="AW57" s="26">
        <v>45299</v>
      </c>
      <c r="AX57" s="26">
        <v>45376</v>
      </c>
      <c r="AY57" s="26">
        <v>45379</v>
      </c>
      <c r="AZ57" s="26">
        <v>45380</v>
      </c>
      <c r="BA57" s="26">
        <v>45413</v>
      </c>
      <c r="BB57" s="26">
        <v>45425</v>
      </c>
      <c r="BC57" s="26">
        <v>45446</v>
      </c>
      <c r="BD57" s="26">
        <v>45453</v>
      </c>
      <c r="BE57" s="26">
        <v>45474</v>
      </c>
      <c r="BF57" s="26">
        <v>45493</v>
      </c>
      <c r="BG57" s="26">
        <v>45511</v>
      </c>
      <c r="BH57" s="26">
        <v>45523</v>
      </c>
      <c r="BI57" s="26">
        <v>45579</v>
      </c>
      <c r="BJ57" s="26">
        <v>45600</v>
      </c>
      <c r="BK57" s="26">
        <v>45607</v>
      </c>
      <c r="BL57" s="26">
        <v>45651</v>
      </c>
    </row>
    <row r="58" spans="1:64" ht="105" hidden="1">
      <c r="A58" s="12" t="s">
        <v>3576</v>
      </c>
      <c r="B58" s="12" t="s">
        <v>3577</v>
      </c>
      <c r="C58" s="12" t="s">
        <v>3755</v>
      </c>
      <c r="D58" s="11" t="s">
        <v>1034</v>
      </c>
      <c r="E58" s="17" t="s">
        <v>3600</v>
      </c>
      <c r="F58" s="21" t="s">
        <v>3580</v>
      </c>
      <c r="G58" s="10" t="s">
        <v>1035</v>
      </c>
      <c r="H58" s="15" t="s">
        <v>3674</v>
      </c>
      <c r="I58" s="15" t="s">
        <v>3581</v>
      </c>
      <c r="J58" s="15" t="s">
        <v>3582</v>
      </c>
      <c r="K58" s="10" t="s">
        <v>183</v>
      </c>
      <c r="L58" s="13">
        <v>15</v>
      </c>
      <c r="M58" s="12" t="s">
        <v>1032</v>
      </c>
      <c r="N58" s="16">
        <v>45553</v>
      </c>
      <c r="O58" s="12" t="s">
        <v>3759</v>
      </c>
      <c r="P58" s="16">
        <v>45562</v>
      </c>
      <c r="Q58" s="13">
        <f>NETWORKDAYS(N58,P58,AV58:AY58:AZ58:BA58:BB58:BE58:BF58:BG58:BH58:BL58)</f>
        <v>8</v>
      </c>
      <c r="R58" s="13">
        <f t="shared" si="0"/>
        <v>9</v>
      </c>
      <c r="S58" s="13" t="s">
        <v>3591</v>
      </c>
      <c r="T58" s="22" t="s">
        <v>3758</v>
      </c>
      <c r="U58" s="12" t="s">
        <v>3584</v>
      </c>
      <c r="V58" s="12" t="s">
        <v>3584</v>
      </c>
      <c r="W58" s="12" t="s">
        <v>3584</v>
      </c>
      <c r="X58" s="12" t="s">
        <v>3584</v>
      </c>
      <c r="Y58" s="13" t="s">
        <v>3591</v>
      </c>
      <c r="AV58" s="26">
        <v>45292</v>
      </c>
      <c r="AW58" s="26">
        <v>45299</v>
      </c>
      <c r="AX58" s="26">
        <v>45376</v>
      </c>
      <c r="AY58" s="26">
        <v>45379</v>
      </c>
      <c r="AZ58" s="26">
        <v>45380</v>
      </c>
      <c r="BA58" s="26">
        <v>45413</v>
      </c>
      <c r="BB58" s="26">
        <v>45425</v>
      </c>
      <c r="BC58" s="26">
        <v>45446</v>
      </c>
      <c r="BD58" s="26">
        <v>45453</v>
      </c>
      <c r="BE58" s="26">
        <v>45474</v>
      </c>
      <c r="BF58" s="26">
        <v>45493</v>
      </c>
      <c r="BG58" s="26">
        <v>45511</v>
      </c>
      <c r="BH58" s="26">
        <v>45523</v>
      </c>
      <c r="BI58" s="26">
        <v>45579</v>
      </c>
      <c r="BJ58" s="26">
        <v>45600</v>
      </c>
      <c r="BK58" s="26">
        <v>45607</v>
      </c>
      <c r="BL58" s="26">
        <v>45651</v>
      </c>
    </row>
    <row r="59" spans="1:64" ht="165" hidden="1">
      <c r="A59" s="12" t="s">
        <v>3576</v>
      </c>
      <c r="B59" s="12" t="s">
        <v>3577</v>
      </c>
      <c r="C59" s="13" t="s">
        <v>3578</v>
      </c>
      <c r="D59" s="10" t="s">
        <v>1042</v>
      </c>
      <c r="E59" s="13" t="s">
        <v>3579</v>
      </c>
      <c r="F59" s="10" t="s">
        <v>3604</v>
      </c>
      <c r="G59" s="10" t="s">
        <v>1043</v>
      </c>
      <c r="H59" s="15" t="s">
        <v>267</v>
      </c>
      <c r="I59" s="15" t="s">
        <v>3595</v>
      </c>
      <c r="J59" s="15" t="s">
        <v>3665</v>
      </c>
      <c r="K59" s="10" t="s">
        <v>132</v>
      </c>
      <c r="L59" s="13">
        <v>15</v>
      </c>
      <c r="M59" s="12" t="s">
        <v>1040</v>
      </c>
      <c r="N59" s="16">
        <v>45553</v>
      </c>
      <c r="O59" s="12" t="s">
        <v>3584</v>
      </c>
      <c r="P59" s="16">
        <v>45565</v>
      </c>
      <c r="Q59" s="13">
        <f>NETWORKDAYS(N59,P59,AV59:AY59:AZ59:BA59:BB59:BE59:BF59:BG59:BH59:BL59)</f>
        <v>9</v>
      </c>
      <c r="R59" s="13">
        <f t="shared" si="0"/>
        <v>10</v>
      </c>
      <c r="S59" s="12" t="s">
        <v>3585</v>
      </c>
      <c r="T59" s="22" t="s">
        <v>3760</v>
      </c>
      <c r="U59" s="12" t="s">
        <v>3584</v>
      </c>
      <c r="V59" s="12" t="s">
        <v>3584</v>
      </c>
      <c r="W59" s="12" t="s">
        <v>3584</v>
      </c>
      <c r="X59" s="12" t="s">
        <v>3584</v>
      </c>
      <c r="Y59" s="15" t="s">
        <v>3703</v>
      </c>
      <c r="AV59" s="26">
        <v>45292</v>
      </c>
      <c r="AW59" s="26">
        <v>45299</v>
      </c>
      <c r="AX59" s="26">
        <v>45376</v>
      </c>
      <c r="AY59" s="26">
        <v>45379</v>
      </c>
      <c r="AZ59" s="26">
        <v>45380</v>
      </c>
      <c r="BA59" s="26">
        <v>45413</v>
      </c>
      <c r="BB59" s="26">
        <v>45425</v>
      </c>
      <c r="BC59" s="26">
        <v>45446</v>
      </c>
      <c r="BD59" s="26">
        <v>45453</v>
      </c>
      <c r="BE59" s="26">
        <v>45474</v>
      </c>
      <c r="BF59" s="26">
        <v>45493</v>
      </c>
      <c r="BG59" s="26">
        <v>45511</v>
      </c>
      <c r="BH59" s="26">
        <v>45523</v>
      </c>
      <c r="BI59" s="26">
        <v>45579</v>
      </c>
      <c r="BJ59" s="26">
        <v>45600</v>
      </c>
      <c r="BK59" s="26">
        <v>45607</v>
      </c>
      <c r="BL59" s="26">
        <v>45651</v>
      </c>
    </row>
    <row r="60" spans="1:64" ht="150" hidden="1">
      <c r="A60" s="12" t="s">
        <v>3576</v>
      </c>
      <c r="B60" s="12" t="s">
        <v>3577</v>
      </c>
      <c r="C60" s="13" t="s">
        <v>3621</v>
      </c>
      <c r="D60" s="11" t="s">
        <v>1046</v>
      </c>
      <c r="E60" s="14" t="s">
        <v>3602</v>
      </c>
      <c r="F60" s="21" t="s">
        <v>3623</v>
      </c>
      <c r="G60" s="10" t="s">
        <v>1047</v>
      </c>
      <c r="H60" s="15" t="s">
        <v>2138</v>
      </c>
      <c r="I60" s="15" t="s">
        <v>3581</v>
      </c>
      <c r="J60" s="15" t="s">
        <v>3683</v>
      </c>
      <c r="K60" s="10" t="s">
        <v>35</v>
      </c>
      <c r="L60" s="13">
        <v>15</v>
      </c>
      <c r="M60" s="12" t="s">
        <v>1044</v>
      </c>
      <c r="N60" s="16">
        <v>45553</v>
      </c>
      <c r="O60" s="12" t="s">
        <v>3584</v>
      </c>
      <c r="P60" s="16">
        <v>45565</v>
      </c>
      <c r="Q60" s="13">
        <f>NETWORKDAYS(N60,P60,AV60:AY60:AZ60:BA60:BB60:BE60:BF60:BG60:BH60:BL60)</f>
        <v>9</v>
      </c>
      <c r="R60" s="13">
        <f t="shared" si="0"/>
        <v>10</v>
      </c>
      <c r="S60" s="12" t="s">
        <v>3585</v>
      </c>
      <c r="T60" s="22" t="s">
        <v>3761</v>
      </c>
      <c r="U60" s="12" t="s">
        <v>3584</v>
      </c>
      <c r="V60" s="12" t="s">
        <v>3584</v>
      </c>
      <c r="W60" s="12" t="s">
        <v>3584</v>
      </c>
      <c r="X60" s="12" t="s">
        <v>3584</v>
      </c>
      <c r="Y60" s="15" t="s">
        <v>3703</v>
      </c>
      <c r="AV60" s="26">
        <v>45292</v>
      </c>
      <c r="AW60" s="26">
        <v>45299</v>
      </c>
      <c r="AX60" s="26">
        <v>45376</v>
      </c>
      <c r="AY60" s="26">
        <v>45379</v>
      </c>
      <c r="AZ60" s="26">
        <v>45380</v>
      </c>
      <c r="BA60" s="26">
        <v>45413</v>
      </c>
      <c r="BB60" s="26">
        <v>45425</v>
      </c>
      <c r="BC60" s="26">
        <v>45446</v>
      </c>
      <c r="BD60" s="26">
        <v>45453</v>
      </c>
      <c r="BE60" s="26">
        <v>45474</v>
      </c>
      <c r="BF60" s="26">
        <v>45493</v>
      </c>
      <c r="BG60" s="26">
        <v>45511</v>
      </c>
      <c r="BH60" s="26">
        <v>45523</v>
      </c>
      <c r="BI60" s="26">
        <v>45579</v>
      </c>
      <c r="BJ60" s="26">
        <v>45600</v>
      </c>
      <c r="BK60" s="26">
        <v>45607</v>
      </c>
      <c r="BL60" s="26">
        <v>45651</v>
      </c>
    </row>
    <row r="61" spans="1:64" ht="180" hidden="1">
      <c r="A61" s="12" t="s">
        <v>3576</v>
      </c>
      <c r="B61" s="12" t="s">
        <v>3577</v>
      </c>
      <c r="C61" s="13" t="s">
        <v>3627</v>
      </c>
      <c r="D61" s="10" t="s">
        <v>1053</v>
      </c>
      <c r="E61" s="13" t="s">
        <v>3602</v>
      </c>
      <c r="F61" s="15" t="s">
        <v>3589</v>
      </c>
      <c r="G61" s="10" t="s">
        <v>1054</v>
      </c>
      <c r="H61" s="15" t="s">
        <v>217</v>
      </c>
      <c r="I61" s="15" t="s">
        <v>3581</v>
      </c>
      <c r="J61" s="15" t="s">
        <v>3686</v>
      </c>
      <c r="K61" s="10" t="s">
        <v>35</v>
      </c>
      <c r="L61" s="13">
        <v>15</v>
      </c>
      <c r="M61" s="12" t="s">
        <v>1051</v>
      </c>
      <c r="N61" s="16">
        <v>45553</v>
      </c>
      <c r="O61" s="12" t="s">
        <v>3584</v>
      </c>
      <c r="P61" s="16">
        <v>45565</v>
      </c>
      <c r="Q61" s="13">
        <f>NETWORKDAYS(N61,P61,AV61:AY61:AZ61:BA61:BB61:BE61:BF61:BG61:BH61:BL61)</f>
        <v>9</v>
      </c>
      <c r="R61" s="13">
        <f t="shared" si="0"/>
        <v>10</v>
      </c>
      <c r="S61" s="12" t="s">
        <v>3585</v>
      </c>
      <c r="T61" s="22" t="s">
        <v>3762</v>
      </c>
      <c r="U61" s="12" t="s">
        <v>3584</v>
      </c>
      <c r="V61" s="12" t="s">
        <v>3584</v>
      </c>
      <c r="W61" s="12" t="s">
        <v>3584</v>
      </c>
      <c r="X61" s="12" t="s">
        <v>3584</v>
      </c>
      <c r="Y61" s="15" t="s">
        <v>3703</v>
      </c>
      <c r="AV61" s="26">
        <v>45292</v>
      </c>
      <c r="AW61" s="26">
        <v>45299</v>
      </c>
      <c r="AX61" s="26">
        <v>45376</v>
      </c>
      <c r="AY61" s="26">
        <v>45379</v>
      </c>
      <c r="AZ61" s="26">
        <v>45380</v>
      </c>
      <c r="BA61" s="26">
        <v>45413</v>
      </c>
      <c r="BB61" s="26">
        <v>45425</v>
      </c>
      <c r="BC61" s="26">
        <v>45446</v>
      </c>
      <c r="BD61" s="26">
        <v>45453</v>
      </c>
      <c r="BE61" s="26">
        <v>45474</v>
      </c>
      <c r="BF61" s="26">
        <v>45493</v>
      </c>
      <c r="BG61" s="26">
        <v>45511</v>
      </c>
      <c r="BH61" s="26">
        <v>45523</v>
      </c>
      <c r="BI61" s="26">
        <v>45579</v>
      </c>
      <c r="BJ61" s="26">
        <v>45600</v>
      </c>
      <c r="BK61" s="26">
        <v>45607</v>
      </c>
      <c r="BL61" s="26">
        <v>45651</v>
      </c>
    </row>
    <row r="62" spans="1:64" ht="105" hidden="1">
      <c r="A62" s="12" t="s">
        <v>3576</v>
      </c>
      <c r="B62" s="12" t="s">
        <v>3577</v>
      </c>
      <c r="C62" s="13" t="s">
        <v>3628</v>
      </c>
      <c r="D62" s="10" t="s">
        <v>1061</v>
      </c>
      <c r="E62" s="13" t="s">
        <v>3629</v>
      </c>
      <c r="F62" s="10" t="s">
        <v>3604</v>
      </c>
      <c r="G62" s="10" t="s">
        <v>1062</v>
      </c>
      <c r="H62" s="15" t="s">
        <v>3764</v>
      </c>
      <c r="I62" s="15" t="s">
        <v>3595</v>
      </c>
      <c r="J62" s="15" t="s">
        <v>3605</v>
      </c>
      <c r="K62" s="10" t="s">
        <v>46</v>
      </c>
      <c r="L62" s="13">
        <v>15</v>
      </c>
      <c r="M62" s="12" t="s">
        <v>1059</v>
      </c>
      <c r="N62" s="16">
        <v>45553</v>
      </c>
      <c r="O62" s="12" t="s">
        <v>3584</v>
      </c>
      <c r="P62" s="16">
        <v>45565</v>
      </c>
      <c r="Q62" s="13">
        <f>NETWORKDAYS(N62,P62,AV62:AY62:AZ62:BA62:BB62:BE62:BF62:BG62:BH62:BL62)</f>
        <v>9</v>
      </c>
      <c r="R62" s="13">
        <f t="shared" si="0"/>
        <v>10</v>
      </c>
      <c r="S62" s="12" t="s">
        <v>3585</v>
      </c>
      <c r="T62" s="22" t="s">
        <v>3763</v>
      </c>
      <c r="U62" s="12" t="s">
        <v>3584</v>
      </c>
      <c r="V62" s="12" t="s">
        <v>3584</v>
      </c>
      <c r="W62" s="12" t="s">
        <v>3584</v>
      </c>
      <c r="X62" s="12" t="s">
        <v>3584</v>
      </c>
      <c r="Y62" s="15" t="s">
        <v>3703</v>
      </c>
      <c r="AV62" s="26">
        <v>45292</v>
      </c>
      <c r="AW62" s="26">
        <v>45299</v>
      </c>
      <c r="AX62" s="26">
        <v>45376</v>
      </c>
      <c r="AY62" s="26">
        <v>45379</v>
      </c>
      <c r="AZ62" s="26">
        <v>45380</v>
      </c>
      <c r="BA62" s="26">
        <v>45413</v>
      </c>
      <c r="BB62" s="26">
        <v>45425</v>
      </c>
      <c r="BC62" s="26">
        <v>45446</v>
      </c>
      <c r="BD62" s="26">
        <v>45453</v>
      </c>
      <c r="BE62" s="26">
        <v>45474</v>
      </c>
      <c r="BF62" s="26">
        <v>45493</v>
      </c>
      <c r="BG62" s="26">
        <v>45511</v>
      </c>
      <c r="BH62" s="26">
        <v>45523</v>
      </c>
      <c r="BI62" s="26">
        <v>45579</v>
      </c>
      <c r="BJ62" s="26">
        <v>45600</v>
      </c>
      <c r="BK62" s="26">
        <v>45607</v>
      </c>
      <c r="BL62" s="26">
        <v>45651</v>
      </c>
    </row>
    <row r="63" spans="1:64" ht="189">
      <c r="A63" s="32" t="s">
        <v>3576</v>
      </c>
      <c r="B63" s="32" t="s">
        <v>3577</v>
      </c>
      <c r="C63" s="32" t="s">
        <v>3619</v>
      </c>
      <c r="D63" s="33" t="s">
        <v>1069</v>
      </c>
      <c r="E63" s="32" t="s">
        <v>3588</v>
      </c>
      <c r="F63" s="33" t="s">
        <v>3589</v>
      </c>
      <c r="G63" s="33" t="s">
        <v>1070</v>
      </c>
      <c r="H63" s="33" t="s">
        <v>2840</v>
      </c>
      <c r="I63" s="33" t="s">
        <v>3581</v>
      </c>
      <c r="J63" s="33" t="s">
        <v>3686</v>
      </c>
      <c r="K63" s="33" t="s">
        <v>1071</v>
      </c>
      <c r="L63" s="32">
        <v>15</v>
      </c>
      <c r="M63" s="32" t="s">
        <v>1067</v>
      </c>
      <c r="N63" s="34">
        <v>45553</v>
      </c>
      <c r="O63" s="32" t="s">
        <v>3584</v>
      </c>
      <c r="P63" s="34">
        <v>45565</v>
      </c>
      <c r="Q63" s="32">
        <f>NETWORKDAYS(N63,P63,AV63:AY63:AZ63:BA63:BB63:BE63:BF63:BG63:BH63:BL63)</f>
        <v>9</v>
      </c>
      <c r="R63" s="13">
        <f t="shared" si="0"/>
        <v>10</v>
      </c>
      <c r="S63" s="32" t="s">
        <v>3591</v>
      </c>
      <c r="T63" s="35" t="s">
        <v>3765</v>
      </c>
      <c r="U63" s="32" t="s">
        <v>3584</v>
      </c>
      <c r="V63" s="32" t="s">
        <v>3584</v>
      </c>
      <c r="W63" s="32" t="s">
        <v>3584</v>
      </c>
      <c r="X63" s="32" t="s">
        <v>3584</v>
      </c>
      <c r="Y63" s="33" t="s">
        <v>3644</v>
      </c>
      <c r="AV63" s="26">
        <v>45292</v>
      </c>
      <c r="AW63" s="26">
        <v>45299</v>
      </c>
      <c r="AX63" s="26">
        <v>45376</v>
      </c>
      <c r="AY63" s="26">
        <v>45379</v>
      </c>
      <c r="AZ63" s="26">
        <v>45380</v>
      </c>
      <c r="BA63" s="26">
        <v>45413</v>
      </c>
      <c r="BB63" s="26">
        <v>45425</v>
      </c>
      <c r="BC63" s="26">
        <v>45446</v>
      </c>
      <c r="BD63" s="26">
        <v>45453</v>
      </c>
      <c r="BE63" s="26">
        <v>45474</v>
      </c>
      <c r="BF63" s="26">
        <v>45493</v>
      </c>
      <c r="BG63" s="26">
        <v>45511</v>
      </c>
      <c r="BH63" s="26">
        <v>45523</v>
      </c>
      <c r="BI63" s="26">
        <v>45579</v>
      </c>
      <c r="BJ63" s="26">
        <v>45600</v>
      </c>
      <c r="BK63" s="26">
        <v>45607</v>
      </c>
      <c r="BL63" s="26">
        <v>45651</v>
      </c>
    </row>
    <row r="64" spans="1:64" ht="189">
      <c r="A64" s="32" t="s">
        <v>3576</v>
      </c>
      <c r="B64" s="32" t="s">
        <v>3577</v>
      </c>
      <c r="C64" s="32" t="s">
        <v>3578</v>
      </c>
      <c r="D64" s="33" t="s">
        <v>1074</v>
      </c>
      <c r="E64" s="32" t="s">
        <v>3579</v>
      </c>
      <c r="F64" s="33" t="s">
        <v>3604</v>
      </c>
      <c r="G64" s="33" t="s">
        <v>1075</v>
      </c>
      <c r="H64" s="33" t="s">
        <v>577</v>
      </c>
      <c r="I64" s="33" t="s">
        <v>3631</v>
      </c>
      <c r="J64" s="33" t="s">
        <v>3694</v>
      </c>
      <c r="K64" s="33" t="s">
        <v>146</v>
      </c>
      <c r="L64" s="32">
        <v>0</v>
      </c>
      <c r="M64" s="32" t="s">
        <v>1072</v>
      </c>
      <c r="N64" s="34">
        <v>45553</v>
      </c>
      <c r="O64" s="32" t="s">
        <v>3584</v>
      </c>
      <c r="P64" s="34">
        <v>45565</v>
      </c>
      <c r="Q64" s="32">
        <f>NETWORKDAYS(N64,P64,AV64:AY64:AZ64:BA64:BB64:BE64:BF64:BG64:BH64:BL64)</f>
        <v>9</v>
      </c>
      <c r="R64" s="13">
        <f t="shared" si="0"/>
        <v>10</v>
      </c>
      <c r="S64" s="32" t="s">
        <v>3591</v>
      </c>
      <c r="T64" s="35" t="s">
        <v>3766</v>
      </c>
      <c r="U64" s="32" t="s">
        <v>3584</v>
      </c>
      <c r="V64" s="32" t="s">
        <v>3584</v>
      </c>
      <c r="W64" s="32" t="s">
        <v>3584</v>
      </c>
      <c r="X64" s="32" t="s">
        <v>3584</v>
      </c>
      <c r="Y64" s="33" t="s">
        <v>3644</v>
      </c>
      <c r="AV64" s="26">
        <v>45292</v>
      </c>
      <c r="AW64" s="26">
        <v>45299</v>
      </c>
      <c r="AX64" s="26">
        <v>45376</v>
      </c>
      <c r="AY64" s="26">
        <v>45379</v>
      </c>
      <c r="AZ64" s="26">
        <v>45380</v>
      </c>
      <c r="BA64" s="26">
        <v>45413</v>
      </c>
      <c r="BB64" s="26">
        <v>45425</v>
      </c>
      <c r="BC64" s="26">
        <v>45446</v>
      </c>
      <c r="BD64" s="26">
        <v>45453</v>
      </c>
      <c r="BE64" s="26">
        <v>45474</v>
      </c>
      <c r="BF64" s="26">
        <v>45493</v>
      </c>
      <c r="BG64" s="26">
        <v>45511</v>
      </c>
      <c r="BH64" s="26">
        <v>45523</v>
      </c>
      <c r="BI64" s="26">
        <v>45579</v>
      </c>
      <c r="BJ64" s="26">
        <v>45600</v>
      </c>
      <c r="BK64" s="26">
        <v>45607</v>
      </c>
      <c r="BL64" s="26">
        <v>45651</v>
      </c>
    </row>
    <row r="65" spans="1:64" ht="120" hidden="1">
      <c r="A65" s="12" t="s">
        <v>3576</v>
      </c>
      <c r="B65" s="12" t="s">
        <v>3577</v>
      </c>
      <c r="C65" s="12" t="s">
        <v>3578</v>
      </c>
      <c r="D65" s="10" t="s">
        <v>1078</v>
      </c>
      <c r="E65" s="12" t="s">
        <v>3609</v>
      </c>
      <c r="F65" s="15" t="s">
        <v>3604</v>
      </c>
      <c r="G65" s="10" t="s">
        <v>1079</v>
      </c>
      <c r="H65" s="10" t="s">
        <v>3764</v>
      </c>
      <c r="I65" s="15" t="s">
        <v>3595</v>
      </c>
      <c r="J65" s="15" t="s">
        <v>3605</v>
      </c>
      <c r="K65" s="10" t="s">
        <v>46</v>
      </c>
      <c r="L65" s="13">
        <v>15</v>
      </c>
      <c r="M65" s="12" t="s">
        <v>1076</v>
      </c>
      <c r="N65" s="16">
        <v>45553</v>
      </c>
      <c r="O65" s="12" t="s">
        <v>3584</v>
      </c>
      <c r="P65" s="16">
        <v>45565</v>
      </c>
      <c r="Q65" s="13">
        <f>NETWORKDAYS(N65,P65,AV65:AY65:AZ65:BA65:BB65:BE65:BF65:BG65:BH65:BL65)</f>
        <v>9</v>
      </c>
      <c r="R65" s="13">
        <f t="shared" si="0"/>
        <v>10</v>
      </c>
      <c r="S65" s="13" t="s">
        <v>3585</v>
      </c>
      <c r="T65" s="22" t="s">
        <v>3767</v>
      </c>
      <c r="U65" s="12" t="s">
        <v>3584</v>
      </c>
      <c r="V65" s="12" t="s">
        <v>3584</v>
      </c>
      <c r="W65" s="12" t="s">
        <v>3584</v>
      </c>
      <c r="X65" s="12" t="s">
        <v>3584</v>
      </c>
      <c r="Y65" s="15" t="s">
        <v>3703</v>
      </c>
      <c r="AV65" s="26">
        <v>45292</v>
      </c>
      <c r="AW65" s="26">
        <v>45299</v>
      </c>
      <c r="AX65" s="26">
        <v>45376</v>
      </c>
      <c r="AY65" s="26">
        <v>45379</v>
      </c>
      <c r="AZ65" s="26">
        <v>45380</v>
      </c>
      <c r="BA65" s="26">
        <v>45413</v>
      </c>
      <c r="BB65" s="26">
        <v>45425</v>
      </c>
      <c r="BC65" s="26">
        <v>45446</v>
      </c>
      <c r="BD65" s="26">
        <v>45453</v>
      </c>
      <c r="BE65" s="26">
        <v>45474</v>
      </c>
      <c r="BF65" s="26">
        <v>45493</v>
      </c>
      <c r="BG65" s="26">
        <v>45511</v>
      </c>
      <c r="BH65" s="26">
        <v>45523</v>
      </c>
      <c r="BI65" s="26">
        <v>45579</v>
      </c>
      <c r="BJ65" s="26">
        <v>45600</v>
      </c>
      <c r="BK65" s="26">
        <v>45607</v>
      </c>
      <c r="BL65" s="26">
        <v>45651</v>
      </c>
    </row>
    <row r="66" spans="1:64" ht="120" hidden="1">
      <c r="A66" s="12" t="s">
        <v>3576</v>
      </c>
      <c r="B66" s="12" t="s">
        <v>3577</v>
      </c>
      <c r="C66" s="12" t="s">
        <v>3769</v>
      </c>
      <c r="D66" s="11" t="s">
        <v>738</v>
      </c>
      <c r="E66" s="17" t="s">
        <v>3588</v>
      </c>
      <c r="F66" s="21" t="s">
        <v>3589</v>
      </c>
      <c r="G66" s="10" t="s">
        <v>739</v>
      </c>
      <c r="H66" s="15" t="s">
        <v>2840</v>
      </c>
      <c r="I66" s="15" t="s">
        <v>3581</v>
      </c>
      <c r="J66" s="15" t="s">
        <v>3686</v>
      </c>
      <c r="K66" s="10" t="s">
        <v>108</v>
      </c>
      <c r="L66" s="13">
        <v>15</v>
      </c>
      <c r="M66" s="12" t="s">
        <v>1096</v>
      </c>
      <c r="N66" s="16">
        <v>45553</v>
      </c>
      <c r="O66" s="12" t="s">
        <v>736</v>
      </c>
      <c r="P66" s="16">
        <v>45565</v>
      </c>
      <c r="Q66" s="13">
        <f>NETWORKDAYS(N66,P66,AV66:AY66:AZ66:BA66:BB66:BE66:BF66:BG66:BH66:BL66)</f>
        <v>9</v>
      </c>
      <c r="R66" s="13">
        <f t="shared" si="0"/>
        <v>10</v>
      </c>
      <c r="S66" s="12" t="s">
        <v>3585</v>
      </c>
      <c r="T66" s="22" t="s">
        <v>3768</v>
      </c>
      <c r="U66" s="18">
        <v>45555</v>
      </c>
      <c r="V66" s="12" t="s">
        <v>3584</v>
      </c>
      <c r="W66" s="12" t="s">
        <v>3584</v>
      </c>
      <c r="X66" s="12" t="s">
        <v>3584</v>
      </c>
      <c r="Y66" s="15" t="s">
        <v>3932</v>
      </c>
      <c r="AV66" s="26">
        <v>45292</v>
      </c>
      <c r="AW66" s="26">
        <v>45299</v>
      </c>
      <c r="AX66" s="26">
        <v>45376</v>
      </c>
      <c r="AY66" s="26">
        <v>45379</v>
      </c>
      <c r="AZ66" s="26">
        <v>45380</v>
      </c>
      <c r="BA66" s="26">
        <v>45413</v>
      </c>
      <c r="BB66" s="26">
        <v>45425</v>
      </c>
      <c r="BC66" s="26">
        <v>45446</v>
      </c>
      <c r="BD66" s="26">
        <v>45453</v>
      </c>
      <c r="BE66" s="26">
        <v>45474</v>
      </c>
      <c r="BF66" s="26">
        <v>45493</v>
      </c>
      <c r="BG66" s="26">
        <v>45511</v>
      </c>
      <c r="BH66" s="26">
        <v>45523</v>
      </c>
      <c r="BI66" s="26">
        <v>45579</v>
      </c>
      <c r="BJ66" s="26">
        <v>45600</v>
      </c>
      <c r="BK66" s="26">
        <v>45607</v>
      </c>
      <c r="BL66" s="26">
        <v>45651</v>
      </c>
    </row>
    <row r="67" spans="1:64" ht="135" hidden="1">
      <c r="A67" s="12" t="s">
        <v>3576</v>
      </c>
      <c r="B67" s="12" t="s">
        <v>3577</v>
      </c>
      <c r="C67" s="12" t="s">
        <v>3578</v>
      </c>
      <c r="D67" s="11" t="s">
        <v>263</v>
      </c>
      <c r="E67" s="17" t="s">
        <v>3579</v>
      </c>
      <c r="F67" s="21" t="s">
        <v>3604</v>
      </c>
      <c r="G67" s="10" t="s">
        <v>1100</v>
      </c>
      <c r="H67" s="15" t="s">
        <v>3631</v>
      </c>
      <c r="I67" s="15" t="s">
        <v>3631</v>
      </c>
      <c r="J67" s="15" t="s">
        <v>3631</v>
      </c>
      <c r="K67" s="10" t="s">
        <v>804</v>
      </c>
      <c r="L67" s="13">
        <v>15</v>
      </c>
      <c r="M67" s="12" t="s">
        <v>1098</v>
      </c>
      <c r="N67" s="16">
        <v>45553</v>
      </c>
      <c r="O67" s="12" t="s">
        <v>3584</v>
      </c>
      <c r="P67" s="16">
        <v>45565</v>
      </c>
      <c r="Q67" s="13">
        <f>NETWORKDAYS(N67,P67,AV67:AY67:AZ67:BA67:BB67:BE67:BF67:BG67:BH67:BL67)</f>
        <v>9</v>
      </c>
      <c r="R67" s="13">
        <f t="shared" si="0"/>
        <v>10</v>
      </c>
      <c r="S67" s="13" t="s">
        <v>3585</v>
      </c>
      <c r="T67" s="22" t="s">
        <v>3770</v>
      </c>
      <c r="U67" s="12" t="s">
        <v>3584</v>
      </c>
      <c r="V67" s="12" t="s">
        <v>3584</v>
      </c>
      <c r="W67" s="12" t="s">
        <v>3584</v>
      </c>
      <c r="X67" s="12" t="s">
        <v>3584</v>
      </c>
      <c r="Y67" s="15" t="s">
        <v>3703</v>
      </c>
      <c r="AV67" s="26">
        <v>45292</v>
      </c>
      <c r="AW67" s="26">
        <v>45299</v>
      </c>
      <c r="AX67" s="26">
        <v>45376</v>
      </c>
      <c r="AY67" s="26">
        <v>45379</v>
      </c>
      <c r="AZ67" s="26">
        <v>45380</v>
      </c>
      <c r="BA67" s="26">
        <v>45413</v>
      </c>
      <c r="BB67" s="26">
        <v>45425</v>
      </c>
      <c r="BC67" s="26">
        <v>45446</v>
      </c>
      <c r="BD67" s="26">
        <v>45453</v>
      </c>
      <c r="BE67" s="26">
        <v>45474</v>
      </c>
      <c r="BF67" s="26">
        <v>45493</v>
      </c>
      <c r="BG67" s="26">
        <v>45511</v>
      </c>
      <c r="BH67" s="26">
        <v>45523</v>
      </c>
      <c r="BI67" s="26">
        <v>45579</v>
      </c>
      <c r="BJ67" s="26">
        <v>45600</v>
      </c>
      <c r="BK67" s="26">
        <v>45607</v>
      </c>
      <c r="BL67" s="26">
        <v>45651</v>
      </c>
    </row>
    <row r="68" spans="1:64" ht="135" hidden="1">
      <c r="A68" s="12" t="s">
        <v>3576</v>
      </c>
      <c r="B68" s="12" t="s">
        <v>3577</v>
      </c>
      <c r="C68" s="12" t="s">
        <v>3628</v>
      </c>
      <c r="D68" s="10" t="s">
        <v>642</v>
      </c>
      <c r="E68" s="12" t="s">
        <v>3600</v>
      </c>
      <c r="F68" s="15" t="s">
        <v>3610</v>
      </c>
      <c r="G68" s="10" t="s">
        <v>1103</v>
      </c>
      <c r="H68" s="15" t="s">
        <v>2074</v>
      </c>
      <c r="I68" s="15" t="s">
        <v>3581</v>
      </c>
      <c r="J68" s="15" t="s">
        <v>3716</v>
      </c>
      <c r="K68" s="15" t="s">
        <v>3583</v>
      </c>
      <c r="L68" s="13">
        <v>15</v>
      </c>
      <c r="M68" s="12" t="s">
        <v>1101</v>
      </c>
      <c r="N68" s="16">
        <v>45552</v>
      </c>
      <c r="O68" s="12" t="s">
        <v>3772</v>
      </c>
      <c r="P68" s="16">
        <v>45565</v>
      </c>
      <c r="Q68" s="13">
        <f>NETWORKDAYS(N68,P68,AV68:AY68:AZ68:BA68:BB68:BE68:BF68:BG68:BH68:BL68)</f>
        <v>10</v>
      </c>
      <c r="R68" s="13">
        <f t="shared" si="0"/>
        <v>11</v>
      </c>
      <c r="S68" s="13" t="s">
        <v>3585</v>
      </c>
      <c r="T68" s="22" t="s">
        <v>3771</v>
      </c>
      <c r="U68" s="18">
        <v>45559</v>
      </c>
      <c r="V68" s="12" t="s">
        <v>3593</v>
      </c>
      <c r="W68" s="12" t="s">
        <v>3584</v>
      </c>
      <c r="X68" s="12" t="s">
        <v>3584</v>
      </c>
      <c r="Y68" s="12" t="s">
        <v>3932</v>
      </c>
      <c r="AV68" s="26">
        <v>45292</v>
      </c>
      <c r="AW68" s="26">
        <v>45299</v>
      </c>
      <c r="AX68" s="26">
        <v>45376</v>
      </c>
      <c r="AY68" s="26">
        <v>45379</v>
      </c>
      <c r="AZ68" s="26">
        <v>45380</v>
      </c>
      <c r="BA68" s="26">
        <v>45413</v>
      </c>
      <c r="BB68" s="26">
        <v>45425</v>
      </c>
      <c r="BC68" s="26">
        <v>45446</v>
      </c>
      <c r="BD68" s="26">
        <v>45453</v>
      </c>
      <c r="BE68" s="26">
        <v>45474</v>
      </c>
      <c r="BF68" s="26">
        <v>45493</v>
      </c>
      <c r="BG68" s="26">
        <v>45511</v>
      </c>
      <c r="BH68" s="26">
        <v>45523</v>
      </c>
      <c r="BI68" s="26">
        <v>45579</v>
      </c>
      <c r="BJ68" s="26">
        <v>45600</v>
      </c>
      <c r="BK68" s="26">
        <v>45607</v>
      </c>
      <c r="BL68" s="26">
        <v>45651</v>
      </c>
    </row>
    <row r="69" spans="1:64" ht="165" hidden="1">
      <c r="A69" s="12" t="s">
        <v>3576</v>
      </c>
      <c r="B69" s="12" t="s">
        <v>3577</v>
      </c>
      <c r="C69" s="12" t="s">
        <v>3755</v>
      </c>
      <c r="D69" s="10" t="s">
        <v>1117</v>
      </c>
      <c r="E69" s="12" t="s">
        <v>3600</v>
      </c>
      <c r="F69" s="15" t="s">
        <v>3604</v>
      </c>
      <c r="G69" s="10" t="s">
        <v>1118</v>
      </c>
      <c r="H69" s="15" t="s">
        <v>3336</v>
      </c>
      <c r="I69" s="15" t="s">
        <v>3595</v>
      </c>
      <c r="J69" s="15" t="s">
        <v>3665</v>
      </c>
      <c r="K69" s="10" t="s">
        <v>46</v>
      </c>
      <c r="L69" s="13">
        <v>15</v>
      </c>
      <c r="M69" s="12" t="s">
        <v>1115</v>
      </c>
      <c r="N69" s="16">
        <v>45552</v>
      </c>
      <c r="O69" s="12" t="s">
        <v>3584</v>
      </c>
      <c r="P69" s="16">
        <v>45565</v>
      </c>
      <c r="Q69" s="13">
        <f>NETWORKDAYS(N69,P69,AV69:AY69:AZ69:BA69:BB69:BE69:BF69:BG69:BH69:BL69)</f>
        <v>10</v>
      </c>
      <c r="R69" s="13">
        <f t="shared" si="0"/>
        <v>11</v>
      </c>
      <c r="S69" s="13" t="s">
        <v>3585</v>
      </c>
      <c r="T69" s="22" t="s">
        <v>3773</v>
      </c>
      <c r="U69" s="12" t="s">
        <v>3584</v>
      </c>
      <c r="V69" s="12" t="s">
        <v>3584</v>
      </c>
      <c r="W69" s="12" t="s">
        <v>3584</v>
      </c>
      <c r="X69" s="12" t="s">
        <v>3584</v>
      </c>
      <c r="Y69" s="13"/>
      <c r="AV69" s="26">
        <v>45292</v>
      </c>
      <c r="AW69" s="26">
        <v>45299</v>
      </c>
      <c r="AX69" s="26">
        <v>45376</v>
      </c>
      <c r="AY69" s="26">
        <v>45379</v>
      </c>
      <c r="AZ69" s="26">
        <v>45380</v>
      </c>
      <c r="BA69" s="26">
        <v>45413</v>
      </c>
      <c r="BB69" s="26">
        <v>45425</v>
      </c>
      <c r="BC69" s="26">
        <v>45446</v>
      </c>
      <c r="BD69" s="26">
        <v>45453</v>
      </c>
      <c r="BE69" s="26">
        <v>45474</v>
      </c>
      <c r="BF69" s="26">
        <v>45493</v>
      </c>
      <c r="BG69" s="26">
        <v>45511</v>
      </c>
      <c r="BH69" s="26">
        <v>45523</v>
      </c>
      <c r="BI69" s="26">
        <v>45579</v>
      </c>
      <c r="BJ69" s="26">
        <v>45600</v>
      </c>
      <c r="BK69" s="26">
        <v>45607</v>
      </c>
      <c r="BL69" s="26">
        <v>45651</v>
      </c>
    </row>
    <row r="70" spans="1:64" ht="120" hidden="1">
      <c r="A70" s="12" t="s">
        <v>3576</v>
      </c>
      <c r="B70" s="12" t="s">
        <v>3577</v>
      </c>
      <c r="C70" s="12" t="s">
        <v>3617</v>
      </c>
      <c r="D70" s="10" t="s">
        <v>646</v>
      </c>
      <c r="E70" s="12" t="s">
        <v>3579</v>
      </c>
      <c r="F70" s="15" t="s">
        <v>3589</v>
      </c>
      <c r="G70" s="10" t="s">
        <v>735</v>
      </c>
      <c r="H70" s="15" t="s">
        <v>2840</v>
      </c>
      <c r="I70" s="15" t="s">
        <v>3581</v>
      </c>
      <c r="J70" s="15" t="s">
        <v>3686</v>
      </c>
      <c r="K70" s="10" t="s">
        <v>108</v>
      </c>
      <c r="L70" s="13">
        <v>15</v>
      </c>
      <c r="M70" s="12" t="s">
        <v>1119</v>
      </c>
      <c r="N70" s="16">
        <v>45552</v>
      </c>
      <c r="O70" s="12" t="s">
        <v>733</v>
      </c>
      <c r="P70" s="16">
        <v>45565</v>
      </c>
      <c r="Q70" s="13">
        <f>NETWORKDAYS(N70,P70,AV70:AY70:AZ70:BA70:BB70:BE70:BF70:BG70:BH70:BL70)</f>
        <v>10</v>
      </c>
      <c r="R70" s="13">
        <f t="shared" ref="R70:R133" si="1">Q70+1</f>
        <v>11</v>
      </c>
      <c r="S70" s="13" t="s">
        <v>3585</v>
      </c>
      <c r="T70" s="22" t="s">
        <v>3774</v>
      </c>
      <c r="U70" s="18">
        <v>45555</v>
      </c>
      <c r="V70" s="12" t="s">
        <v>3593</v>
      </c>
      <c r="W70" s="12" t="s">
        <v>3584</v>
      </c>
      <c r="X70" s="12" t="s">
        <v>3584</v>
      </c>
      <c r="Y70" s="12" t="s">
        <v>3932</v>
      </c>
      <c r="AV70" s="26">
        <v>45292</v>
      </c>
      <c r="AW70" s="26">
        <v>45299</v>
      </c>
      <c r="AX70" s="26">
        <v>45376</v>
      </c>
      <c r="AY70" s="26">
        <v>45379</v>
      </c>
      <c r="AZ70" s="26">
        <v>45380</v>
      </c>
      <c r="BA70" s="26">
        <v>45413</v>
      </c>
      <c r="BB70" s="26">
        <v>45425</v>
      </c>
      <c r="BC70" s="26">
        <v>45446</v>
      </c>
      <c r="BD70" s="26">
        <v>45453</v>
      </c>
      <c r="BE70" s="26">
        <v>45474</v>
      </c>
      <c r="BF70" s="26">
        <v>45493</v>
      </c>
      <c r="BG70" s="26">
        <v>45511</v>
      </c>
      <c r="BH70" s="26">
        <v>45523</v>
      </c>
      <c r="BI70" s="26">
        <v>45579</v>
      </c>
      <c r="BJ70" s="26">
        <v>45600</v>
      </c>
      <c r="BK70" s="26">
        <v>45607</v>
      </c>
      <c r="BL70" s="26">
        <v>45651</v>
      </c>
    </row>
    <row r="71" spans="1:64" ht="165" hidden="1">
      <c r="A71" s="12" t="s">
        <v>3576</v>
      </c>
      <c r="B71" s="12" t="s">
        <v>3577</v>
      </c>
      <c r="C71" s="12" t="s">
        <v>3624</v>
      </c>
      <c r="D71" s="10" t="s">
        <v>646</v>
      </c>
      <c r="E71" s="12" t="s">
        <v>3579</v>
      </c>
      <c r="F71" s="15" t="s">
        <v>3589</v>
      </c>
      <c r="G71" s="10" t="s">
        <v>1162</v>
      </c>
      <c r="H71" s="15" t="s">
        <v>217</v>
      </c>
      <c r="I71" s="15" t="s">
        <v>3581</v>
      </c>
      <c r="J71" s="15" t="s">
        <v>3686</v>
      </c>
      <c r="K71" s="10" t="s">
        <v>127</v>
      </c>
      <c r="L71" s="13">
        <v>15</v>
      </c>
      <c r="M71" s="12" t="s">
        <v>1160</v>
      </c>
      <c r="N71" s="16">
        <v>45552</v>
      </c>
      <c r="O71" s="12" t="s">
        <v>3584</v>
      </c>
      <c r="P71" s="16">
        <v>45565</v>
      </c>
      <c r="Q71" s="13">
        <f>NETWORKDAYS(N71,P71,AV71:AY71:AZ71:BA71:BB71:BE71:BF71:BG71:BH71:BL71)</f>
        <v>10</v>
      </c>
      <c r="R71" s="13">
        <f t="shared" si="1"/>
        <v>11</v>
      </c>
      <c r="S71" s="13" t="s">
        <v>3585</v>
      </c>
      <c r="T71" s="22" t="s">
        <v>3775</v>
      </c>
      <c r="U71" s="12" t="s">
        <v>3584</v>
      </c>
      <c r="V71" s="12" t="s">
        <v>3584</v>
      </c>
      <c r="W71" s="12" t="s">
        <v>3584</v>
      </c>
      <c r="X71" s="12" t="s">
        <v>3584</v>
      </c>
      <c r="Y71" s="15" t="s">
        <v>3703</v>
      </c>
      <c r="AV71" s="26">
        <v>45292</v>
      </c>
      <c r="AW71" s="26">
        <v>45299</v>
      </c>
      <c r="AX71" s="26">
        <v>45376</v>
      </c>
      <c r="AY71" s="26">
        <v>45379</v>
      </c>
      <c r="AZ71" s="26">
        <v>45380</v>
      </c>
      <c r="BA71" s="26">
        <v>45413</v>
      </c>
      <c r="BB71" s="26">
        <v>45425</v>
      </c>
      <c r="BC71" s="26">
        <v>45446</v>
      </c>
      <c r="BD71" s="26">
        <v>45453</v>
      </c>
      <c r="BE71" s="26">
        <v>45474</v>
      </c>
      <c r="BF71" s="26">
        <v>45493</v>
      </c>
      <c r="BG71" s="26">
        <v>45511</v>
      </c>
      <c r="BH71" s="26">
        <v>45523</v>
      </c>
      <c r="BI71" s="26">
        <v>45579</v>
      </c>
      <c r="BJ71" s="26">
        <v>45600</v>
      </c>
      <c r="BK71" s="26">
        <v>45607</v>
      </c>
      <c r="BL71" s="26">
        <v>45651</v>
      </c>
    </row>
    <row r="72" spans="1:64" ht="165" hidden="1">
      <c r="A72" s="12" t="s">
        <v>3576</v>
      </c>
      <c r="B72" s="12" t="s">
        <v>3577</v>
      </c>
      <c r="C72" s="12" t="s">
        <v>3608</v>
      </c>
      <c r="D72" s="10" t="s">
        <v>877</v>
      </c>
      <c r="E72" s="12" t="s">
        <v>3600</v>
      </c>
      <c r="F72" s="15" t="s">
        <v>3604</v>
      </c>
      <c r="G72" s="10" t="s">
        <v>1177</v>
      </c>
      <c r="H72" s="15" t="s">
        <v>3336</v>
      </c>
      <c r="I72" s="15" t="s">
        <v>3595</v>
      </c>
      <c r="J72" s="15" t="s">
        <v>3665</v>
      </c>
      <c r="K72" s="10" t="s">
        <v>46</v>
      </c>
      <c r="L72" s="13">
        <v>15</v>
      </c>
      <c r="M72" s="12" t="s">
        <v>1175</v>
      </c>
      <c r="N72" s="16">
        <v>45552</v>
      </c>
      <c r="O72" s="12" t="s">
        <v>3584</v>
      </c>
      <c r="P72" s="18">
        <v>45565</v>
      </c>
      <c r="Q72" s="13">
        <f>NETWORKDAYS(N72,P72,AV72:AY72:AZ72:BA72:BB72:BE72:BF72:BG72:BH72:BL72)</f>
        <v>10</v>
      </c>
      <c r="R72" s="13">
        <f t="shared" si="1"/>
        <v>11</v>
      </c>
      <c r="S72" s="13" t="s">
        <v>3585</v>
      </c>
      <c r="T72" s="22" t="s">
        <v>3776</v>
      </c>
      <c r="U72" s="12" t="s">
        <v>3584</v>
      </c>
      <c r="V72" s="12" t="s">
        <v>3584</v>
      </c>
      <c r="W72" s="12" t="s">
        <v>3584</v>
      </c>
      <c r="X72" s="12" t="s">
        <v>3584</v>
      </c>
      <c r="Y72" s="15" t="s">
        <v>3703</v>
      </c>
      <c r="AV72" s="26">
        <v>45292</v>
      </c>
      <c r="AW72" s="26">
        <v>45299</v>
      </c>
      <c r="AX72" s="26">
        <v>45376</v>
      </c>
      <c r="AY72" s="26">
        <v>45379</v>
      </c>
      <c r="AZ72" s="26">
        <v>45380</v>
      </c>
      <c r="BA72" s="26">
        <v>45413</v>
      </c>
      <c r="BB72" s="26">
        <v>45425</v>
      </c>
      <c r="BC72" s="26">
        <v>45446</v>
      </c>
      <c r="BD72" s="26">
        <v>45453</v>
      </c>
      <c r="BE72" s="26">
        <v>45474</v>
      </c>
      <c r="BF72" s="26">
        <v>45493</v>
      </c>
      <c r="BG72" s="26">
        <v>45511</v>
      </c>
      <c r="BH72" s="26">
        <v>45523</v>
      </c>
      <c r="BI72" s="26">
        <v>45579</v>
      </c>
      <c r="BJ72" s="26">
        <v>45600</v>
      </c>
      <c r="BK72" s="26">
        <v>45607</v>
      </c>
      <c r="BL72" s="26">
        <v>45651</v>
      </c>
    </row>
    <row r="73" spans="1:64" ht="105" hidden="1">
      <c r="A73" s="12" t="s">
        <v>3576</v>
      </c>
      <c r="B73" s="12" t="s">
        <v>3577</v>
      </c>
      <c r="C73" s="12" t="s">
        <v>3578</v>
      </c>
      <c r="D73" s="10" t="s">
        <v>646</v>
      </c>
      <c r="E73" s="12" t="s">
        <v>3579</v>
      </c>
      <c r="F73" s="15" t="s">
        <v>3589</v>
      </c>
      <c r="G73" s="10" t="s">
        <v>1198</v>
      </c>
      <c r="H73" s="15" t="s">
        <v>3044</v>
      </c>
      <c r="I73" s="15" t="s">
        <v>3581</v>
      </c>
      <c r="J73" s="15" t="s">
        <v>3590</v>
      </c>
      <c r="K73" s="15" t="s">
        <v>3583</v>
      </c>
      <c r="L73" s="13">
        <v>15</v>
      </c>
      <c r="M73" s="12" t="s">
        <v>1196</v>
      </c>
      <c r="N73" s="16">
        <v>45552</v>
      </c>
      <c r="O73" s="12" t="s">
        <v>3725</v>
      </c>
      <c r="P73" s="16">
        <v>45560</v>
      </c>
      <c r="Q73" s="13">
        <f>NETWORKDAYS(N73,P73,AV73:AY73:AZ73:BA73:BB73:BE73:BF73:BG73:BH73:BL73)</f>
        <v>7</v>
      </c>
      <c r="R73" s="13">
        <f t="shared" si="1"/>
        <v>8</v>
      </c>
      <c r="S73" s="13" t="s">
        <v>3591</v>
      </c>
      <c r="T73" s="22" t="s">
        <v>3777</v>
      </c>
      <c r="U73" s="18">
        <v>45560</v>
      </c>
      <c r="V73" s="12" t="s">
        <v>3593</v>
      </c>
      <c r="W73" s="12" t="s">
        <v>3584</v>
      </c>
      <c r="X73" s="12" t="s">
        <v>3584</v>
      </c>
      <c r="Y73" s="13" t="s">
        <v>3591</v>
      </c>
      <c r="AV73" s="26">
        <v>45292</v>
      </c>
      <c r="AW73" s="26">
        <v>45299</v>
      </c>
      <c r="AX73" s="26">
        <v>45376</v>
      </c>
      <c r="AY73" s="26">
        <v>45379</v>
      </c>
      <c r="AZ73" s="26">
        <v>45380</v>
      </c>
      <c r="BA73" s="26">
        <v>45413</v>
      </c>
      <c r="BB73" s="26">
        <v>45425</v>
      </c>
      <c r="BC73" s="26">
        <v>45446</v>
      </c>
      <c r="BD73" s="26">
        <v>45453</v>
      </c>
      <c r="BE73" s="26">
        <v>45474</v>
      </c>
      <c r="BF73" s="26">
        <v>45493</v>
      </c>
      <c r="BG73" s="26">
        <v>45511</v>
      </c>
      <c r="BH73" s="26">
        <v>45523</v>
      </c>
      <c r="BI73" s="26">
        <v>45579</v>
      </c>
      <c r="BJ73" s="26">
        <v>45600</v>
      </c>
      <c r="BK73" s="26">
        <v>45607</v>
      </c>
      <c r="BL73" s="26">
        <v>45651</v>
      </c>
    </row>
    <row r="74" spans="1:64" ht="120" hidden="1">
      <c r="A74" s="12" t="s">
        <v>3576</v>
      </c>
      <c r="B74" s="12" t="s">
        <v>3577</v>
      </c>
      <c r="C74" s="12" t="s">
        <v>3616</v>
      </c>
      <c r="D74" s="10" t="s">
        <v>1273</v>
      </c>
      <c r="E74" s="12" t="s">
        <v>3602</v>
      </c>
      <c r="F74" s="15" t="s">
        <v>3580</v>
      </c>
      <c r="G74" s="10" t="s">
        <v>1274</v>
      </c>
      <c r="H74" s="15" t="s">
        <v>3779</v>
      </c>
      <c r="I74" s="15" t="s">
        <v>3581</v>
      </c>
      <c r="J74" s="15" t="s">
        <v>3582</v>
      </c>
      <c r="K74" s="10" t="s">
        <v>535</v>
      </c>
      <c r="L74" s="13">
        <v>15</v>
      </c>
      <c r="M74" s="12" t="s">
        <v>1271</v>
      </c>
      <c r="N74" s="16">
        <v>45551</v>
      </c>
      <c r="O74" s="12" t="s">
        <v>3584</v>
      </c>
      <c r="P74" s="18">
        <v>45565</v>
      </c>
      <c r="Q74" s="13">
        <f>NETWORKDAYS(N74,P74,AV74:AY74:AZ74:BA74:BB74:BE74:BF74:BG74:BH74:BL74)</f>
        <v>11</v>
      </c>
      <c r="R74" s="13">
        <f t="shared" si="1"/>
        <v>12</v>
      </c>
      <c r="S74" s="13" t="s">
        <v>3585</v>
      </c>
      <c r="T74" s="22" t="s">
        <v>3778</v>
      </c>
      <c r="U74" s="12" t="s">
        <v>3584</v>
      </c>
      <c r="V74" s="12" t="s">
        <v>3584</v>
      </c>
      <c r="W74" s="12" t="s">
        <v>3584</v>
      </c>
      <c r="X74" s="12" t="s">
        <v>3584</v>
      </c>
      <c r="Y74" s="13"/>
      <c r="AV74" s="26">
        <v>45292</v>
      </c>
      <c r="AW74" s="26">
        <v>45299</v>
      </c>
      <c r="AX74" s="26">
        <v>45376</v>
      </c>
      <c r="AY74" s="26">
        <v>45379</v>
      </c>
      <c r="AZ74" s="26">
        <v>45380</v>
      </c>
      <c r="BA74" s="26">
        <v>45413</v>
      </c>
      <c r="BB74" s="26">
        <v>45425</v>
      </c>
      <c r="BC74" s="26">
        <v>45446</v>
      </c>
      <c r="BD74" s="26">
        <v>45453</v>
      </c>
      <c r="BE74" s="26">
        <v>45474</v>
      </c>
      <c r="BF74" s="26">
        <v>45493</v>
      </c>
      <c r="BG74" s="26">
        <v>45511</v>
      </c>
      <c r="BH74" s="26">
        <v>45523</v>
      </c>
      <c r="BI74" s="26">
        <v>45579</v>
      </c>
      <c r="BJ74" s="26">
        <v>45600</v>
      </c>
      <c r="BK74" s="26">
        <v>45607</v>
      </c>
      <c r="BL74" s="26">
        <v>45651</v>
      </c>
    </row>
    <row r="75" spans="1:64" ht="150" hidden="1">
      <c r="A75" s="12" t="s">
        <v>3576</v>
      </c>
      <c r="B75" s="12" t="s">
        <v>3577</v>
      </c>
      <c r="C75" s="12" t="s">
        <v>3781</v>
      </c>
      <c r="D75" s="10" t="s">
        <v>1277</v>
      </c>
      <c r="E75" s="12" t="s">
        <v>3602</v>
      </c>
      <c r="F75" s="15" t="s">
        <v>3604</v>
      </c>
      <c r="G75" s="10" t="s">
        <v>1278</v>
      </c>
      <c r="H75" s="15" t="s">
        <v>3631</v>
      </c>
      <c r="I75" s="15" t="s">
        <v>3631</v>
      </c>
      <c r="J75" s="15" t="s">
        <v>3631</v>
      </c>
      <c r="K75" s="10" t="s">
        <v>804</v>
      </c>
      <c r="L75" s="13">
        <v>15</v>
      </c>
      <c r="M75" s="12" t="s">
        <v>1275</v>
      </c>
      <c r="N75" s="16">
        <v>45551</v>
      </c>
      <c r="O75" s="12" t="s">
        <v>3584</v>
      </c>
      <c r="P75" s="18">
        <v>45565</v>
      </c>
      <c r="Q75" s="13">
        <f>NETWORKDAYS(N75,P75,AV75:AY75:AZ75:BA75:BB75:BE75:BF75:BG75:BH75:BL75)</f>
        <v>11</v>
      </c>
      <c r="R75" s="13">
        <f t="shared" si="1"/>
        <v>12</v>
      </c>
      <c r="S75" s="12" t="s">
        <v>3585</v>
      </c>
      <c r="T75" s="22" t="s">
        <v>3780</v>
      </c>
      <c r="U75" s="12" t="s">
        <v>3584</v>
      </c>
      <c r="V75" s="12" t="s">
        <v>3584</v>
      </c>
      <c r="W75" s="12" t="s">
        <v>3584</v>
      </c>
      <c r="X75" s="12" t="s">
        <v>3584</v>
      </c>
      <c r="Y75" s="15" t="s">
        <v>3703</v>
      </c>
      <c r="AV75" s="26">
        <v>45292</v>
      </c>
      <c r="AW75" s="26">
        <v>45299</v>
      </c>
      <c r="AX75" s="26">
        <v>45376</v>
      </c>
      <c r="AY75" s="26">
        <v>45379</v>
      </c>
      <c r="AZ75" s="26">
        <v>45380</v>
      </c>
      <c r="BA75" s="26">
        <v>45413</v>
      </c>
      <c r="BB75" s="26">
        <v>45425</v>
      </c>
      <c r="BC75" s="26">
        <v>45446</v>
      </c>
      <c r="BD75" s="26">
        <v>45453</v>
      </c>
      <c r="BE75" s="26">
        <v>45474</v>
      </c>
      <c r="BF75" s="26">
        <v>45493</v>
      </c>
      <c r="BG75" s="26">
        <v>45511</v>
      </c>
      <c r="BH75" s="26">
        <v>45523</v>
      </c>
      <c r="BI75" s="26">
        <v>45579</v>
      </c>
      <c r="BJ75" s="26">
        <v>45600</v>
      </c>
      <c r="BK75" s="26">
        <v>45607</v>
      </c>
      <c r="BL75" s="26">
        <v>45651</v>
      </c>
    </row>
    <row r="76" spans="1:64" ht="126">
      <c r="A76" s="32" t="s">
        <v>3576</v>
      </c>
      <c r="B76" s="32" t="s">
        <v>3577</v>
      </c>
      <c r="C76" s="32" t="s">
        <v>3680</v>
      </c>
      <c r="D76" s="33" t="s">
        <v>1281</v>
      </c>
      <c r="E76" s="32" t="s">
        <v>3602</v>
      </c>
      <c r="F76" s="33" t="s">
        <v>3623</v>
      </c>
      <c r="G76" s="33" t="s">
        <v>1282</v>
      </c>
      <c r="H76" s="33" t="s">
        <v>3707</v>
      </c>
      <c r="I76" s="33" t="s">
        <v>3581</v>
      </c>
      <c r="J76" s="33" t="s">
        <v>3683</v>
      </c>
      <c r="K76" s="33" t="s">
        <v>35</v>
      </c>
      <c r="L76" s="32">
        <v>15</v>
      </c>
      <c r="M76" s="32" t="s">
        <v>1279</v>
      </c>
      <c r="N76" s="34">
        <v>45551</v>
      </c>
      <c r="O76" s="32" t="s">
        <v>3584</v>
      </c>
      <c r="P76" s="34">
        <v>45565</v>
      </c>
      <c r="Q76" s="32">
        <f>NETWORKDAYS(N76,P76,AV76:AY76:AZ76:BA76:BB76:BE76:BF76:BG76:BH76:BL76)</f>
        <v>11</v>
      </c>
      <c r="R76" s="13">
        <f t="shared" si="1"/>
        <v>12</v>
      </c>
      <c r="S76" s="32" t="s">
        <v>3591</v>
      </c>
      <c r="T76" s="35" t="s">
        <v>3782</v>
      </c>
      <c r="U76" s="32" t="s">
        <v>3584</v>
      </c>
      <c r="V76" s="32" t="s">
        <v>3584</v>
      </c>
      <c r="W76" s="32" t="s">
        <v>3584</v>
      </c>
      <c r="X76" s="32" t="s">
        <v>3584</v>
      </c>
      <c r="Y76" s="33" t="s">
        <v>3644</v>
      </c>
      <c r="AV76" s="26">
        <v>45292</v>
      </c>
      <c r="AW76" s="26">
        <v>45299</v>
      </c>
      <c r="AX76" s="26">
        <v>45376</v>
      </c>
      <c r="AY76" s="26">
        <v>45379</v>
      </c>
      <c r="AZ76" s="26">
        <v>45380</v>
      </c>
      <c r="BA76" s="26">
        <v>45413</v>
      </c>
      <c r="BB76" s="26">
        <v>45425</v>
      </c>
      <c r="BC76" s="26">
        <v>45446</v>
      </c>
      <c r="BD76" s="26">
        <v>45453</v>
      </c>
      <c r="BE76" s="26">
        <v>45474</v>
      </c>
      <c r="BF76" s="26">
        <v>45493</v>
      </c>
      <c r="BG76" s="26">
        <v>45511</v>
      </c>
      <c r="BH76" s="26">
        <v>45523</v>
      </c>
      <c r="BI76" s="26">
        <v>45579</v>
      </c>
      <c r="BJ76" s="26">
        <v>45600</v>
      </c>
      <c r="BK76" s="26">
        <v>45607</v>
      </c>
      <c r="BL76" s="26">
        <v>45651</v>
      </c>
    </row>
    <row r="77" spans="1:64" ht="157.5">
      <c r="A77" s="32" t="s">
        <v>3576</v>
      </c>
      <c r="B77" s="32" t="s">
        <v>3577</v>
      </c>
      <c r="C77" s="32" t="s">
        <v>3627</v>
      </c>
      <c r="D77" s="33" t="s">
        <v>1285</v>
      </c>
      <c r="E77" s="32" t="s">
        <v>3600</v>
      </c>
      <c r="F77" s="33" t="s">
        <v>3623</v>
      </c>
      <c r="G77" s="33" t="s">
        <v>1286</v>
      </c>
      <c r="H77" s="33" t="s">
        <v>1982</v>
      </c>
      <c r="I77" s="33" t="s">
        <v>3581</v>
      </c>
      <c r="J77" s="33" t="s">
        <v>3683</v>
      </c>
      <c r="K77" s="33" t="s">
        <v>127</v>
      </c>
      <c r="L77" s="32">
        <v>15</v>
      </c>
      <c r="M77" s="32" t="s">
        <v>1283</v>
      </c>
      <c r="N77" s="34">
        <v>45551</v>
      </c>
      <c r="O77" s="32" t="s">
        <v>3584</v>
      </c>
      <c r="P77" s="34">
        <v>45565</v>
      </c>
      <c r="Q77" s="32">
        <f>NETWORKDAYS(N77,P77,AV77:AY77:AZ77:BA77:BB77:BE77:BF77:BG77:BH77:BL77)</f>
        <v>11</v>
      </c>
      <c r="R77" s="13">
        <f t="shared" si="1"/>
        <v>12</v>
      </c>
      <c r="S77" s="32" t="s">
        <v>3591</v>
      </c>
      <c r="T77" s="35" t="s">
        <v>3783</v>
      </c>
      <c r="U77" s="32" t="s">
        <v>3584</v>
      </c>
      <c r="V77" s="32" t="s">
        <v>3584</v>
      </c>
      <c r="W77" s="32" t="s">
        <v>3584</v>
      </c>
      <c r="X77" s="32" t="s">
        <v>3584</v>
      </c>
      <c r="Y77" s="33" t="s">
        <v>3644</v>
      </c>
      <c r="AV77" s="26">
        <v>45292</v>
      </c>
      <c r="AW77" s="26">
        <v>45299</v>
      </c>
      <c r="AX77" s="26">
        <v>45376</v>
      </c>
      <c r="AY77" s="26">
        <v>45379</v>
      </c>
      <c r="AZ77" s="26">
        <v>45380</v>
      </c>
      <c r="BA77" s="26">
        <v>45413</v>
      </c>
      <c r="BB77" s="26">
        <v>45425</v>
      </c>
      <c r="BC77" s="26">
        <v>45446</v>
      </c>
      <c r="BD77" s="26">
        <v>45453</v>
      </c>
      <c r="BE77" s="26">
        <v>45474</v>
      </c>
      <c r="BF77" s="26">
        <v>45493</v>
      </c>
      <c r="BG77" s="26">
        <v>45511</v>
      </c>
      <c r="BH77" s="26">
        <v>45523</v>
      </c>
      <c r="BI77" s="26">
        <v>45579</v>
      </c>
      <c r="BJ77" s="26">
        <v>45600</v>
      </c>
      <c r="BK77" s="26">
        <v>45607</v>
      </c>
      <c r="BL77" s="26">
        <v>45651</v>
      </c>
    </row>
    <row r="78" spans="1:64" ht="45" customHeight="1">
      <c r="A78" s="32" t="s">
        <v>3576</v>
      </c>
      <c r="B78" s="32" t="s">
        <v>3577</v>
      </c>
      <c r="C78" s="32" t="s">
        <v>3630</v>
      </c>
      <c r="D78" s="33" t="s">
        <v>1304</v>
      </c>
      <c r="E78" s="32" t="s">
        <v>3588</v>
      </c>
      <c r="F78" s="32" t="s">
        <v>3589</v>
      </c>
      <c r="G78" s="33" t="s">
        <v>1305</v>
      </c>
      <c r="H78" s="33" t="s">
        <v>3631</v>
      </c>
      <c r="I78" s="32" t="s">
        <v>3631</v>
      </c>
      <c r="J78" s="32" t="s">
        <v>3631</v>
      </c>
      <c r="K78" s="33" t="s">
        <v>3632</v>
      </c>
      <c r="L78" s="32">
        <v>15</v>
      </c>
      <c r="M78" s="32" t="s">
        <v>1302</v>
      </c>
      <c r="N78" s="34">
        <v>45551</v>
      </c>
      <c r="O78" s="32" t="s">
        <v>3584</v>
      </c>
      <c r="P78" s="34">
        <v>45565</v>
      </c>
      <c r="Q78" s="32">
        <f>NETWORKDAYS(N78,P78,AV78:AY78:AZ78:BA78:BB78:BE78:BF78:BG78:BH78:BL78)</f>
        <v>11</v>
      </c>
      <c r="R78" s="13">
        <f t="shared" si="1"/>
        <v>12</v>
      </c>
      <c r="S78" s="32" t="s">
        <v>3591</v>
      </c>
      <c r="T78" s="33" t="s">
        <v>3936</v>
      </c>
      <c r="U78" s="32" t="s">
        <v>3584</v>
      </c>
      <c r="V78" s="32" t="s">
        <v>3584</v>
      </c>
      <c r="W78" s="32" t="s">
        <v>3584</v>
      </c>
      <c r="X78" s="32" t="s">
        <v>3584</v>
      </c>
      <c r="Y78" s="33" t="s">
        <v>3644</v>
      </c>
      <c r="AV78" s="26">
        <v>45292</v>
      </c>
      <c r="AW78" s="26">
        <v>45299</v>
      </c>
      <c r="AX78" s="26">
        <v>45376</v>
      </c>
      <c r="AY78" s="26">
        <v>45379</v>
      </c>
      <c r="AZ78" s="26">
        <v>45380</v>
      </c>
      <c r="BA78" s="26">
        <v>45413</v>
      </c>
      <c r="BB78" s="26">
        <v>45425</v>
      </c>
      <c r="BC78" s="26">
        <v>45446</v>
      </c>
      <c r="BD78" s="26">
        <v>45453</v>
      </c>
      <c r="BE78" s="26">
        <v>45474</v>
      </c>
      <c r="BF78" s="26">
        <v>45493</v>
      </c>
      <c r="BG78" s="26">
        <v>45511</v>
      </c>
      <c r="BH78" s="26">
        <v>45523</v>
      </c>
      <c r="BI78" s="26">
        <v>45579</v>
      </c>
      <c r="BJ78" s="26">
        <v>45600</v>
      </c>
      <c r="BK78" s="26">
        <v>45607</v>
      </c>
      <c r="BL78" s="26">
        <v>45651</v>
      </c>
    </row>
    <row r="79" spans="1:64" ht="75" customHeight="1">
      <c r="A79" s="32" t="s">
        <v>3576</v>
      </c>
      <c r="B79" s="32" t="s">
        <v>3577</v>
      </c>
      <c r="C79" s="32" t="s">
        <v>3621</v>
      </c>
      <c r="D79" s="33" t="s">
        <v>1325</v>
      </c>
      <c r="E79" s="32" t="s">
        <v>3602</v>
      </c>
      <c r="F79" s="33" t="s">
        <v>3610</v>
      </c>
      <c r="G79" s="33" t="s">
        <v>1326</v>
      </c>
      <c r="H79" s="33" t="s">
        <v>2074</v>
      </c>
      <c r="I79" s="33" t="s">
        <v>3581</v>
      </c>
      <c r="J79" s="32" t="s">
        <v>3716</v>
      </c>
      <c r="K79" s="33" t="s">
        <v>35</v>
      </c>
      <c r="L79" s="32">
        <v>15</v>
      </c>
      <c r="M79" s="32" t="s">
        <v>1323</v>
      </c>
      <c r="N79" s="34">
        <v>45551</v>
      </c>
      <c r="O79" s="32" t="s">
        <v>3584</v>
      </c>
      <c r="P79" s="34">
        <v>45565</v>
      </c>
      <c r="Q79" s="32">
        <f>NETWORKDAYS(N79,P79,AV79:AY79:AZ79:BA79:BB79:BE79:BF79:BG79:BH79:BL79)</f>
        <v>11</v>
      </c>
      <c r="R79" s="13">
        <f t="shared" si="1"/>
        <v>12</v>
      </c>
      <c r="S79" s="32" t="s">
        <v>3591</v>
      </c>
      <c r="T79" s="33" t="s">
        <v>3937</v>
      </c>
      <c r="U79" s="32" t="s">
        <v>3584</v>
      </c>
      <c r="V79" s="32" t="s">
        <v>3584</v>
      </c>
      <c r="W79" s="32" t="s">
        <v>3584</v>
      </c>
      <c r="X79" s="32" t="s">
        <v>3584</v>
      </c>
      <c r="Y79" s="33" t="s">
        <v>3644</v>
      </c>
      <c r="AV79" s="26">
        <v>45292</v>
      </c>
      <c r="AW79" s="26">
        <v>45299</v>
      </c>
      <c r="AX79" s="26">
        <v>45376</v>
      </c>
      <c r="AY79" s="26">
        <v>45379</v>
      </c>
      <c r="AZ79" s="26">
        <v>45380</v>
      </c>
      <c r="BA79" s="26">
        <v>45413</v>
      </c>
      <c r="BB79" s="26">
        <v>45425</v>
      </c>
      <c r="BC79" s="26">
        <v>45446</v>
      </c>
      <c r="BD79" s="26">
        <v>45453</v>
      </c>
      <c r="BE79" s="26">
        <v>45474</v>
      </c>
      <c r="BF79" s="26">
        <v>45493</v>
      </c>
      <c r="BG79" s="26">
        <v>45511</v>
      </c>
      <c r="BH79" s="26">
        <v>45523</v>
      </c>
      <c r="BI79" s="26">
        <v>45579</v>
      </c>
      <c r="BJ79" s="26">
        <v>45600</v>
      </c>
      <c r="BK79" s="26">
        <v>45607</v>
      </c>
      <c r="BL79" s="26">
        <v>45651</v>
      </c>
    </row>
    <row r="80" spans="1:64" ht="157.5">
      <c r="A80" s="32" t="s">
        <v>3576</v>
      </c>
      <c r="B80" s="32" t="s">
        <v>3577</v>
      </c>
      <c r="C80" s="32" t="s">
        <v>3622</v>
      </c>
      <c r="D80" s="33" t="s">
        <v>1333</v>
      </c>
      <c r="E80" s="32" t="s">
        <v>3602</v>
      </c>
      <c r="F80" s="33" t="s">
        <v>3623</v>
      </c>
      <c r="G80" s="33" t="s">
        <v>1334</v>
      </c>
      <c r="H80" s="33" t="s">
        <v>1982</v>
      </c>
      <c r="I80" s="33" t="s">
        <v>3581</v>
      </c>
      <c r="J80" s="33" t="s">
        <v>3683</v>
      </c>
      <c r="K80" s="33" t="s">
        <v>127</v>
      </c>
      <c r="L80" s="32">
        <v>15</v>
      </c>
      <c r="M80" s="32" t="s">
        <v>1331</v>
      </c>
      <c r="N80" s="34">
        <v>45551</v>
      </c>
      <c r="O80" s="32" t="s">
        <v>3584</v>
      </c>
      <c r="P80" s="34">
        <v>45565</v>
      </c>
      <c r="Q80" s="32">
        <f>NETWORKDAYS(N80,P80,AV80:AY80:AZ80:BA80:BB80:BE80:BF80:BG80:BH80:BL80)</f>
        <v>11</v>
      </c>
      <c r="R80" s="13">
        <f t="shared" si="1"/>
        <v>12</v>
      </c>
      <c r="S80" s="32" t="s">
        <v>3591</v>
      </c>
      <c r="T80" s="35" t="s">
        <v>3784</v>
      </c>
      <c r="U80" s="32" t="s">
        <v>3584</v>
      </c>
      <c r="V80" s="32" t="s">
        <v>3584</v>
      </c>
      <c r="W80" s="32" t="s">
        <v>3584</v>
      </c>
      <c r="X80" s="32" t="s">
        <v>3584</v>
      </c>
      <c r="Y80" s="33" t="s">
        <v>3644</v>
      </c>
      <c r="AV80" s="26">
        <v>45292</v>
      </c>
      <c r="AW80" s="26">
        <v>45299</v>
      </c>
      <c r="AX80" s="26">
        <v>45376</v>
      </c>
      <c r="AY80" s="26">
        <v>45379</v>
      </c>
      <c r="AZ80" s="26">
        <v>45380</v>
      </c>
      <c r="BA80" s="26">
        <v>45413</v>
      </c>
      <c r="BB80" s="26">
        <v>45425</v>
      </c>
      <c r="BC80" s="26">
        <v>45446</v>
      </c>
      <c r="BD80" s="26">
        <v>45453</v>
      </c>
      <c r="BE80" s="26">
        <v>45474</v>
      </c>
      <c r="BF80" s="26">
        <v>45493</v>
      </c>
      <c r="BG80" s="26">
        <v>45511</v>
      </c>
      <c r="BH80" s="26">
        <v>45523</v>
      </c>
      <c r="BI80" s="26">
        <v>45579</v>
      </c>
      <c r="BJ80" s="26">
        <v>45600</v>
      </c>
      <c r="BK80" s="26">
        <v>45607</v>
      </c>
      <c r="BL80" s="26">
        <v>45651</v>
      </c>
    </row>
    <row r="81" spans="1:64" ht="120" hidden="1">
      <c r="A81" s="12" t="s">
        <v>3576</v>
      </c>
      <c r="B81" s="12" t="s">
        <v>3577</v>
      </c>
      <c r="C81" s="12" t="s">
        <v>3626</v>
      </c>
      <c r="D81" s="10" t="s">
        <v>1341</v>
      </c>
      <c r="E81" s="12" t="s">
        <v>3600</v>
      </c>
      <c r="F81" s="15" t="s">
        <v>3610</v>
      </c>
      <c r="G81" s="10" t="s">
        <v>1342</v>
      </c>
      <c r="H81" s="15" t="s">
        <v>1420</v>
      </c>
      <c r="I81" s="15" t="s">
        <v>3581</v>
      </c>
      <c r="J81" s="15" t="s">
        <v>3716</v>
      </c>
      <c r="K81" s="10" t="s">
        <v>246</v>
      </c>
      <c r="L81" s="13">
        <v>15</v>
      </c>
      <c r="M81" s="12" t="s">
        <v>1339</v>
      </c>
      <c r="N81" s="16">
        <v>45551</v>
      </c>
      <c r="O81" s="12" t="s">
        <v>3584</v>
      </c>
      <c r="P81" s="18">
        <v>45565</v>
      </c>
      <c r="Q81" s="13">
        <f>NETWORKDAYS(N81,P81,AV81:AY81:AZ81:BA81:BB81:BE81:BF81:BG81:BH81:BL81)</f>
        <v>11</v>
      </c>
      <c r="R81" s="13">
        <f t="shared" si="1"/>
        <v>12</v>
      </c>
      <c r="S81" s="13" t="s">
        <v>3585</v>
      </c>
      <c r="T81" s="22" t="s">
        <v>3785</v>
      </c>
      <c r="U81" s="12" t="s">
        <v>3584</v>
      </c>
      <c r="V81" s="12" t="s">
        <v>3584</v>
      </c>
      <c r="W81" s="12" t="s">
        <v>3584</v>
      </c>
      <c r="X81" s="12" t="s">
        <v>3584</v>
      </c>
      <c r="Y81" s="15" t="s">
        <v>3703</v>
      </c>
      <c r="AV81" s="26">
        <v>45292</v>
      </c>
      <c r="AW81" s="26">
        <v>45299</v>
      </c>
      <c r="AX81" s="26">
        <v>45376</v>
      </c>
      <c r="AY81" s="26">
        <v>45379</v>
      </c>
      <c r="AZ81" s="26">
        <v>45380</v>
      </c>
      <c r="BA81" s="26">
        <v>45413</v>
      </c>
      <c r="BB81" s="26">
        <v>45425</v>
      </c>
      <c r="BC81" s="26">
        <v>45446</v>
      </c>
      <c r="BD81" s="26">
        <v>45453</v>
      </c>
      <c r="BE81" s="26">
        <v>45474</v>
      </c>
      <c r="BF81" s="26">
        <v>45493</v>
      </c>
      <c r="BG81" s="26">
        <v>45511</v>
      </c>
      <c r="BH81" s="26">
        <v>45523</v>
      </c>
      <c r="BI81" s="26">
        <v>45579</v>
      </c>
      <c r="BJ81" s="26">
        <v>45600</v>
      </c>
      <c r="BK81" s="26">
        <v>45607</v>
      </c>
      <c r="BL81" s="26">
        <v>45651</v>
      </c>
    </row>
    <row r="82" spans="1:64" ht="135" hidden="1">
      <c r="A82" s="12" t="s">
        <v>3576</v>
      </c>
      <c r="B82" s="12" t="s">
        <v>3577</v>
      </c>
      <c r="C82" s="12" t="s">
        <v>3628</v>
      </c>
      <c r="D82" s="10" t="s">
        <v>1309</v>
      </c>
      <c r="E82" s="12" t="s">
        <v>3600</v>
      </c>
      <c r="F82" s="12" t="s">
        <v>3594</v>
      </c>
      <c r="G82" s="10" t="s">
        <v>1310</v>
      </c>
      <c r="H82" s="15" t="s">
        <v>3009</v>
      </c>
      <c r="I82" s="15" t="s">
        <v>3595</v>
      </c>
      <c r="J82" s="15" t="s">
        <v>3596</v>
      </c>
      <c r="K82" s="15" t="s">
        <v>3634</v>
      </c>
      <c r="L82" s="13">
        <v>15</v>
      </c>
      <c r="M82" s="12" t="s">
        <v>1366</v>
      </c>
      <c r="N82" s="16">
        <v>45551</v>
      </c>
      <c r="O82" s="12" t="s">
        <v>1307</v>
      </c>
      <c r="P82" s="18">
        <v>45551</v>
      </c>
      <c r="Q82" s="13">
        <f>NETWORKDAYS(N82,P82,AV82:AY82:AZ82:BA82:BB82:BE82:BF82:BG82:BH82:BL82)</f>
        <v>1</v>
      </c>
      <c r="R82" s="13">
        <f t="shared" si="1"/>
        <v>2</v>
      </c>
      <c r="S82" s="12" t="s">
        <v>3591</v>
      </c>
      <c r="T82" s="15" t="s">
        <v>3635</v>
      </c>
      <c r="U82" s="16">
        <v>45551</v>
      </c>
      <c r="V82" s="12" t="s">
        <v>3593</v>
      </c>
      <c r="W82" s="12" t="s">
        <v>3599</v>
      </c>
      <c r="X82" s="12" t="s">
        <v>3584</v>
      </c>
      <c r="Y82" s="12" t="s">
        <v>3591</v>
      </c>
      <c r="AV82" s="26">
        <v>45292</v>
      </c>
      <c r="AW82" s="26">
        <v>45299</v>
      </c>
      <c r="AX82" s="26">
        <v>45376</v>
      </c>
      <c r="AY82" s="26">
        <v>45379</v>
      </c>
      <c r="AZ82" s="26">
        <v>45380</v>
      </c>
      <c r="BA82" s="26">
        <v>45413</v>
      </c>
      <c r="BB82" s="26">
        <v>45425</v>
      </c>
      <c r="BC82" s="26">
        <v>45446</v>
      </c>
      <c r="BD82" s="26">
        <v>45453</v>
      </c>
      <c r="BE82" s="26">
        <v>45474</v>
      </c>
      <c r="BF82" s="26">
        <v>45493</v>
      </c>
      <c r="BG82" s="26">
        <v>45511</v>
      </c>
      <c r="BH82" s="26">
        <v>45523</v>
      </c>
      <c r="BI82" s="26">
        <v>45579</v>
      </c>
      <c r="BJ82" s="26">
        <v>45600</v>
      </c>
      <c r="BK82" s="26">
        <v>45607</v>
      </c>
      <c r="BL82" s="26">
        <v>45651</v>
      </c>
    </row>
    <row r="83" spans="1:64" ht="120" hidden="1">
      <c r="A83" s="12" t="s">
        <v>3576</v>
      </c>
      <c r="B83" s="12" t="s">
        <v>3577</v>
      </c>
      <c r="C83" s="12" t="s">
        <v>3578</v>
      </c>
      <c r="D83" s="10" t="s">
        <v>959</v>
      </c>
      <c r="E83" s="12" t="s">
        <v>3600</v>
      </c>
      <c r="F83" s="15" t="s">
        <v>3604</v>
      </c>
      <c r="G83" s="10" t="s">
        <v>960</v>
      </c>
      <c r="H83" s="15" t="s">
        <v>3787</v>
      </c>
      <c r="I83" s="15" t="s">
        <v>3595</v>
      </c>
      <c r="J83" s="15" t="s">
        <v>3788</v>
      </c>
      <c r="K83" s="10" t="s">
        <v>503</v>
      </c>
      <c r="L83" s="13">
        <v>15</v>
      </c>
      <c r="M83" s="12" t="s">
        <v>1379</v>
      </c>
      <c r="N83" s="16">
        <v>45551</v>
      </c>
      <c r="O83" s="12" t="s">
        <v>957</v>
      </c>
      <c r="P83" s="16">
        <v>45565</v>
      </c>
      <c r="Q83" s="13">
        <f>NETWORKDAYS(N83,P83,AV83:AY83:AZ83:BA83:BB83:BE83:BF83:BG83:BH83:BL83)</f>
        <v>11</v>
      </c>
      <c r="R83" s="13">
        <f t="shared" si="1"/>
        <v>12</v>
      </c>
      <c r="S83" s="13" t="s">
        <v>3585</v>
      </c>
      <c r="T83" s="22" t="s">
        <v>3786</v>
      </c>
      <c r="U83" s="18">
        <v>45553</v>
      </c>
      <c r="V83" s="12" t="s">
        <v>3593</v>
      </c>
      <c r="W83" s="12" t="s">
        <v>3584</v>
      </c>
      <c r="X83" s="12" t="s">
        <v>3584</v>
      </c>
      <c r="Y83" s="15" t="s">
        <v>3932</v>
      </c>
      <c r="AV83" s="26">
        <v>45292</v>
      </c>
      <c r="AW83" s="26">
        <v>45299</v>
      </c>
      <c r="AX83" s="26">
        <v>45376</v>
      </c>
      <c r="AY83" s="26">
        <v>45379</v>
      </c>
      <c r="AZ83" s="26">
        <v>45380</v>
      </c>
      <c r="BA83" s="26">
        <v>45413</v>
      </c>
      <c r="BB83" s="26">
        <v>45425</v>
      </c>
      <c r="BC83" s="26">
        <v>45446</v>
      </c>
      <c r="BD83" s="26">
        <v>45453</v>
      </c>
      <c r="BE83" s="26">
        <v>45474</v>
      </c>
      <c r="BF83" s="26">
        <v>45493</v>
      </c>
      <c r="BG83" s="26">
        <v>45511</v>
      </c>
      <c r="BH83" s="26">
        <v>45523</v>
      </c>
      <c r="BI83" s="26">
        <v>45579</v>
      </c>
      <c r="BJ83" s="26">
        <v>45600</v>
      </c>
      <c r="BK83" s="26">
        <v>45607</v>
      </c>
      <c r="BL83" s="26">
        <v>45651</v>
      </c>
    </row>
    <row r="84" spans="1:64" ht="165" hidden="1">
      <c r="A84" s="12" t="s">
        <v>3576</v>
      </c>
      <c r="B84" s="12" t="s">
        <v>3577</v>
      </c>
      <c r="C84" s="12" t="s">
        <v>3769</v>
      </c>
      <c r="D84" s="10" t="s">
        <v>646</v>
      </c>
      <c r="E84" s="12" t="s">
        <v>3579</v>
      </c>
      <c r="F84" s="15" t="s">
        <v>3589</v>
      </c>
      <c r="G84" s="10" t="s">
        <v>1386</v>
      </c>
      <c r="H84" s="15" t="s">
        <v>2840</v>
      </c>
      <c r="I84" s="15" t="s">
        <v>3581</v>
      </c>
      <c r="J84" s="15" t="s">
        <v>3686</v>
      </c>
      <c r="K84" s="10" t="s">
        <v>108</v>
      </c>
      <c r="L84" s="13">
        <v>15</v>
      </c>
      <c r="M84" s="12" t="s">
        <v>1384</v>
      </c>
      <c r="N84" s="16">
        <v>45551</v>
      </c>
      <c r="O84" s="12" t="s">
        <v>3584</v>
      </c>
      <c r="P84" s="18">
        <v>45565</v>
      </c>
      <c r="Q84" s="13">
        <f>NETWORKDAYS(N84,P84,AV84:AY84:AZ84:BA84:BB84:BE84:BF84:BG84:BH84:BL84)</f>
        <v>11</v>
      </c>
      <c r="R84" s="13">
        <f t="shared" si="1"/>
        <v>12</v>
      </c>
      <c r="S84" s="13" t="s">
        <v>3585</v>
      </c>
      <c r="T84" s="22" t="s">
        <v>3789</v>
      </c>
      <c r="U84" s="12" t="s">
        <v>3584</v>
      </c>
      <c r="V84" s="12" t="s">
        <v>3584</v>
      </c>
      <c r="W84" s="12" t="s">
        <v>3584</v>
      </c>
      <c r="X84" s="12" t="s">
        <v>3584</v>
      </c>
      <c r="Y84" s="15" t="s">
        <v>3703</v>
      </c>
      <c r="AV84" s="26">
        <v>45292</v>
      </c>
      <c r="AW84" s="26">
        <v>45299</v>
      </c>
      <c r="AX84" s="26">
        <v>45376</v>
      </c>
      <c r="AY84" s="26">
        <v>45379</v>
      </c>
      <c r="AZ84" s="26">
        <v>45380</v>
      </c>
      <c r="BA84" s="26">
        <v>45413</v>
      </c>
      <c r="BB84" s="26">
        <v>45425</v>
      </c>
      <c r="BC84" s="26">
        <v>45446</v>
      </c>
      <c r="BD84" s="26">
        <v>45453</v>
      </c>
      <c r="BE84" s="26">
        <v>45474</v>
      </c>
      <c r="BF84" s="26">
        <v>45493</v>
      </c>
      <c r="BG84" s="26">
        <v>45511</v>
      </c>
      <c r="BH84" s="26">
        <v>45523</v>
      </c>
      <c r="BI84" s="26">
        <v>45579</v>
      </c>
      <c r="BJ84" s="26">
        <v>45600</v>
      </c>
      <c r="BK84" s="26">
        <v>45607</v>
      </c>
      <c r="BL84" s="26">
        <v>45651</v>
      </c>
    </row>
    <row r="85" spans="1:64" ht="150" hidden="1">
      <c r="A85" s="12" t="s">
        <v>3576</v>
      </c>
      <c r="B85" s="12" t="s">
        <v>3577</v>
      </c>
      <c r="C85" s="12" t="s">
        <v>3608</v>
      </c>
      <c r="D85" s="10" t="s">
        <v>1389</v>
      </c>
      <c r="E85" s="12" t="s">
        <v>3600</v>
      </c>
      <c r="F85" s="15" t="s">
        <v>3610</v>
      </c>
      <c r="G85" s="10" t="s">
        <v>1390</v>
      </c>
      <c r="H85" s="15" t="s">
        <v>2074</v>
      </c>
      <c r="I85" s="15" t="s">
        <v>3581</v>
      </c>
      <c r="J85" s="15" t="s">
        <v>3716</v>
      </c>
      <c r="K85" s="10" t="s">
        <v>503</v>
      </c>
      <c r="L85" s="13">
        <v>15</v>
      </c>
      <c r="M85" s="12" t="s">
        <v>1387</v>
      </c>
      <c r="N85" s="16">
        <v>45551</v>
      </c>
      <c r="O85" s="12" t="s">
        <v>3791</v>
      </c>
      <c r="P85" s="16">
        <v>45565</v>
      </c>
      <c r="Q85" s="13">
        <f>NETWORKDAYS(N85,P85,AV85:AY85:AZ85:BA85:BB85:BE85:BF85:BG85:BH85:BL85)</f>
        <v>11</v>
      </c>
      <c r="R85" s="13">
        <f t="shared" si="1"/>
        <v>12</v>
      </c>
      <c r="S85" s="13" t="s">
        <v>3585</v>
      </c>
      <c r="T85" s="22" t="s">
        <v>3790</v>
      </c>
      <c r="U85" s="18">
        <v>45559</v>
      </c>
      <c r="V85" s="12" t="s">
        <v>3584</v>
      </c>
      <c r="W85" s="12" t="s">
        <v>3584</v>
      </c>
      <c r="X85" s="12" t="s">
        <v>3584</v>
      </c>
      <c r="Y85" s="15" t="s">
        <v>3932</v>
      </c>
      <c r="AV85" s="26">
        <v>45292</v>
      </c>
      <c r="AW85" s="26">
        <v>45299</v>
      </c>
      <c r="AX85" s="26">
        <v>45376</v>
      </c>
      <c r="AY85" s="26">
        <v>45379</v>
      </c>
      <c r="AZ85" s="26">
        <v>45380</v>
      </c>
      <c r="BA85" s="26">
        <v>45413</v>
      </c>
      <c r="BB85" s="26">
        <v>45425</v>
      </c>
      <c r="BC85" s="26">
        <v>45446</v>
      </c>
      <c r="BD85" s="26">
        <v>45453</v>
      </c>
      <c r="BE85" s="26">
        <v>45474</v>
      </c>
      <c r="BF85" s="26">
        <v>45493</v>
      </c>
      <c r="BG85" s="26">
        <v>45511</v>
      </c>
      <c r="BH85" s="26">
        <v>45523</v>
      </c>
      <c r="BI85" s="26">
        <v>45579</v>
      </c>
      <c r="BJ85" s="26">
        <v>45600</v>
      </c>
      <c r="BK85" s="26">
        <v>45607</v>
      </c>
      <c r="BL85" s="26">
        <v>45651</v>
      </c>
    </row>
    <row r="86" spans="1:64" ht="165" hidden="1">
      <c r="A86" s="12" t="s">
        <v>3576</v>
      </c>
      <c r="B86" s="12" t="s">
        <v>3577</v>
      </c>
      <c r="C86" s="12" t="s">
        <v>3616</v>
      </c>
      <c r="D86" s="10" t="s">
        <v>1396</v>
      </c>
      <c r="E86" s="12" t="s">
        <v>3602</v>
      </c>
      <c r="F86" s="15" t="s">
        <v>3623</v>
      </c>
      <c r="G86" s="10" t="s">
        <v>1397</v>
      </c>
      <c r="H86" s="15" t="s">
        <v>3707</v>
      </c>
      <c r="I86" s="15" t="s">
        <v>3581</v>
      </c>
      <c r="J86" s="15" t="s">
        <v>3683</v>
      </c>
      <c r="K86" s="10" t="s">
        <v>127</v>
      </c>
      <c r="L86" s="13">
        <v>15</v>
      </c>
      <c r="M86" s="12" t="s">
        <v>1394</v>
      </c>
      <c r="N86" s="16">
        <v>45551</v>
      </c>
      <c r="O86" s="12" t="s">
        <v>3584</v>
      </c>
      <c r="P86" s="18">
        <v>45565</v>
      </c>
      <c r="Q86" s="13">
        <f>NETWORKDAYS(N86,P86,AV86:AY86:AZ86:BA86:BB86:BE86:BF86:BG86:BH86:BL86)</f>
        <v>11</v>
      </c>
      <c r="R86" s="13">
        <f t="shared" si="1"/>
        <v>12</v>
      </c>
      <c r="S86" s="13" t="s">
        <v>3585</v>
      </c>
      <c r="T86" s="22" t="s">
        <v>3792</v>
      </c>
      <c r="U86" s="12" t="s">
        <v>3584</v>
      </c>
      <c r="V86" s="12" t="s">
        <v>3584</v>
      </c>
      <c r="W86" s="12" t="s">
        <v>3584</v>
      </c>
      <c r="X86" s="12" t="s">
        <v>3584</v>
      </c>
      <c r="Y86" s="15" t="s">
        <v>3703</v>
      </c>
      <c r="AV86" s="26">
        <v>45292</v>
      </c>
      <c r="AW86" s="26">
        <v>45299</v>
      </c>
      <c r="AX86" s="26">
        <v>45376</v>
      </c>
      <c r="AY86" s="26">
        <v>45379</v>
      </c>
      <c r="AZ86" s="26">
        <v>45380</v>
      </c>
      <c r="BA86" s="26">
        <v>45413</v>
      </c>
      <c r="BB86" s="26">
        <v>45425</v>
      </c>
      <c r="BC86" s="26">
        <v>45446</v>
      </c>
      <c r="BD86" s="26">
        <v>45453</v>
      </c>
      <c r="BE86" s="26">
        <v>45474</v>
      </c>
      <c r="BF86" s="26">
        <v>45493</v>
      </c>
      <c r="BG86" s="26">
        <v>45511</v>
      </c>
      <c r="BH86" s="26">
        <v>45523</v>
      </c>
      <c r="BI86" s="26">
        <v>45579</v>
      </c>
      <c r="BJ86" s="26">
        <v>45600</v>
      </c>
      <c r="BK86" s="26">
        <v>45607</v>
      </c>
      <c r="BL86" s="26">
        <v>45651</v>
      </c>
    </row>
    <row r="87" spans="1:64" ht="94.5">
      <c r="A87" s="32" t="s">
        <v>3576</v>
      </c>
      <c r="B87" s="32" t="s">
        <v>3577</v>
      </c>
      <c r="C87" s="32" t="s">
        <v>3578</v>
      </c>
      <c r="D87" s="33" t="s">
        <v>1400</v>
      </c>
      <c r="E87" s="32" t="s">
        <v>3602</v>
      </c>
      <c r="F87" s="32" t="s">
        <v>3594</v>
      </c>
      <c r="G87" s="33" t="s">
        <v>1401</v>
      </c>
      <c r="H87" s="33" t="s">
        <v>3631</v>
      </c>
      <c r="I87" s="32" t="s">
        <v>3631</v>
      </c>
      <c r="J87" s="32" t="s">
        <v>3631</v>
      </c>
      <c r="K87" s="33" t="s">
        <v>1306</v>
      </c>
      <c r="L87" s="32">
        <v>15</v>
      </c>
      <c r="M87" s="32" t="s">
        <v>1398</v>
      </c>
      <c r="N87" s="34">
        <v>45551</v>
      </c>
      <c r="O87" s="32" t="s">
        <v>3584</v>
      </c>
      <c r="P87" s="34">
        <v>45565</v>
      </c>
      <c r="Q87" s="32">
        <f>NETWORKDAYS(N87,P87,AV87:AY87:AZ87:BA87:BB87:BE87:BF87:BG87:BH87:BL87)</f>
        <v>11</v>
      </c>
      <c r="R87" s="13">
        <f t="shared" si="1"/>
        <v>12</v>
      </c>
      <c r="S87" s="32" t="s">
        <v>3591</v>
      </c>
      <c r="T87" s="33" t="s">
        <v>3929</v>
      </c>
      <c r="U87" s="32" t="s">
        <v>3584</v>
      </c>
      <c r="V87" s="32" t="s">
        <v>3584</v>
      </c>
      <c r="W87" s="32" t="s">
        <v>3584</v>
      </c>
      <c r="X87" s="32" t="s">
        <v>3584</v>
      </c>
      <c r="Y87" s="33" t="s">
        <v>3644</v>
      </c>
      <c r="AV87" s="26">
        <v>45292</v>
      </c>
      <c r="AW87" s="26">
        <v>45299</v>
      </c>
      <c r="AX87" s="26">
        <v>45376</v>
      </c>
      <c r="AY87" s="26">
        <v>45379</v>
      </c>
      <c r="AZ87" s="26">
        <v>45380</v>
      </c>
      <c r="BA87" s="26">
        <v>45413</v>
      </c>
      <c r="BB87" s="26">
        <v>45425</v>
      </c>
      <c r="BC87" s="26">
        <v>45446</v>
      </c>
      <c r="BD87" s="26">
        <v>45453</v>
      </c>
      <c r="BE87" s="26">
        <v>45474</v>
      </c>
      <c r="BF87" s="26">
        <v>45493</v>
      </c>
      <c r="BG87" s="26">
        <v>45511</v>
      </c>
      <c r="BH87" s="26">
        <v>45523</v>
      </c>
      <c r="BI87" s="26">
        <v>45579</v>
      </c>
      <c r="BJ87" s="26">
        <v>45600</v>
      </c>
      <c r="BK87" s="26">
        <v>45607</v>
      </c>
      <c r="BL87" s="26">
        <v>45651</v>
      </c>
    </row>
    <row r="88" spans="1:64" ht="105" hidden="1">
      <c r="A88" s="12" t="s">
        <v>3576</v>
      </c>
      <c r="B88" s="12" t="s">
        <v>3577</v>
      </c>
      <c r="C88" s="12" t="s">
        <v>3628</v>
      </c>
      <c r="D88" s="10" t="s">
        <v>1300</v>
      </c>
      <c r="E88" s="12" t="s">
        <v>3588</v>
      </c>
      <c r="F88" s="12" t="s">
        <v>3604</v>
      </c>
      <c r="G88" s="10" t="s">
        <v>1301</v>
      </c>
      <c r="H88" s="15" t="s">
        <v>3044</v>
      </c>
      <c r="I88" s="15" t="s">
        <v>3581</v>
      </c>
      <c r="J88" s="12" t="s">
        <v>3590</v>
      </c>
      <c r="K88" s="15" t="s">
        <v>3583</v>
      </c>
      <c r="L88" s="13">
        <v>15</v>
      </c>
      <c r="M88" s="12" t="s">
        <v>1422</v>
      </c>
      <c r="N88" s="16">
        <v>45551</v>
      </c>
      <c r="O88" s="12" t="s">
        <v>1298</v>
      </c>
      <c r="P88" s="16">
        <v>45552</v>
      </c>
      <c r="Q88" s="13">
        <f>NETWORKDAYS(N88,P88,AV88:AY88:AZ88:BA88:BB88:BE88:BF88:BG88:BH88:BL88)</f>
        <v>2</v>
      </c>
      <c r="R88" s="13">
        <f t="shared" si="1"/>
        <v>3</v>
      </c>
      <c r="S88" s="12" t="s">
        <v>3591</v>
      </c>
      <c r="T88" s="15" t="s">
        <v>3636</v>
      </c>
      <c r="U88" s="16">
        <v>45552</v>
      </c>
      <c r="V88" s="12" t="s">
        <v>3593</v>
      </c>
      <c r="W88" s="12" t="s">
        <v>3584</v>
      </c>
      <c r="X88" s="12" t="s">
        <v>3584</v>
      </c>
      <c r="Y88" s="12" t="s">
        <v>3591</v>
      </c>
      <c r="AV88" s="26">
        <v>45292</v>
      </c>
      <c r="AW88" s="26">
        <v>45299</v>
      </c>
      <c r="AX88" s="26">
        <v>45376</v>
      </c>
      <c r="AY88" s="26">
        <v>45379</v>
      </c>
      <c r="AZ88" s="26">
        <v>45380</v>
      </c>
      <c r="BA88" s="26">
        <v>45413</v>
      </c>
      <c r="BB88" s="26">
        <v>45425</v>
      </c>
      <c r="BC88" s="26">
        <v>45446</v>
      </c>
      <c r="BD88" s="26">
        <v>45453</v>
      </c>
      <c r="BE88" s="26">
        <v>45474</v>
      </c>
      <c r="BF88" s="26">
        <v>45493</v>
      </c>
      <c r="BG88" s="26">
        <v>45511</v>
      </c>
      <c r="BH88" s="26">
        <v>45523</v>
      </c>
      <c r="BI88" s="26">
        <v>45579</v>
      </c>
      <c r="BJ88" s="26">
        <v>45600</v>
      </c>
      <c r="BK88" s="26">
        <v>45607</v>
      </c>
      <c r="BL88" s="26">
        <v>45651</v>
      </c>
    </row>
    <row r="89" spans="1:64" ht="142.5" hidden="1" customHeight="1">
      <c r="A89" s="12" t="s">
        <v>3576</v>
      </c>
      <c r="B89" s="12" t="s">
        <v>3577</v>
      </c>
      <c r="C89" s="12" t="s">
        <v>3628</v>
      </c>
      <c r="D89" s="10" t="s">
        <v>1426</v>
      </c>
      <c r="E89" s="12" t="s">
        <v>3600</v>
      </c>
      <c r="F89" s="12" t="s">
        <v>3604</v>
      </c>
      <c r="G89" s="10" t="s">
        <v>1427</v>
      </c>
      <c r="H89" s="15" t="s">
        <v>3067</v>
      </c>
      <c r="I89" s="15" t="s">
        <v>3581</v>
      </c>
      <c r="J89" s="15" t="s">
        <v>3582</v>
      </c>
      <c r="K89" s="15" t="s">
        <v>3603</v>
      </c>
      <c r="L89" s="13">
        <v>15</v>
      </c>
      <c r="M89" s="12" t="s">
        <v>1424</v>
      </c>
      <c r="N89" s="16">
        <v>45551</v>
      </c>
      <c r="O89" s="12" t="s">
        <v>3584</v>
      </c>
      <c r="P89" s="16">
        <v>45551</v>
      </c>
      <c r="Q89" s="13">
        <f>NETWORKDAYS(N89,P89,AV89:AY89:AZ89:BA89:BB89:BE89:BF89:BG89:BH89:BL89)</f>
        <v>1</v>
      </c>
      <c r="R89" s="13">
        <f t="shared" si="1"/>
        <v>2</v>
      </c>
      <c r="S89" s="12" t="s">
        <v>3591</v>
      </c>
      <c r="T89" s="15" t="s">
        <v>3637</v>
      </c>
      <c r="U89" s="16">
        <v>45551</v>
      </c>
      <c r="V89" s="12" t="s">
        <v>3584</v>
      </c>
      <c r="W89" s="12" t="s">
        <v>3599</v>
      </c>
      <c r="X89" s="12" t="s">
        <v>3584</v>
      </c>
      <c r="Y89" s="12" t="s">
        <v>3591</v>
      </c>
      <c r="AV89" s="26">
        <v>45292</v>
      </c>
      <c r="AW89" s="26">
        <v>45299</v>
      </c>
      <c r="AX89" s="26">
        <v>45376</v>
      </c>
      <c r="AY89" s="26">
        <v>45379</v>
      </c>
      <c r="AZ89" s="26">
        <v>45380</v>
      </c>
      <c r="BA89" s="26">
        <v>45413</v>
      </c>
      <c r="BB89" s="26">
        <v>45425</v>
      </c>
      <c r="BC89" s="26">
        <v>45446</v>
      </c>
      <c r="BD89" s="26">
        <v>45453</v>
      </c>
      <c r="BE89" s="26">
        <v>45474</v>
      </c>
      <c r="BF89" s="26">
        <v>45493</v>
      </c>
      <c r="BG89" s="26">
        <v>45511</v>
      </c>
      <c r="BH89" s="26">
        <v>45523</v>
      </c>
      <c r="BI89" s="26">
        <v>45579</v>
      </c>
      <c r="BJ89" s="26">
        <v>45600</v>
      </c>
      <c r="BK89" s="26">
        <v>45607</v>
      </c>
      <c r="BL89" s="26">
        <v>45651</v>
      </c>
    </row>
    <row r="90" spans="1:64" ht="105" hidden="1">
      <c r="A90" s="12" t="s">
        <v>3576</v>
      </c>
      <c r="B90" s="12" t="s">
        <v>3577</v>
      </c>
      <c r="C90" s="12" t="s">
        <v>3578</v>
      </c>
      <c r="D90" s="10" t="s">
        <v>951</v>
      </c>
      <c r="E90" s="12" t="s">
        <v>3602</v>
      </c>
      <c r="F90" s="12" t="s">
        <v>3594</v>
      </c>
      <c r="G90" s="10" t="s">
        <v>952</v>
      </c>
      <c r="H90" s="15" t="s">
        <v>3044</v>
      </c>
      <c r="I90" s="15" t="s">
        <v>3581</v>
      </c>
      <c r="J90" s="12" t="s">
        <v>3590</v>
      </c>
      <c r="K90" s="15" t="s">
        <v>3583</v>
      </c>
      <c r="L90" s="12">
        <v>15</v>
      </c>
      <c r="M90" s="12" t="s">
        <v>1442</v>
      </c>
      <c r="N90" s="16">
        <v>45551</v>
      </c>
      <c r="O90" s="12" t="s">
        <v>949</v>
      </c>
      <c r="P90" s="16">
        <v>45554</v>
      </c>
      <c r="Q90" s="13">
        <f>NETWORKDAYS(N90,P90,AV90:AY90:AZ90:BA90:BB90:BE90:BF90:BG90:BH90:BL90)</f>
        <v>4</v>
      </c>
      <c r="R90" s="13">
        <f t="shared" si="1"/>
        <v>5</v>
      </c>
      <c r="S90" s="12" t="s">
        <v>3591</v>
      </c>
      <c r="T90" s="22" t="s">
        <v>3638</v>
      </c>
      <c r="U90" s="16">
        <v>45554</v>
      </c>
      <c r="V90" s="12" t="s">
        <v>3593</v>
      </c>
      <c r="W90" s="12" t="s">
        <v>3584</v>
      </c>
      <c r="X90" s="12" t="s">
        <v>3584</v>
      </c>
      <c r="Y90" s="12" t="s">
        <v>3591</v>
      </c>
      <c r="AV90" s="26">
        <v>45292</v>
      </c>
      <c r="AW90" s="26">
        <v>45299</v>
      </c>
      <c r="AX90" s="26">
        <v>45376</v>
      </c>
      <c r="AY90" s="26">
        <v>45379</v>
      </c>
      <c r="AZ90" s="26">
        <v>45380</v>
      </c>
      <c r="BA90" s="26">
        <v>45413</v>
      </c>
      <c r="BB90" s="26">
        <v>45425</v>
      </c>
      <c r="BC90" s="26">
        <v>45446</v>
      </c>
      <c r="BD90" s="26">
        <v>45453</v>
      </c>
      <c r="BE90" s="26">
        <v>45474</v>
      </c>
      <c r="BF90" s="26">
        <v>45493</v>
      </c>
      <c r="BG90" s="26">
        <v>45511</v>
      </c>
      <c r="BH90" s="26">
        <v>45523</v>
      </c>
      <c r="BI90" s="26">
        <v>45579</v>
      </c>
      <c r="BJ90" s="26">
        <v>45600</v>
      </c>
      <c r="BK90" s="26">
        <v>45607</v>
      </c>
      <c r="BL90" s="26">
        <v>45651</v>
      </c>
    </row>
    <row r="91" spans="1:64" ht="225" hidden="1">
      <c r="A91" s="12" t="s">
        <v>3576</v>
      </c>
      <c r="B91" s="12" t="s">
        <v>3577</v>
      </c>
      <c r="C91" s="12" t="s">
        <v>3587</v>
      </c>
      <c r="D91" s="10" t="s">
        <v>29</v>
      </c>
      <c r="E91" s="12" t="s">
        <v>3588</v>
      </c>
      <c r="F91" s="12" t="s">
        <v>3589</v>
      </c>
      <c r="G91" s="10" t="s">
        <v>1448</v>
      </c>
      <c r="H91" s="15" t="s">
        <v>3051</v>
      </c>
      <c r="I91" s="15" t="s">
        <v>3581</v>
      </c>
      <c r="J91" s="12" t="s">
        <v>3590</v>
      </c>
      <c r="K91" s="15" t="s">
        <v>3583</v>
      </c>
      <c r="L91" s="13">
        <v>15</v>
      </c>
      <c r="M91" s="12" t="s">
        <v>1446</v>
      </c>
      <c r="N91" s="16">
        <v>45551</v>
      </c>
      <c r="O91" s="12" t="s">
        <v>3584</v>
      </c>
      <c r="P91" s="16">
        <v>45551</v>
      </c>
      <c r="Q91" s="13">
        <f>NETWORKDAYS(N91,P91,AV91:AY91:AZ91:BA91:BB91:BE91:BF91:BG91:BH91:BL91)</f>
        <v>1</v>
      </c>
      <c r="R91" s="13">
        <f t="shared" si="1"/>
        <v>2</v>
      </c>
      <c r="S91" s="12" t="s">
        <v>3591</v>
      </c>
      <c r="T91" s="22" t="s">
        <v>3639</v>
      </c>
      <c r="U91" s="16">
        <v>45551</v>
      </c>
      <c r="V91" s="12" t="s">
        <v>3593</v>
      </c>
      <c r="W91" s="12" t="s">
        <v>3584</v>
      </c>
      <c r="X91" s="12" t="s">
        <v>3584</v>
      </c>
      <c r="Y91" s="15" t="s">
        <v>3640</v>
      </c>
      <c r="AV91" s="26">
        <v>45292</v>
      </c>
      <c r="AW91" s="26">
        <v>45299</v>
      </c>
      <c r="AX91" s="26">
        <v>45376</v>
      </c>
      <c r="AY91" s="26">
        <v>45379</v>
      </c>
      <c r="AZ91" s="26">
        <v>45380</v>
      </c>
      <c r="BA91" s="26">
        <v>45413</v>
      </c>
      <c r="BB91" s="26">
        <v>45425</v>
      </c>
      <c r="BC91" s="26">
        <v>45446</v>
      </c>
      <c r="BD91" s="26">
        <v>45453</v>
      </c>
      <c r="BE91" s="26">
        <v>45474</v>
      </c>
      <c r="BF91" s="26">
        <v>45493</v>
      </c>
      <c r="BG91" s="26">
        <v>45511</v>
      </c>
      <c r="BH91" s="26">
        <v>45523</v>
      </c>
      <c r="BI91" s="26">
        <v>45579</v>
      </c>
      <c r="BJ91" s="26">
        <v>45600</v>
      </c>
      <c r="BK91" s="26">
        <v>45607</v>
      </c>
      <c r="BL91" s="26">
        <v>45651</v>
      </c>
    </row>
    <row r="92" spans="1:64" ht="165" hidden="1">
      <c r="A92" s="12" t="s">
        <v>3576</v>
      </c>
      <c r="B92" s="12" t="s">
        <v>3577</v>
      </c>
      <c r="C92" s="12" t="s">
        <v>3578</v>
      </c>
      <c r="D92" s="10" t="s">
        <v>642</v>
      </c>
      <c r="E92" s="12" t="s">
        <v>3600</v>
      </c>
      <c r="F92" s="15" t="s">
        <v>3610</v>
      </c>
      <c r="G92" s="10" t="s">
        <v>1451</v>
      </c>
      <c r="H92" s="15" t="s">
        <v>3707</v>
      </c>
      <c r="I92" s="15" t="s">
        <v>3581</v>
      </c>
      <c r="J92" s="15" t="s">
        <v>3683</v>
      </c>
      <c r="K92" s="10" t="s">
        <v>46</v>
      </c>
      <c r="L92" s="13">
        <v>15</v>
      </c>
      <c r="M92" s="12" t="s">
        <v>1449</v>
      </c>
      <c r="N92" s="16">
        <v>45550</v>
      </c>
      <c r="O92" s="12" t="s">
        <v>3584</v>
      </c>
      <c r="P92" s="18">
        <v>45565</v>
      </c>
      <c r="Q92" s="13">
        <f>NETWORKDAYS(N92,P92,AV92:AY92:AZ92:BA92:BB92:BE92:BF92:BG92:BH92:BL92)</f>
        <v>11</v>
      </c>
      <c r="R92" s="13">
        <f t="shared" si="1"/>
        <v>12</v>
      </c>
      <c r="S92" s="13" t="s">
        <v>3585</v>
      </c>
      <c r="T92" s="22" t="s">
        <v>3793</v>
      </c>
      <c r="U92" s="12" t="s">
        <v>3584</v>
      </c>
      <c r="V92" s="12" t="s">
        <v>3584</v>
      </c>
      <c r="W92" s="12" t="s">
        <v>3584</v>
      </c>
      <c r="X92" s="12" t="s">
        <v>3584</v>
      </c>
      <c r="Y92" s="15" t="s">
        <v>3703</v>
      </c>
      <c r="AV92" s="26">
        <v>45292</v>
      </c>
      <c r="AW92" s="26">
        <v>45299</v>
      </c>
      <c r="AX92" s="26">
        <v>45376</v>
      </c>
      <c r="AY92" s="26">
        <v>45379</v>
      </c>
      <c r="AZ92" s="26">
        <v>45380</v>
      </c>
      <c r="BA92" s="26">
        <v>45413</v>
      </c>
      <c r="BB92" s="26">
        <v>45425</v>
      </c>
      <c r="BC92" s="26">
        <v>45446</v>
      </c>
      <c r="BD92" s="26">
        <v>45453</v>
      </c>
      <c r="BE92" s="26">
        <v>45474</v>
      </c>
      <c r="BF92" s="26">
        <v>45493</v>
      </c>
      <c r="BG92" s="26">
        <v>45511</v>
      </c>
      <c r="BH92" s="26">
        <v>45523</v>
      </c>
      <c r="BI92" s="26">
        <v>45579</v>
      </c>
      <c r="BJ92" s="26">
        <v>45600</v>
      </c>
      <c r="BK92" s="26">
        <v>45607</v>
      </c>
      <c r="BL92" s="26">
        <v>45651</v>
      </c>
    </row>
    <row r="93" spans="1:64" ht="105" hidden="1">
      <c r="A93" s="12" t="s">
        <v>3576</v>
      </c>
      <c r="B93" s="12" t="s">
        <v>3577</v>
      </c>
      <c r="C93" s="12" t="s">
        <v>3621</v>
      </c>
      <c r="D93" s="10" t="s">
        <v>1016</v>
      </c>
      <c r="E93" s="12" t="s">
        <v>3600</v>
      </c>
      <c r="F93" s="12" t="s">
        <v>3594</v>
      </c>
      <c r="G93" s="10" t="s">
        <v>1017</v>
      </c>
      <c r="H93" s="15" t="s">
        <v>984</v>
      </c>
      <c r="I93" s="15" t="s">
        <v>3595</v>
      </c>
      <c r="J93" s="15" t="s">
        <v>3596</v>
      </c>
      <c r="K93" s="15" t="s">
        <v>3603</v>
      </c>
      <c r="L93" s="13">
        <v>15</v>
      </c>
      <c r="M93" s="12" t="s">
        <v>1452</v>
      </c>
      <c r="N93" s="16">
        <v>45549</v>
      </c>
      <c r="O93" s="12" t="s">
        <v>1014</v>
      </c>
      <c r="P93" s="16">
        <v>45553</v>
      </c>
      <c r="Q93" s="13">
        <f>NETWORKDAYS(N93,P93,AV93:AY93:AZ93:BA93:BB93:BE93:BF93:BG93:BH93:BL93)</f>
        <v>3</v>
      </c>
      <c r="R93" s="13">
        <f t="shared" si="1"/>
        <v>4</v>
      </c>
      <c r="S93" s="12" t="s">
        <v>3591</v>
      </c>
      <c r="T93" s="22" t="s">
        <v>3641</v>
      </c>
      <c r="U93" s="16">
        <v>45553</v>
      </c>
      <c r="V93" s="12" t="s">
        <v>3593</v>
      </c>
      <c r="W93" s="12" t="s">
        <v>3599</v>
      </c>
      <c r="X93" s="12" t="s">
        <v>3584</v>
      </c>
      <c r="Y93" s="12" t="s">
        <v>3591</v>
      </c>
      <c r="AV93" s="26">
        <v>45292</v>
      </c>
      <c r="AW93" s="26">
        <v>45299</v>
      </c>
      <c r="AX93" s="26">
        <v>45376</v>
      </c>
      <c r="AY93" s="26">
        <v>45379</v>
      </c>
      <c r="AZ93" s="26">
        <v>45380</v>
      </c>
      <c r="BA93" s="26">
        <v>45413</v>
      </c>
      <c r="BB93" s="26">
        <v>45425</v>
      </c>
      <c r="BC93" s="26">
        <v>45446</v>
      </c>
      <c r="BD93" s="26">
        <v>45453</v>
      </c>
      <c r="BE93" s="26">
        <v>45474</v>
      </c>
      <c r="BF93" s="26">
        <v>45493</v>
      </c>
      <c r="BG93" s="26">
        <v>45511</v>
      </c>
      <c r="BH93" s="26">
        <v>45523</v>
      </c>
      <c r="BI93" s="26">
        <v>45579</v>
      </c>
      <c r="BJ93" s="26">
        <v>45600</v>
      </c>
      <c r="BK93" s="26">
        <v>45607</v>
      </c>
      <c r="BL93" s="26">
        <v>45651</v>
      </c>
    </row>
    <row r="94" spans="1:64" ht="165" hidden="1">
      <c r="A94" s="12" t="s">
        <v>3576</v>
      </c>
      <c r="B94" s="12" t="s">
        <v>3577</v>
      </c>
      <c r="C94" s="12" t="s">
        <v>3621</v>
      </c>
      <c r="D94" s="10" t="s">
        <v>915</v>
      </c>
      <c r="E94" s="12" t="s">
        <v>3602</v>
      </c>
      <c r="F94" s="15" t="s">
        <v>3604</v>
      </c>
      <c r="G94" s="10" t="s">
        <v>1464</v>
      </c>
      <c r="H94" s="15" t="s">
        <v>3058</v>
      </c>
      <c r="I94" s="15" t="s">
        <v>3595</v>
      </c>
      <c r="J94" s="15" t="s">
        <v>3795</v>
      </c>
      <c r="K94" s="15" t="s">
        <v>3583</v>
      </c>
      <c r="L94" s="13">
        <v>15</v>
      </c>
      <c r="M94" s="12" t="s">
        <v>1462</v>
      </c>
      <c r="N94" s="16">
        <v>45548</v>
      </c>
      <c r="O94" s="12" t="s">
        <v>3584</v>
      </c>
      <c r="P94" s="18">
        <v>45565</v>
      </c>
      <c r="Q94" s="13">
        <f>NETWORKDAYS(N94,P94,AV94:AY94:AZ94:BA94:BB94:BE94:BF94:BG94:BH94:BL94)</f>
        <v>12</v>
      </c>
      <c r="R94" s="13">
        <f t="shared" si="1"/>
        <v>13</v>
      </c>
      <c r="S94" s="13" t="s">
        <v>3585</v>
      </c>
      <c r="T94" s="22" t="s">
        <v>3794</v>
      </c>
      <c r="U94" s="12" t="s">
        <v>3584</v>
      </c>
      <c r="V94" s="12" t="s">
        <v>3584</v>
      </c>
      <c r="W94" s="12" t="s">
        <v>3584</v>
      </c>
      <c r="X94" s="12" t="s">
        <v>3584</v>
      </c>
      <c r="Y94" s="15" t="s">
        <v>3703</v>
      </c>
      <c r="AV94" s="26">
        <v>45292</v>
      </c>
      <c r="AW94" s="26">
        <v>45299</v>
      </c>
      <c r="AX94" s="26">
        <v>45376</v>
      </c>
      <c r="AY94" s="26">
        <v>45379</v>
      </c>
      <c r="AZ94" s="26">
        <v>45380</v>
      </c>
      <c r="BA94" s="26">
        <v>45413</v>
      </c>
      <c r="BB94" s="26">
        <v>45425</v>
      </c>
      <c r="BC94" s="26">
        <v>45446</v>
      </c>
      <c r="BD94" s="26">
        <v>45453</v>
      </c>
      <c r="BE94" s="26">
        <v>45474</v>
      </c>
      <c r="BF94" s="26">
        <v>45493</v>
      </c>
      <c r="BG94" s="26">
        <v>45511</v>
      </c>
      <c r="BH94" s="26">
        <v>45523</v>
      </c>
      <c r="BI94" s="26">
        <v>45579</v>
      </c>
      <c r="BJ94" s="26">
        <v>45600</v>
      </c>
      <c r="BK94" s="26">
        <v>45607</v>
      </c>
      <c r="BL94" s="26">
        <v>45651</v>
      </c>
    </row>
    <row r="95" spans="1:64" ht="165" hidden="1">
      <c r="A95" s="12" t="s">
        <v>3576</v>
      </c>
      <c r="B95" s="12" t="s">
        <v>3577</v>
      </c>
      <c r="C95" s="12" t="s">
        <v>3616</v>
      </c>
      <c r="D95" s="10" t="s">
        <v>66</v>
      </c>
      <c r="E95" s="12" t="s">
        <v>3579</v>
      </c>
      <c r="F95" s="15" t="s">
        <v>3623</v>
      </c>
      <c r="G95" s="10" t="s">
        <v>1470</v>
      </c>
      <c r="H95" s="15" t="s">
        <v>2138</v>
      </c>
      <c r="I95" s="15" t="s">
        <v>3581</v>
      </c>
      <c r="J95" s="15" t="s">
        <v>3683</v>
      </c>
      <c r="K95" s="15" t="s">
        <v>3583</v>
      </c>
      <c r="L95" s="13">
        <v>15</v>
      </c>
      <c r="M95" s="12" t="s">
        <v>1468</v>
      </c>
      <c r="N95" s="16">
        <v>45548</v>
      </c>
      <c r="O95" s="12" t="s">
        <v>3584</v>
      </c>
      <c r="P95" s="18">
        <v>45565</v>
      </c>
      <c r="Q95" s="13">
        <f>NETWORKDAYS(N95,P95,AV95:AY95:AZ95:BA95:BB95:BE95:BF95:BG95:BH95:BL95)</f>
        <v>12</v>
      </c>
      <c r="R95" s="13">
        <f t="shared" si="1"/>
        <v>13</v>
      </c>
      <c r="S95" s="13" t="s">
        <v>3585</v>
      </c>
      <c r="T95" s="22" t="s">
        <v>3796</v>
      </c>
      <c r="U95" s="12" t="s">
        <v>3584</v>
      </c>
      <c r="V95" s="12" t="s">
        <v>3584</v>
      </c>
      <c r="W95" s="12" t="s">
        <v>3584</v>
      </c>
      <c r="X95" s="12" t="s">
        <v>3584</v>
      </c>
      <c r="Y95" s="15" t="s">
        <v>3703</v>
      </c>
      <c r="AV95" s="26">
        <v>45292</v>
      </c>
      <c r="AW95" s="26">
        <v>45299</v>
      </c>
      <c r="AX95" s="26">
        <v>45376</v>
      </c>
      <c r="AY95" s="26">
        <v>45379</v>
      </c>
      <c r="AZ95" s="26">
        <v>45380</v>
      </c>
      <c r="BA95" s="26">
        <v>45413</v>
      </c>
      <c r="BB95" s="26">
        <v>45425</v>
      </c>
      <c r="BC95" s="26">
        <v>45446</v>
      </c>
      <c r="BD95" s="26">
        <v>45453</v>
      </c>
      <c r="BE95" s="26">
        <v>45474</v>
      </c>
      <c r="BF95" s="26">
        <v>45493</v>
      </c>
      <c r="BG95" s="26">
        <v>45511</v>
      </c>
      <c r="BH95" s="26">
        <v>45523</v>
      </c>
      <c r="BI95" s="26">
        <v>45579</v>
      </c>
      <c r="BJ95" s="26">
        <v>45600</v>
      </c>
      <c r="BK95" s="26">
        <v>45607</v>
      </c>
      <c r="BL95" s="26">
        <v>45651</v>
      </c>
    </row>
    <row r="96" spans="1:64" ht="165" hidden="1">
      <c r="A96" s="12" t="s">
        <v>3576</v>
      </c>
      <c r="B96" s="12" t="s">
        <v>3577</v>
      </c>
      <c r="C96" s="12" t="s">
        <v>3628</v>
      </c>
      <c r="D96" s="10" t="s">
        <v>66</v>
      </c>
      <c r="E96" s="12" t="s">
        <v>3579</v>
      </c>
      <c r="F96" s="15" t="s">
        <v>3589</v>
      </c>
      <c r="G96" s="10" t="s">
        <v>1473</v>
      </c>
      <c r="H96" s="15" t="s">
        <v>3612</v>
      </c>
      <c r="I96" s="15" t="s">
        <v>3581</v>
      </c>
      <c r="J96" s="15" t="s">
        <v>3686</v>
      </c>
      <c r="K96" s="15" t="s">
        <v>3583</v>
      </c>
      <c r="L96" s="13">
        <v>15</v>
      </c>
      <c r="M96" s="12" t="s">
        <v>1471</v>
      </c>
      <c r="N96" s="16">
        <v>45548</v>
      </c>
      <c r="O96" s="12" t="s">
        <v>3584</v>
      </c>
      <c r="P96" s="18">
        <v>45565</v>
      </c>
      <c r="Q96" s="13">
        <f>NETWORKDAYS(N96,P96,AV96:AY96:AZ96:BA96:BB96:BE96:BF96:BG96:BH96:BL96)</f>
        <v>12</v>
      </c>
      <c r="R96" s="13">
        <f t="shared" si="1"/>
        <v>13</v>
      </c>
      <c r="S96" s="13" t="s">
        <v>3585</v>
      </c>
      <c r="T96" s="22" t="s">
        <v>3797</v>
      </c>
      <c r="U96" s="12" t="s">
        <v>3584</v>
      </c>
      <c r="V96" s="12" t="s">
        <v>3584</v>
      </c>
      <c r="W96" s="12" t="s">
        <v>3584</v>
      </c>
      <c r="X96" s="12" t="s">
        <v>3584</v>
      </c>
      <c r="Y96" s="15" t="s">
        <v>3703</v>
      </c>
      <c r="AV96" s="26">
        <v>45292</v>
      </c>
      <c r="AW96" s="26">
        <v>45299</v>
      </c>
      <c r="AX96" s="26">
        <v>45376</v>
      </c>
      <c r="AY96" s="26">
        <v>45379</v>
      </c>
      <c r="AZ96" s="26">
        <v>45380</v>
      </c>
      <c r="BA96" s="26">
        <v>45413</v>
      </c>
      <c r="BB96" s="26">
        <v>45425</v>
      </c>
      <c r="BC96" s="26">
        <v>45446</v>
      </c>
      <c r="BD96" s="26">
        <v>45453</v>
      </c>
      <c r="BE96" s="26">
        <v>45474</v>
      </c>
      <c r="BF96" s="26">
        <v>45493</v>
      </c>
      <c r="BG96" s="26">
        <v>45511</v>
      </c>
      <c r="BH96" s="26">
        <v>45523</v>
      </c>
      <c r="BI96" s="26">
        <v>45579</v>
      </c>
      <c r="BJ96" s="26">
        <v>45600</v>
      </c>
      <c r="BK96" s="26">
        <v>45607</v>
      </c>
      <c r="BL96" s="26">
        <v>45651</v>
      </c>
    </row>
    <row r="97" spans="1:64" ht="165" hidden="1">
      <c r="A97" s="12" t="s">
        <v>3576</v>
      </c>
      <c r="B97" s="12" t="s">
        <v>3577</v>
      </c>
      <c r="C97" s="12" t="s">
        <v>3628</v>
      </c>
      <c r="D97" s="11" t="s">
        <v>1269</v>
      </c>
      <c r="E97" s="17" t="s">
        <v>3602</v>
      </c>
      <c r="F97" s="17" t="s">
        <v>3594</v>
      </c>
      <c r="G97" s="10" t="s">
        <v>1498</v>
      </c>
      <c r="H97" s="15" t="s">
        <v>3009</v>
      </c>
      <c r="I97" s="15" t="s">
        <v>3595</v>
      </c>
      <c r="J97" s="15" t="s">
        <v>3596</v>
      </c>
      <c r="K97" s="10" t="s">
        <v>1499</v>
      </c>
      <c r="L97" s="13">
        <v>15</v>
      </c>
      <c r="M97" s="12" t="s">
        <v>1496</v>
      </c>
      <c r="N97" s="16">
        <v>45548</v>
      </c>
      <c r="O97" s="12" t="s">
        <v>1307</v>
      </c>
      <c r="P97" s="16">
        <v>45553</v>
      </c>
      <c r="Q97" s="13">
        <f>NETWORKDAYS(N97,P97,AV97:AY97:AZ97:BA97:BB97:BE97:BF97:BG97:BH97:BL97)</f>
        <v>4</v>
      </c>
      <c r="R97" s="13">
        <f t="shared" si="1"/>
        <v>5</v>
      </c>
      <c r="S97" s="12" t="s">
        <v>3591</v>
      </c>
      <c r="T97" s="22" t="s">
        <v>3642</v>
      </c>
      <c r="U97" s="16">
        <v>45553</v>
      </c>
      <c r="V97" s="12" t="s">
        <v>3593</v>
      </c>
      <c r="W97" s="12" t="s">
        <v>3599</v>
      </c>
      <c r="X97" s="12" t="s">
        <v>3584</v>
      </c>
      <c r="Y97" s="12" t="s">
        <v>3591</v>
      </c>
      <c r="AV97" s="26">
        <v>45292</v>
      </c>
      <c r="AW97" s="26">
        <v>45299</v>
      </c>
      <c r="AX97" s="26">
        <v>45376</v>
      </c>
      <c r="AY97" s="26">
        <v>45379</v>
      </c>
      <c r="AZ97" s="26">
        <v>45380</v>
      </c>
      <c r="BA97" s="26">
        <v>45413</v>
      </c>
      <c r="BB97" s="26">
        <v>45425</v>
      </c>
      <c r="BC97" s="26">
        <v>45446</v>
      </c>
      <c r="BD97" s="26">
        <v>45453</v>
      </c>
      <c r="BE97" s="26">
        <v>45474</v>
      </c>
      <c r="BF97" s="26">
        <v>45493</v>
      </c>
      <c r="BG97" s="26">
        <v>45511</v>
      </c>
      <c r="BH97" s="26">
        <v>45523</v>
      </c>
      <c r="BI97" s="26">
        <v>45579</v>
      </c>
      <c r="BJ97" s="26">
        <v>45600</v>
      </c>
      <c r="BK97" s="26">
        <v>45607</v>
      </c>
      <c r="BL97" s="26">
        <v>45651</v>
      </c>
    </row>
    <row r="98" spans="1:64" ht="135" hidden="1">
      <c r="A98" s="12" t="s">
        <v>3576</v>
      </c>
      <c r="B98" s="12" t="s">
        <v>3577</v>
      </c>
      <c r="C98" s="12" t="s">
        <v>3578</v>
      </c>
      <c r="D98" s="10" t="s">
        <v>1505</v>
      </c>
      <c r="E98" s="12" t="s">
        <v>3579</v>
      </c>
      <c r="F98" s="15" t="s">
        <v>3594</v>
      </c>
      <c r="G98" s="10" t="s">
        <v>1506</v>
      </c>
      <c r="H98" s="15" t="s">
        <v>3044</v>
      </c>
      <c r="I98" s="15" t="s">
        <v>3581</v>
      </c>
      <c r="J98" s="15" t="s">
        <v>3590</v>
      </c>
      <c r="K98" s="10" t="s">
        <v>132</v>
      </c>
      <c r="L98" s="13">
        <v>10</v>
      </c>
      <c r="M98" s="12" t="s">
        <v>1503</v>
      </c>
      <c r="N98" s="16">
        <v>45548</v>
      </c>
      <c r="O98" s="12" t="s">
        <v>3584</v>
      </c>
      <c r="P98" s="18">
        <v>45565</v>
      </c>
      <c r="Q98" s="13">
        <f>NETWORKDAYS(N98,P98,AV98:AY98:AZ98:BA98:BB98:BE98:BF98:BG98:BH98:BL98)</f>
        <v>12</v>
      </c>
      <c r="R98" s="13">
        <f t="shared" si="1"/>
        <v>13</v>
      </c>
      <c r="S98" s="13" t="s">
        <v>3585</v>
      </c>
      <c r="T98" s="22" t="s">
        <v>3798</v>
      </c>
      <c r="U98" s="12" t="s">
        <v>3584</v>
      </c>
      <c r="V98" s="12" t="s">
        <v>3584</v>
      </c>
      <c r="W98" s="12" t="s">
        <v>3584</v>
      </c>
      <c r="X98" s="12" t="s">
        <v>3584</v>
      </c>
      <c r="Y98" s="15" t="s">
        <v>3703</v>
      </c>
      <c r="AV98" s="26">
        <v>45292</v>
      </c>
      <c r="AW98" s="26">
        <v>45299</v>
      </c>
      <c r="AX98" s="26">
        <v>45376</v>
      </c>
      <c r="AY98" s="26">
        <v>45379</v>
      </c>
      <c r="AZ98" s="26">
        <v>45380</v>
      </c>
      <c r="BA98" s="26">
        <v>45413</v>
      </c>
      <c r="BB98" s="26">
        <v>45425</v>
      </c>
      <c r="BC98" s="26">
        <v>45446</v>
      </c>
      <c r="BD98" s="26">
        <v>45453</v>
      </c>
      <c r="BE98" s="26">
        <v>45474</v>
      </c>
      <c r="BF98" s="26">
        <v>45493</v>
      </c>
      <c r="BG98" s="26">
        <v>45511</v>
      </c>
      <c r="BH98" s="26">
        <v>45523</v>
      </c>
      <c r="BI98" s="26">
        <v>45579</v>
      </c>
      <c r="BJ98" s="26">
        <v>45600</v>
      </c>
      <c r="BK98" s="26">
        <v>45607</v>
      </c>
      <c r="BL98" s="26">
        <v>45651</v>
      </c>
    </row>
    <row r="99" spans="1:64" ht="150" hidden="1">
      <c r="A99" s="12" t="s">
        <v>3576</v>
      </c>
      <c r="B99" s="12" t="s">
        <v>3577</v>
      </c>
      <c r="C99" s="12" t="s">
        <v>3578</v>
      </c>
      <c r="D99" s="10" t="s">
        <v>1517</v>
      </c>
      <c r="E99" s="12" t="s">
        <v>3588</v>
      </c>
      <c r="F99" s="15" t="s">
        <v>3623</v>
      </c>
      <c r="G99" s="10" t="s">
        <v>1518</v>
      </c>
      <c r="H99" s="15" t="s">
        <v>2138</v>
      </c>
      <c r="I99" s="15" t="s">
        <v>3581</v>
      </c>
      <c r="J99" s="15" t="s">
        <v>3683</v>
      </c>
      <c r="K99" s="15" t="s">
        <v>3583</v>
      </c>
      <c r="L99" s="13">
        <v>15</v>
      </c>
      <c r="M99" s="12" t="s">
        <v>1515</v>
      </c>
      <c r="N99" s="16">
        <v>45548</v>
      </c>
      <c r="O99" s="12" t="s">
        <v>3584</v>
      </c>
      <c r="P99" s="18">
        <v>45565</v>
      </c>
      <c r="Q99" s="13">
        <f>NETWORKDAYS(N99,P99,AV99:AY99:AZ99:BA99:BB99:BE99:BF99:BG99:BH99:BL99)</f>
        <v>12</v>
      </c>
      <c r="R99" s="13">
        <f t="shared" si="1"/>
        <v>13</v>
      </c>
      <c r="S99" s="13" t="s">
        <v>3585</v>
      </c>
      <c r="T99" s="22" t="s">
        <v>3799</v>
      </c>
      <c r="U99" s="12" t="s">
        <v>3584</v>
      </c>
      <c r="V99" s="12" t="s">
        <v>3584</v>
      </c>
      <c r="W99" s="12" t="s">
        <v>3584</v>
      </c>
      <c r="X99" s="12" t="s">
        <v>3584</v>
      </c>
      <c r="Y99" s="15" t="s">
        <v>3703</v>
      </c>
      <c r="AV99" s="26">
        <v>45292</v>
      </c>
      <c r="AW99" s="26">
        <v>45299</v>
      </c>
      <c r="AX99" s="26">
        <v>45376</v>
      </c>
      <c r="AY99" s="26">
        <v>45379</v>
      </c>
      <c r="AZ99" s="26">
        <v>45380</v>
      </c>
      <c r="BA99" s="26">
        <v>45413</v>
      </c>
      <c r="BB99" s="26">
        <v>45425</v>
      </c>
      <c r="BC99" s="26">
        <v>45446</v>
      </c>
      <c r="BD99" s="26">
        <v>45453</v>
      </c>
      <c r="BE99" s="26">
        <v>45474</v>
      </c>
      <c r="BF99" s="26">
        <v>45493</v>
      </c>
      <c r="BG99" s="26">
        <v>45511</v>
      </c>
      <c r="BH99" s="26">
        <v>45523</v>
      </c>
      <c r="BI99" s="26">
        <v>45579</v>
      </c>
      <c r="BJ99" s="26">
        <v>45600</v>
      </c>
      <c r="BK99" s="26">
        <v>45607</v>
      </c>
      <c r="BL99" s="26">
        <v>45651</v>
      </c>
    </row>
    <row r="100" spans="1:64" ht="126">
      <c r="A100" s="32" t="s">
        <v>3576</v>
      </c>
      <c r="B100" s="32" t="s">
        <v>3577</v>
      </c>
      <c r="C100" s="32" t="s">
        <v>3618</v>
      </c>
      <c r="D100" s="33" t="s">
        <v>555</v>
      </c>
      <c r="E100" s="32" t="s">
        <v>3602</v>
      </c>
      <c r="F100" s="32" t="s">
        <v>3580</v>
      </c>
      <c r="G100" s="33" t="s">
        <v>1521</v>
      </c>
      <c r="H100" s="33" t="s">
        <v>3067</v>
      </c>
      <c r="I100" s="33" t="s">
        <v>3581</v>
      </c>
      <c r="J100" s="33" t="s">
        <v>3582</v>
      </c>
      <c r="K100" s="33" t="s">
        <v>819</v>
      </c>
      <c r="L100" s="32">
        <v>0</v>
      </c>
      <c r="M100" s="32" t="s">
        <v>1519</v>
      </c>
      <c r="N100" s="34">
        <v>45548</v>
      </c>
      <c r="O100" s="32" t="s">
        <v>3584</v>
      </c>
      <c r="P100" s="34">
        <v>45565</v>
      </c>
      <c r="Q100" s="32">
        <f>NETWORKDAYS(N100,P100,AV100:AY100:AZ100:BA100:BB100:BE100:BF100:BG100:BH100:BL100)</f>
        <v>12</v>
      </c>
      <c r="R100" s="13">
        <f t="shared" si="1"/>
        <v>13</v>
      </c>
      <c r="S100" s="32" t="s">
        <v>3591</v>
      </c>
      <c r="T100" s="35" t="s">
        <v>3643</v>
      </c>
      <c r="U100" s="32" t="s">
        <v>3584</v>
      </c>
      <c r="V100" s="32" t="s">
        <v>3584</v>
      </c>
      <c r="W100" s="32" t="s">
        <v>3584</v>
      </c>
      <c r="X100" s="32" t="s">
        <v>3584</v>
      </c>
      <c r="Y100" s="33" t="s">
        <v>3644</v>
      </c>
      <c r="AV100" s="26">
        <v>45292</v>
      </c>
      <c r="AW100" s="26">
        <v>45299</v>
      </c>
      <c r="AX100" s="26">
        <v>45376</v>
      </c>
      <c r="AY100" s="26">
        <v>45379</v>
      </c>
      <c r="AZ100" s="26">
        <v>45380</v>
      </c>
      <c r="BA100" s="26">
        <v>45413</v>
      </c>
      <c r="BB100" s="26">
        <v>45425</v>
      </c>
      <c r="BC100" s="26">
        <v>45446</v>
      </c>
      <c r="BD100" s="26">
        <v>45453</v>
      </c>
      <c r="BE100" s="26">
        <v>45474</v>
      </c>
      <c r="BF100" s="26">
        <v>45493</v>
      </c>
      <c r="BG100" s="26">
        <v>45511</v>
      </c>
      <c r="BH100" s="26">
        <v>45523</v>
      </c>
      <c r="BI100" s="26">
        <v>45579</v>
      </c>
      <c r="BJ100" s="26">
        <v>45600</v>
      </c>
      <c r="BK100" s="26">
        <v>45607</v>
      </c>
      <c r="BL100" s="26">
        <v>45651</v>
      </c>
    </row>
    <row r="101" spans="1:64" ht="120" hidden="1">
      <c r="A101" s="12" t="s">
        <v>3576</v>
      </c>
      <c r="B101" s="12" t="s">
        <v>3577</v>
      </c>
      <c r="C101" s="12" t="s">
        <v>3587</v>
      </c>
      <c r="D101" s="10" t="s">
        <v>731</v>
      </c>
      <c r="E101" s="12" t="s">
        <v>3588</v>
      </c>
      <c r="F101" s="15" t="s">
        <v>3589</v>
      </c>
      <c r="G101" s="10" t="s">
        <v>732</v>
      </c>
      <c r="H101" s="15" t="s">
        <v>2840</v>
      </c>
      <c r="I101" s="15" t="s">
        <v>3581</v>
      </c>
      <c r="J101" s="15" t="s">
        <v>3686</v>
      </c>
      <c r="K101" s="10" t="s">
        <v>108</v>
      </c>
      <c r="L101" s="13">
        <v>15</v>
      </c>
      <c r="M101" s="12" t="s">
        <v>1539</v>
      </c>
      <c r="N101" s="16">
        <v>45548</v>
      </c>
      <c r="O101" s="12" t="s">
        <v>729</v>
      </c>
      <c r="P101" s="16">
        <v>45565</v>
      </c>
      <c r="Q101" s="13">
        <f>NETWORKDAYS(N101,P101,AV101:AY101:AZ101:BA101:BB101:BE101:BF101:BG101:BH101:BL101)</f>
        <v>12</v>
      </c>
      <c r="R101" s="13">
        <f t="shared" si="1"/>
        <v>13</v>
      </c>
      <c r="S101" s="12" t="s">
        <v>3585</v>
      </c>
      <c r="T101" s="22" t="s">
        <v>3800</v>
      </c>
      <c r="U101" s="18">
        <v>45555</v>
      </c>
      <c r="V101" s="12" t="s">
        <v>3584</v>
      </c>
      <c r="W101" s="12" t="s">
        <v>3584</v>
      </c>
      <c r="X101" s="12" t="s">
        <v>3584</v>
      </c>
      <c r="Y101" s="15" t="s">
        <v>3932</v>
      </c>
      <c r="AV101" s="26">
        <v>45292</v>
      </c>
      <c r="AW101" s="26">
        <v>45299</v>
      </c>
      <c r="AX101" s="26">
        <v>45376</v>
      </c>
      <c r="AY101" s="26">
        <v>45379</v>
      </c>
      <c r="AZ101" s="26">
        <v>45380</v>
      </c>
      <c r="BA101" s="26">
        <v>45413</v>
      </c>
      <c r="BB101" s="26">
        <v>45425</v>
      </c>
      <c r="BC101" s="26">
        <v>45446</v>
      </c>
      <c r="BD101" s="26">
        <v>45453</v>
      </c>
      <c r="BE101" s="26">
        <v>45474</v>
      </c>
      <c r="BF101" s="26">
        <v>45493</v>
      </c>
      <c r="BG101" s="26">
        <v>45511</v>
      </c>
      <c r="BH101" s="26">
        <v>45523</v>
      </c>
      <c r="BI101" s="26">
        <v>45579</v>
      </c>
      <c r="BJ101" s="26">
        <v>45600</v>
      </c>
      <c r="BK101" s="26">
        <v>45607</v>
      </c>
      <c r="BL101" s="26">
        <v>45651</v>
      </c>
    </row>
    <row r="102" spans="1:64" ht="94.5">
      <c r="A102" s="32" t="s">
        <v>3576</v>
      </c>
      <c r="B102" s="32" t="s">
        <v>3577</v>
      </c>
      <c r="C102" s="32" t="s">
        <v>3578</v>
      </c>
      <c r="D102" s="33" t="s">
        <v>1562</v>
      </c>
      <c r="E102" s="32" t="s">
        <v>3579</v>
      </c>
      <c r="F102" s="32" t="s">
        <v>3604</v>
      </c>
      <c r="G102" s="33" t="s">
        <v>1563</v>
      </c>
      <c r="H102" s="33" t="s">
        <v>3631</v>
      </c>
      <c r="I102" s="32" t="s">
        <v>3631</v>
      </c>
      <c r="J102" s="32" t="s">
        <v>3631</v>
      </c>
      <c r="K102" s="33" t="s">
        <v>804</v>
      </c>
      <c r="L102" s="32">
        <v>15</v>
      </c>
      <c r="M102" s="32" t="s">
        <v>1560</v>
      </c>
      <c r="N102" s="34">
        <v>45548</v>
      </c>
      <c r="O102" s="32" t="s">
        <v>3584</v>
      </c>
      <c r="P102" s="34">
        <v>45565</v>
      </c>
      <c r="Q102" s="32">
        <f>NETWORKDAYS(N102,P102,AV102:AY102:AZ102:BA102:BB102:BE102:BF102:BG102:BH102:BL102)</f>
        <v>12</v>
      </c>
      <c r="R102" s="13">
        <f t="shared" si="1"/>
        <v>13</v>
      </c>
      <c r="S102" s="32" t="s">
        <v>3591</v>
      </c>
      <c r="T102" s="35" t="s">
        <v>3645</v>
      </c>
      <c r="U102" s="32" t="s">
        <v>3584</v>
      </c>
      <c r="V102" s="32" t="s">
        <v>3584</v>
      </c>
      <c r="W102" s="32" t="s">
        <v>3584</v>
      </c>
      <c r="X102" s="32" t="s">
        <v>3584</v>
      </c>
      <c r="Y102" s="33" t="s">
        <v>3644</v>
      </c>
      <c r="AV102" s="26">
        <v>45292</v>
      </c>
      <c r="AW102" s="26">
        <v>45299</v>
      </c>
      <c r="AX102" s="26">
        <v>45376</v>
      </c>
      <c r="AY102" s="26">
        <v>45379</v>
      </c>
      <c r="AZ102" s="26">
        <v>45380</v>
      </c>
      <c r="BA102" s="26">
        <v>45413</v>
      </c>
      <c r="BB102" s="26">
        <v>45425</v>
      </c>
      <c r="BC102" s="26">
        <v>45446</v>
      </c>
      <c r="BD102" s="26">
        <v>45453</v>
      </c>
      <c r="BE102" s="26">
        <v>45474</v>
      </c>
      <c r="BF102" s="26">
        <v>45493</v>
      </c>
      <c r="BG102" s="26">
        <v>45511</v>
      </c>
      <c r="BH102" s="26">
        <v>45523</v>
      </c>
      <c r="BI102" s="26">
        <v>45579</v>
      </c>
      <c r="BJ102" s="26">
        <v>45600</v>
      </c>
      <c r="BK102" s="26">
        <v>45607</v>
      </c>
      <c r="BL102" s="26">
        <v>45651</v>
      </c>
    </row>
    <row r="103" spans="1:64" ht="165" hidden="1">
      <c r="A103" s="12" t="s">
        <v>3576</v>
      </c>
      <c r="B103" s="12" t="s">
        <v>3577</v>
      </c>
      <c r="C103" s="12" t="s">
        <v>3801</v>
      </c>
      <c r="D103" s="10" t="s">
        <v>1566</v>
      </c>
      <c r="E103" s="12" t="s">
        <v>3588</v>
      </c>
      <c r="F103" s="15" t="s">
        <v>3589</v>
      </c>
      <c r="G103" s="10" t="s">
        <v>1567</v>
      </c>
      <c r="H103" s="15" t="s">
        <v>2840</v>
      </c>
      <c r="I103" s="15" t="s">
        <v>3581</v>
      </c>
      <c r="J103" s="15" t="s">
        <v>3686</v>
      </c>
      <c r="K103" s="10" t="s">
        <v>108</v>
      </c>
      <c r="L103" s="13">
        <v>15</v>
      </c>
      <c r="M103" s="12" t="s">
        <v>1564</v>
      </c>
      <c r="N103" s="16">
        <v>45548</v>
      </c>
      <c r="O103" s="12" t="s">
        <v>3584</v>
      </c>
      <c r="P103" s="18">
        <v>45565</v>
      </c>
      <c r="Q103" s="13">
        <f>NETWORKDAYS(N103,P103,AV103:AY103:AZ103:BA103:BB103:BE103:BF103:BG103:BH103:BL103)</f>
        <v>12</v>
      </c>
      <c r="R103" s="13">
        <f t="shared" si="1"/>
        <v>13</v>
      </c>
      <c r="S103" s="13" t="s">
        <v>3585</v>
      </c>
      <c r="T103" s="22" t="s">
        <v>3802</v>
      </c>
      <c r="U103" s="12" t="s">
        <v>3584</v>
      </c>
      <c r="V103" s="12" t="s">
        <v>3584</v>
      </c>
      <c r="W103" s="12" t="s">
        <v>3584</v>
      </c>
      <c r="X103" s="12" t="s">
        <v>3584</v>
      </c>
      <c r="Y103" s="15" t="s">
        <v>3703</v>
      </c>
      <c r="AV103" s="26">
        <v>45292</v>
      </c>
      <c r="AW103" s="26">
        <v>45299</v>
      </c>
      <c r="AX103" s="26">
        <v>45376</v>
      </c>
      <c r="AY103" s="26">
        <v>45379</v>
      </c>
      <c r="AZ103" s="26">
        <v>45380</v>
      </c>
      <c r="BA103" s="26">
        <v>45413</v>
      </c>
      <c r="BB103" s="26">
        <v>45425</v>
      </c>
      <c r="BC103" s="26">
        <v>45446</v>
      </c>
      <c r="BD103" s="26">
        <v>45453</v>
      </c>
      <c r="BE103" s="26">
        <v>45474</v>
      </c>
      <c r="BF103" s="26">
        <v>45493</v>
      </c>
      <c r="BG103" s="26">
        <v>45511</v>
      </c>
      <c r="BH103" s="26">
        <v>45523</v>
      </c>
      <c r="BI103" s="26">
        <v>45579</v>
      </c>
      <c r="BJ103" s="26">
        <v>45600</v>
      </c>
      <c r="BK103" s="26">
        <v>45607</v>
      </c>
      <c r="BL103" s="26">
        <v>45651</v>
      </c>
    </row>
    <row r="104" spans="1:64" ht="126">
      <c r="A104" s="32" t="s">
        <v>3576</v>
      </c>
      <c r="B104" s="32" t="s">
        <v>3577</v>
      </c>
      <c r="C104" s="32" t="s">
        <v>3578</v>
      </c>
      <c r="D104" s="33" t="s">
        <v>1580</v>
      </c>
      <c r="E104" s="32" t="s">
        <v>3579</v>
      </c>
      <c r="F104" s="33" t="s">
        <v>3604</v>
      </c>
      <c r="G104" s="33" t="s">
        <v>1581</v>
      </c>
      <c r="H104" s="33" t="s">
        <v>3804</v>
      </c>
      <c r="I104" s="33" t="s">
        <v>3595</v>
      </c>
      <c r="J104" s="33" t="s">
        <v>3605</v>
      </c>
      <c r="K104" s="33" t="s">
        <v>35</v>
      </c>
      <c r="L104" s="32">
        <v>15</v>
      </c>
      <c r="M104" s="32" t="s">
        <v>1578</v>
      </c>
      <c r="N104" s="34">
        <v>45548</v>
      </c>
      <c r="O104" s="32" t="s">
        <v>3584</v>
      </c>
      <c r="P104" s="34">
        <v>45565</v>
      </c>
      <c r="Q104" s="32">
        <f>NETWORKDAYS(N104,P104,AV104:AY104:AZ104:BA104:BB104:BE104:BF104:BG104:BH104:BL104)</f>
        <v>12</v>
      </c>
      <c r="R104" s="13">
        <f t="shared" si="1"/>
        <v>13</v>
      </c>
      <c r="S104" s="32" t="s">
        <v>3591</v>
      </c>
      <c r="T104" s="35" t="s">
        <v>3803</v>
      </c>
      <c r="U104" s="32" t="s">
        <v>3584</v>
      </c>
      <c r="V104" s="32" t="s">
        <v>3584</v>
      </c>
      <c r="W104" s="32" t="s">
        <v>3584</v>
      </c>
      <c r="X104" s="32" t="s">
        <v>3584</v>
      </c>
      <c r="Y104" s="33" t="s">
        <v>3633</v>
      </c>
      <c r="AV104" s="26">
        <v>45292</v>
      </c>
      <c r="AW104" s="26">
        <v>45299</v>
      </c>
      <c r="AX104" s="26">
        <v>45376</v>
      </c>
      <c r="AY104" s="26">
        <v>45379</v>
      </c>
      <c r="AZ104" s="26">
        <v>45380</v>
      </c>
      <c r="BA104" s="26">
        <v>45413</v>
      </c>
      <c r="BB104" s="26">
        <v>45425</v>
      </c>
      <c r="BC104" s="26">
        <v>45446</v>
      </c>
      <c r="BD104" s="26">
        <v>45453</v>
      </c>
      <c r="BE104" s="26">
        <v>45474</v>
      </c>
      <c r="BF104" s="26">
        <v>45493</v>
      </c>
      <c r="BG104" s="26">
        <v>45511</v>
      </c>
      <c r="BH104" s="26">
        <v>45523</v>
      </c>
      <c r="BI104" s="26">
        <v>45579</v>
      </c>
      <c r="BJ104" s="26">
        <v>45600</v>
      </c>
      <c r="BK104" s="26">
        <v>45607</v>
      </c>
      <c r="BL104" s="26">
        <v>45651</v>
      </c>
    </row>
    <row r="105" spans="1:64" ht="165" hidden="1">
      <c r="A105" s="12" t="s">
        <v>3576</v>
      </c>
      <c r="B105" s="12" t="s">
        <v>3662</v>
      </c>
      <c r="C105" s="12" t="s">
        <v>3628</v>
      </c>
      <c r="D105" s="10" t="s">
        <v>639</v>
      </c>
      <c r="E105" s="12" t="s">
        <v>3600</v>
      </c>
      <c r="F105" s="15" t="s">
        <v>3660</v>
      </c>
      <c r="G105" s="10" t="s">
        <v>194</v>
      </c>
      <c r="H105" s="15" t="s">
        <v>3707</v>
      </c>
      <c r="I105" s="15" t="s">
        <v>3581</v>
      </c>
      <c r="J105" s="15" t="s">
        <v>3683</v>
      </c>
      <c r="K105" s="10" t="s">
        <v>132</v>
      </c>
      <c r="L105" s="13">
        <v>15</v>
      </c>
      <c r="M105" s="12" t="s">
        <v>1582</v>
      </c>
      <c r="N105" s="16">
        <v>45548</v>
      </c>
      <c r="O105" s="12" t="s">
        <v>3584</v>
      </c>
      <c r="P105" s="18">
        <v>45565</v>
      </c>
      <c r="Q105" s="13">
        <f>NETWORKDAYS(N105,P105,AV105:AY105:AZ105:BA105:BB105:BE105:BF105:BG105:BH105:BL105)</f>
        <v>12</v>
      </c>
      <c r="R105" s="13">
        <f t="shared" si="1"/>
        <v>13</v>
      </c>
      <c r="S105" s="13" t="s">
        <v>3585</v>
      </c>
      <c r="T105" s="22" t="s">
        <v>3805</v>
      </c>
      <c r="U105" s="12" t="s">
        <v>3584</v>
      </c>
      <c r="V105" s="12" t="s">
        <v>3584</v>
      </c>
      <c r="W105" s="12" t="s">
        <v>3584</v>
      </c>
      <c r="X105" s="12" t="s">
        <v>3584</v>
      </c>
      <c r="Y105" s="15" t="s">
        <v>3703</v>
      </c>
      <c r="AV105" s="26">
        <v>45292</v>
      </c>
      <c r="AW105" s="26">
        <v>45299</v>
      </c>
      <c r="AX105" s="26">
        <v>45376</v>
      </c>
      <c r="AY105" s="26">
        <v>45379</v>
      </c>
      <c r="AZ105" s="26">
        <v>45380</v>
      </c>
      <c r="BA105" s="26">
        <v>45413</v>
      </c>
      <c r="BB105" s="26">
        <v>45425</v>
      </c>
      <c r="BC105" s="26">
        <v>45446</v>
      </c>
      <c r="BD105" s="26">
        <v>45453</v>
      </c>
      <c r="BE105" s="26">
        <v>45474</v>
      </c>
      <c r="BF105" s="26">
        <v>45493</v>
      </c>
      <c r="BG105" s="26">
        <v>45511</v>
      </c>
      <c r="BH105" s="26">
        <v>45523</v>
      </c>
      <c r="BI105" s="26">
        <v>45579</v>
      </c>
      <c r="BJ105" s="26">
        <v>45600</v>
      </c>
      <c r="BK105" s="26">
        <v>45607</v>
      </c>
      <c r="BL105" s="26">
        <v>45651</v>
      </c>
    </row>
    <row r="106" spans="1:64" ht="120" hidden="1">
      <c r="A106" s="12" t="s">
        <v>3576</v>
      </c>
      <c r="B106" s="12" t="s">
        <v>3577</v>
      </c>
      <c r="C106" s="12" t="s">
        <v>3578</v>
      </c>
      <c r="D106" s="10" t="s">
        <v>69</v>
      </c>
      <c r="E106" s="12" t="s">
        <v>3579</v>
      </c>
      <c r="F106" s="12" t="s">
        <v>3604</v>
      </c>
      <c r="G106" s="10" t="s">
        <v>1378</v>
      </c>
      <c r="H106" s="15" t="s">
        <v>3343</v>
      </c>
      <c r="I106" s="15" t="s">
        <v>3595</v>
      </c>
      <c r="J106" s="12" t="s">
        <v>3646</v>
      </c>
      <c r="K106" s="10" t="s">
        <v>171</v>
      </c>
      <c r="L106" s="13">
        <v>15</v>
      </c>
      <c r="M106" s="12" t="s">
        <v>1584</v>
      </c>
      <c r="N106" s="16">
        <v>45548</v>
      </c>
      <c r="O106" s="12" t="s">
        <v>1376</v>
      </c>
      <c r="P106" s="16">
        <v>45551</v>
      </c>
      <c r="Q106" s="13">
        <f>NETWORKDAYS(N106,P106,AV106:AY106:AZ106:BA106:BB106:BE106:BF106:BG106:BH106:BL106)</f>
        <v>2</v>
      </c>
      <c r="R106" s="13">
        <f t="shared" si="1"/>
        <v>3</v>
      </c>
      <c r="S106" s="12" t="s">
        <v>3591</v>
      </c>
      <c r="T106" s="22" t="s">
        <v>3647</v>
      </c>
      <c r="U106" s="16">
        <v>45551</v>
      </c>
      <c r="V106" s="12" t="s">
        <v>3593</v>
      </c>
      <c r="W106" s="12" t="s">
        <v>3584</v>
      </c>
      <c r="X106" s="12" t="s">
        <v>3584</v>
      </c>
      <c r="Y106" s="12" t="s">
        <v>3591</v>
      </c>
      <c r="AV106" s="26">
        <v>45292</v>
      </c>
      <c r="AW106" s="26">
        <v>45299</v>
      </c>
      <c r="AX106" s="26">
        <v>45376</v>
      </c>
      <c r="AY106" s="26">
        <v>45379</v>
      </c>
      <c r="AZ106" s="26">
        <v>45380</v>
      </c>
      <c r="BA106" s="26">
        <v>45413</v>
      </c>
      <c r="BB106" s="26">
        <v>45425</v>
      </c>
      <c r="BC106" s="26">
        <v>45446</v>
      </c>
      <c r="BD106" s="26">
        <v>45453</v>
      </c>
      <c r="BE106" s="26">
        <v>45474</v>
      </c>
      <c r="BF106" s="26">
        <v>45493</v>
      </c>
      <c r="BG106" s="26">
        <v>45511</v>
      </c>
      <c r="BH106" s="26">
        <v>45523</v>
      </c>
      <c r="BI106" s="26">
        <v>45579</v>
      </c>
      <c r="BJ106" s="26">
        <v>45600</v>
      </c>
      <c r="BK106" s="26">
        <v>45607</v>
      </c>
      <c r="BL106" s="26">
        <v>45651</v>
      </c>
    </row>
    <row r="107" spans="1:64" ht="165" hidden="1">
      <c r="A107" s="12" t="s">
        <v>3576</v>
      </c>
      <c r="B107" s="12" t="s">
        <v>3577</v>
      </c>
      <c r="C107" s="12" t="s">
        <v>3578</v>
      </c>
      <c r="D107" s="10" t="s">
        <v>1617</v>
      </c>
      <c r="E107" s="12" t="s">
        <v>3600</v>
      </c>
      <c r="F107" s="15" t="s">
        <v>3604</v>
      </c>
      <c r="G107" s="10" t="s">
        <v>1618</v>
      </c>
      <c r="H107" s="15" t="s">
        <v>267</v>
      </c>
      <c r="I107" s="15" t="s">
        <v>3595</v>
      </c>
      <c r="J107" s="15" t="s">
        <v>3665</v>
      </c>
      <c r="K107" s="10" t="s">
        <v>171</v>
      </c>
      <c r="L107" s="13">
        <v>15</v>
      </c>
      <c r="M107" s="12" t="s">
        <v>1615</v>
      </c>
      <c r="N107" s="16">
        <v>45548</v>
      </c>
      <c r="O107" s="12" t="s">
        <v>3584</v>
      </c>
      <c r="P107" s="18">
        <v>45565</v>
      </c>
      <c r="Q107" s="13">
        <f>NETWORKDAYS(N107,P107,AV107:AY107:AZ107:BA107:BB107:BE107:BF107:BG107:BH107:BL107)</f>
        <v>12</v>
      </c>
      <c r="R107" s="13">
        <f t="shared" si="1"/>
        <v>13</v>
      </c>
      <c r="S107" s="13" t="s">
        <v>3585</v>
      </c>
      <c r="T107" s="22" t="s">
        <v>3806</v>
      </c>
      <c r="U107" s="12" t="s">
        <v>3584</v>
      </c>
      <c r="V107" s="12" t="s">
        <v>3584</v>
      </c>
      <c r="W107" s="12" t="s">
        <v>3584</v>
      </c>
      <c r="X107" s="12" t="s">
        <v>3584</v>
      </c>
      <c r="Y107" s="15" t="s">
        <v>3703</v>
      </c>
      <c r="AV107" s="26">
        <v>45292</v>
      </c>
      <c r="AW107" s="26">
        <v>45299</v>
      </c>
      <c r="AX107" s="26">
        <v>45376</v>
      </c>
      <c r="AY107" s="26">
        <v>45379</v>
      </c>
      <c r="AZ107" s="26">
        <v>45380</v>
      </c>
      <c r="BA107" s="26">
        <v>45413</v>
      </c>
      <c r="BB107" s="26">
        <v>45425</v>
      </c>
      <c r="BC107" s="26">
        <v>45446</v>
      </c>
      <c r="BD107" s="26">
        <v>45453</v>
      </c>
      <c r="BE107" s="26">
        <v>45474</v>
      </c>
      <c r="BF107" s="26">
        <v>45493</v>
      </c>
      <c r="BG107" s="26">
        <v>45511</v>
      </c>
      <c r="BH107" s="26">
        <v>45523</v>
      </c>
      <c r="BI107" s="26">
        <v>45579</v>
      </c>
      <c r="BJ107" s="26">
        <v>45600</v>
      </c>
      <c r="BK107" s="26">
        <v>45607</v>
      </c>
      <c r="BL107" s="26">
        <v>45651</v>
      </c>
    </row>
    <row r="108" spans="1:64" ht="165" hidden="1">
      <c r="A108" s="12" t="s">
        <v>3576</v>
      </c>
      <c r="B108" s="12" t="s">
        <v>3577</v>
      </c>
      <c r="C108" s="12" t="s">
        <v>3616</v>
      </c>
      <c r="D108" s="10" t="s">
        <v>521</v>
      </c>
      <c r="E108" s="12" t="s">
        <v>3588</v>
      </c>
      <c r="F108" s="15" t="s">
        <v>3623</v>
      </c>
      <c r="G108" s="10" t="s">
        <v>1621</v>
      </c>
      <c r="H108" s="15" t="s">
        <v>2138</v>
      </c>
      <c r="I108" s="15" t="s">
        <v>3581</v>
      </c>
      <c r="J108" s="15" t="s">
        <v>3683</v>
      </c>
      <c r="K108" s="10" t="s">
        <v>127</v>
      </c>
      <c r="L108" s="13">
        <v>15</v>
      </c>
      <c r="M108" s="12" t="s">
        <v>1619</v>
      </c>
      <c r="N108" s="16">
        <v>45548</v>
      </c>
      <c r="O108" s="12" t="s">
        <v>3584</v>
      </c>
      <c r="P108" s="18">
        <v>45565</v>
      </c>
      <c r="Q108" s="13">
        <f>NETWORKDAYS(N108,P108,AV108:AY108:AZ108:BA108:BB108:BE108:BF108:BG108:BH108:BL108)</f>
        <v>12</v>
      </c>
      <c r="R108" s="13">
        <f t="shared" si="1"/>
        <v>13</v>
      </c>
      <c r="S108" s="13" t="s">
        <v>3585</v>
      </c>
      <c r="T108" s="22" t="s">
        <v>3807</v>
      </c>
      <c r="U108" s="12" t="s">
        <v>3584</v>
      </c>
      <c r="V108" s="12" t="s">
        <v>3584</v>
      </c>
      <c r="W108" s="12" t="s">
        <v>3584</v>
      </c>
      <c r="X108" s="12" t="s">
        <v>3584</v>
      </c>
      <c r="Y108" s="15" t="s">
        <v>3703</v>
      </c>
      <c r="AV108" s="26">
        <v>45292</v>
      </c>
      <c r="AW108" s="26">
        <v>45299</v>
      </c>
      <c r="AX108" s="26">
        <v>45376</v>
      </c>
      <c r="AY108" s="26">
        <v>45379</v>
      </c>
      <c r="AZ108" s="26">
        <v>45380</v>
      </c>
      <c r="BA108" s="26">
        <v>45413</v>
      </c>
      <c r="BB108" s="26">
        <v>45425</v>
      </c>
      <c r="BC108" s="26">
        <v>45446</v>
      </c>
      <c r="BD108" s="26">
        <v>45453</v>
      </c>
      <c r="BE108" s="26">
        <v>45474</v>
      </c>
      <c r="BF108" s="26">
        <v>45493</v>
      </c>
      <c r="BG108" s="26">
        <v>45511</v>
      </c>
      <c r="BH108" s="26">
        <v>45523</v>
      </c>
      <c r="BI108" s="26">
        <v>45579</v>
      </c>
      <c r="BJ108" s="26">
        <v>45600</v>
      </c>
      <c r="BK108" s="26">
        <v>45607</v>
      </c>
      <c r="BL108" s="26">
        <v>45651</v>
      </c>
    </row>
    <row r="109" spans="1:64" ht="150" hidden="1">
      <c r="A109" s="12" t="s">
        <v>3576</v>
      </c>
      <c r="B109" s="12" t="s">
        <v>3577</v>
      </c>
      <c r="C109" s="12" t="s">
        <v>3578</v>
      </c>
      <c r="D109" s="10" t="s">
        <v>1624</v>
      </c>
      <c r="E109" s="12" t="s">
        <v>3579</v>
      </c>
      <c r="F109" s="15" t="s">
        <v>3623</v>
      </c>
      <c r="G109" s="10" t="s">
        <v>1625</v>
      </c>
      <c r="H109" s="15" t="s">
        <v>1772</v>
      </c>
      <c r="I109" s="15" t="s">
        <v>3581</v>
      </c>
      <c r="J109" s="15" t="s">
        <v>3683</v>
      </c>
      <c r="K109" s="10" t="s">
        <v>1306</v>
      </c>
      <c r="L109" s="13">
        <v>10</v>
      </c>
      <c r="M109" s="12" t="s">
        <v>1622</v>
      </c>
      <c r="N109" s="16">
        <v>45548</v>
      </c>
      <c r="O109" s="12" t="s">
        <v>3584</v>
      </c>
      <c r="P109" s="18">
        <v>45565</v>
      </c>
      <c r="Q109" s="13">
        <f>NETWORKDAYS(N109,P109,AV109:AY109:AZ109:BA109:BB109:BE109:BF109:BG109:BH109:BL109)</f>
        <v>12</v>
      </c>
      <c r="R109" s="13">
        <f t="shared" si="1"/>
        <v>13</v>
      </c>
      <c r="S109" s="13" t="s">
        <v>3585</v>
      </c>
      <c r="T109" s="22" t="s">
        <v>3810</v>
      </c>
      <c r="U109" s="12" t="s">
        <v>3584</v>
      </c>
      <c r="V109" s="12" t="s">
        <v>3584</v>
      </c>
      <c r="W109" s="12" t="s">
        <v>3584</v>
      </c>
      <c r="X109" s="12" t="s">
        <v>3584</v>
      </c>
      <c r="Y109" s="15" t="s">
        <v>3703</v>
      </c>
      <c r="AV109" s="26">
        <v>45292</v>
      </c>
      <c r="AW109" s="26">
        <v>45299</v>
      </c>
      <c r="AX109" s="26">
        <v>45376</v>
      </c>
      <c r="AY109" s="26">
        <v>45379</v>
      </c>
      <c r="AZ109" s="26">
        <v>45380</v>
      </c>
      <c r="BA109" s="26">
        <v>45413</v>
      </c>
      <c r="BB109" s="26">
        <v>45425</v>
      </c>
      <c r="BC109" s="26">
        <v>45446</v>
      </c>
      <c r="BD109" s="26">
        <v>45453</v>
      </c>
      <c r="BE109" s="26">
        <v>45474</v>
      </c>
      <c r="BF109" s="26">
        <v>45493</v>
      </c>
      <c r="BG109" s="26">
        <v>45511</v>
      </c>
      <c r="BH109" s="26">
        <v>45523</v>
      </c>
      <c r="BI109" s="26">
        <v>45579</v>
      </c>
      <c r="BJ109" s="26">
        <v>45600</v>
      </c>
      <c r="BK109" s="26">
        <v>45607</v>
      </c>
      <c r="BL109" s="26">
        <v>45651</v>
      </c>
    </row>
    <row r="110" spans="1:64" ht="187.5" customHeight="1">
      <c r="A110" s="32" t="s">
        <v>3576</v>
      </c>
      <c r="B110" s="32" t="s">
        <v>3577</v>
      </c>
      <c r="C110" s="32" t="s">
        <v>3578</v>
      </c>
      <c r="D110" s="33" t="s">
        <v>1632</v>
      </c>
      <c r="E110" s="32" t="s">
        <v>3579</v>
      </c>
      <c r="F110" s="33" t="s">
        <v>3594</v>
      </c>
      <c r="G110" s="33" t="s">
        <v>1633</v>
      </c>
      <c r="H110" s="33" t="s">
        <v>3612</v>
      </c>
      <c r="I110" s="33" t="s">
        <v>3581</v>
      </c>
      <c r="J110" s="33" t="s">
        <v>3686</v>
      </c>
      <c r="K110" s="33" t="s">
        <v>35</v>
      </c>
      <c r="L110" s="32">
        <v>15</v>
      </c>
      <c r="M110" s="32" t="s">
        <v>1630</v>
      </c>
      <c r="N110" s="34">
        <v>45548</v>
      </c>
      <c r="O110" s="32" t="s">
        <v>3584</v>
      </c>
      <c r="P110" s="34">
        <v>45565</v>
      </c>
      <c r="Q110" s="32">
        <f>NETWORKDAYS(N110,P110,AV110:AY110:AZ110:BA110:BB110:BE110:BF110:BG110:BH110:BL110)</f>
        <v>12</v>
      </c>
      <c r="R110" s="13">
        <f t="shared" si="1"/>
        <v>13</v>
      </c>
      <c r="S110" s="32" t="s">
        <v>3591</v>
      </c>
      <c r="T110" s="35" t="s">
        <v>3811</v>
      </c>
      <c r="U110" s="32" t="s">
        <v>3584</v>
      </c>
      <c r="V110" s="32" t="s">
        <v>3584</v>
      </c>
      <c r="W110" s="32" t="s">
        <v>3584</v>
      </c>
      <c r="X110" s="32" t="s">
        <v>3584</v>
      </c>
      <c r="Y110" s="33" t="s">
        <v>3633</v>
      </c>
      <c r="AV110" s="26">
        <v>45292</v>
      </c>
      <c r="AW110" s="26">
        <v>45299</v>
      </c>
      <c r="AX110" s="26">
        <v>45376</v>
      </c>
      <c r="AY110" s="26">
        <v>45379</v>
      </c>
      <c r="AZ110" s="26">
        <v>45380</v>
      </c>
      <c r="BA110" s="26">
        <v>45413</v>
      </c>
      <c r="BB110" s="26">
        <v>45425</v>
      </c>
      <c r="BC110" s="26">
        <v>45446</v>
      </c>
      <c r="BD110" s="26">
        <v>45453</v>
      </c>
      <c r="BE110" s="26">
        <v>45474</v>
      </c>
      <c r="BF110" s="26">
        <v>45493</v>
      </c>
      <c r="BG110" s="26">
        <v>45511</v>
      </c>
      <c r="BH110" s="26">
        <v>45523</v>
      </c>
      <c r="BI110" s="26">
        <v>45579</v>
      </c>
      <c r="BJ110" s="26">
        <v>45600</v>
      </c>
      <c r="BK110" s="26">
        <v>45607</v>
      </c>
      <c r="BL110" s="26">
        <v>45651</v>
      </c>
    </row>
    <row r="111" spans="1:64" ht="165" hidden="1">
      <c r="A111" s="12" t="s">
        <v>3576</v>
      </c>
      <c r="B111" s="12" t="s">
        <v>3577</v>
      </c>
      <c r="C111" s="12" t="s">
        <v>3624</v>
      </c>
      <c r="D111" s="10" t="s">
        <v>1640</v>
      </c>
      <c r="E111" s="12" t="s">
        <v>3600</v>
      </c>
      <c r="F111" s="15" t="s">
        <v>3594</v>
      </c>
      <c r="G111" s="10" t="s">
        <v>1641</v>
      </c>
      <c r="H111" s="15" t="s">
        <v>3707</v>
      </c>
      <c r="I111" s="15" t="s">
        <v>3581</v>
      </c>
      <c r="J111" s="15" t="s">
        <v>3683</v>
      </c>
      <c r="K111" s="10" t="s">
        <v>1642</v>
      </c>
      <c r="L111" s="13">
        <v>15</v>
      </c>
      <c r="M111" s="12" t="s">
        <v>1638</v>
      </c>
      <c r="N111" s="16">
        <v>45548</v>
      </c>
      <c r="O111" s="12" t="s">
        <v>3584</v>
      </c>
      <c r="P111" s="16">
        <v>45565</v>
      </c>
      <c r="Q111" s="13">
        <f>NETWORKDAYS(N111,P111,AV111:AY111:AZ111:BA111:BB111:BE111:BF111:BG111:BH111:BL111)</f>
        <v>12</v>
      </c>
      <c r="R111" s="13">
        <f t="shared" si="1"/>
        <v>13</v>
      </c>
      <c r="S111" s="13" t="s">
        <v>3585</v>
      </c>
      <c r="T111" s="22" t="s">
        <v>3812</v>
      </c>
      <c r="U111" s="12" t="s">
        <v>3584</v>
      </c>
      <c r="V111" s="12" t="s">
        <v>3584</v>
      </c>
      <c r="W111" s="12" t="s">
        <v>3584</v>
      </c>
      <c r="X111" s="12" t="s">
        <v>3584</v>
      </c>
      <c r="Y111" s="15" t="s">
        <v>3703</v>
      </c>
      <c r="AV111" s="26">
        <v>45292</v>
      </c>
      <c r="AW111" s="26">
        <v>45299</v>
      </c>
      <c r="AX111" s="26">
        <v>45376</v>
      </c>
      <c r="AY111" s="26">
        <v>45379</v>
      </c>
      <c r="AZ111" s="26">
        <v>45380</v>
      </c>
      <c r="BA111" s="26">
        <v>45413</v>
      </c>
      <c r="BB111" s="26">
        <v>45425</v>
      </c>
      <c r="BC111" s="26">
        <v>45446</v>
      </c>
      <c r="BD111" s="26">
        <v>45453</v>
      </c>
      <c r="BE111" s="26">
        <v>45474</v>
      </c>
      <c r="BF111" s="26">
        <v>45493</v>
      </c>
      <c r="BG111" s="26">
        <v>45511</v>
      </c>
      <c r="BH111" s="26">
        <v>45523</v>
      </c>
      <c r="BI111" s="26">
        <v>45579</v>
      </c>
      <c r="BJ111" s="26">
        <v>45600</v>
      </c>
      <c r="BK111" s="26">
        <v>45607</v>
      </c>
      <c r="BL111" s="26">
        <v>45651</v>
      </c>
    </row>
    <row r="112" spans="1:64" ht="165" hidden="1">
      <c r="A112" s="12" t="s">
        <v>3576</v>
      </c>
      <c r="B112" s="12" t="s">
        <v>3577</v>
      </c>
      <c r="C112" s="12" t="s">
        <v>3628</v>
      </c>
      <c r="D112" s="10" t="s">
        <v>646</v>
      </c>
      <c r="E112" s="12" t="s">
        <v>3579</v>
      </c>
      <c r="F112" s="15" t="s">
        <v>3589</v>
      </c>
      <c r="G112" s="10" t="s">
        <v>1645</v>
      </c>
      <c r="H112" s="15" t="s">
        <v>3612</v>
      </c>
      <c r="I112" s="15" t="s">
        <v>3581</v>
      </c>
      <c r="J112" s="15" t="s">
        <v>3686</v>
      </c>
      <c r="K112" s="10" t="s">
        <v>592</v>
      </c>
      <c r="L112" s="13">
        <v>15</v>
      </c>
      <c r="M112" s="12" t="s">
        <v>1643</v>
      </c>
      <c r="N112" s="16">
        <v>45548</v>
      </c>
      <c r="O112" s="12" t="s">
        <v>3584</v>
      </c>
      <c r="P112" s="16">
        <v>45565</v>
      </c>
      <c r="Q112" s="13">
        <f>NETWORKDAYS(N112,P112,AV112:AY112:AZ112:BA112:BB112:BE112:BF112:BG112:BH112:BL112)</f>
        <v>12</v>
      </c>
      <c r="R112" s="13">
        <f t="shared" si="1"/>
        <v>13</v>
      </c>
      <c r="S112" s="13" t="s">
        <v>3585</v>
      </c>
      <c r="T112" s="22" t="s">
        <v>3813</v>
      </c>
      <c r="U112" s="12" t="s">
        <v>3584</v>
      </c>
      <c r="V112" s="12" t="s">
        <v>3584</v>
      </c>
      <c r="W112" s="12" t="s">
        <v>3584</v>
      </c>
      <c r="X112" s="12" t="s">
        <v>3584</v>
      </c>
      <c r="Y112" s="15" t="s">
        <v>3703</v>
      </c>
      <c r="AV112" s="26">
        <v>45292</v>
      </c>
      <c r="AW112" s="26">
        <v>45299</v>
      </c>
      <c r="AX112" s="26">
        <v>45376</v>
      </c>
      <c r="AY112" s="26">
        <v>45379</v>
      </c>
      <c r="AZ112" s="26">
        <v>45380</v>
      </c>
      <c r="BA112" s="26">
        <v>45413</v>
      </c>
      <c r="BB112" s="26">
        <v>45425</v>
      </c>
      <c r="BC112" s="26">
        <v>45446</v>
      </c>
      <c r="BD112" s="26">
        <v>45453</v>
      </c>
      <c r="BE112" s="26">
        <v>45474</v>
      </c>
      <c r="BF112" s="26">
        <v>45493</v>
      </c>
      <c r="BG112" s="26">
        <v>45511</v>
      </c>
      <c r="BH112" s="26">
        <v>45523</v>
      </c>
      <c r="BI112" s="26">
        <v>45579</v>
      </c>
      <c r="BJ112" s="26">
        <v>45600</v>
      </c>
      <c r="BK112" s="26">
        <v>45607</v>
      </c>
      <c r="BL112" s="26">
        <v>45651</v>
      </c>
    </row>
    <row r="113" spans="1:64" ht="165" hidden="1">
      <c r="A113" s="12" t="s">
        <v>3576</v>
      </c>
      <c r="B113" s="12" t="s">
        <v>3577</v>
      </c>
      <c r="C113" s="12" t="s">
        <v>3578</v>
      </c>
      <c r="D113" s="10" t="s">
        <v>1648</v>
      </c>
      <c r="E113" s="12" t="s">
        <v>3600</v>
      </c>
      <c r="F113" s="15" t="s">
        <v>3660</v>
      </c>
      <c r="G113" s="10" t="s">
        <v>1649</v>
      </c>
      <c r="H113" s="15" t="s">
        <v>1982</v>
      </c>
      <c r="I113" s="15" t="s">
        <v>3581</v>
      </c>
      <c r="J113" s="15" t="s">
        <v>3683</v>
      </c>
      <c r="K113" s="10" t="s">
        <v>127</v>
      </c>
      <c r="L113" s="13">
        <v>15</v>
      </c>
      <c r="M113" s="12" t="s">
        <v>1646</v>
      </c>
      <c r="N113" s="16">
        <v>45548</v>
      </c>
      <c r="O113" s="12" t="s">
        <v>3584</v>
      </c>
      <c r="P113" s="16">
        <v>45565</v>
      </c>
      <c r="Q113" s="13">
        <f>NETWORKDAYS(N113,P113,AV113:AY113:AZ113:BA113:BB113:BE113:BF113:BG113:BH113:BL113)</f>
        <v>12</v>
      </c>
      <c r="R113" s="13">
        <f t="shared" si="1"/>
        <v>13</v>
      </c>
      <c r="S113" s="13" t="s">
        <v>3585</v>
      </c>
      <c r="T113" s="22" t="s">
        <v>3814</v>
      </c>
      <c r="U113" s="12" t="s">
        <v>3584</v>
      </c>
      <c r="V113" s="12" t="s">
        <v>3584</v>
      </c>
      <c r="W113" s="12" t="s">
        <v>3584</v>
      </c>
      <c r="X113" s="12" t="s">
        <v>3584</v>
      </c>
      <c r="Y113" s="15" t="s">
        <v>3703</v>
      </c>
      <c r="AV113" s="26">
        <v>45292</v>
      </c>
      <c r="AW113" s="26">
        <v>45299</v>
      </c>
      <c r="AX113" s="26">
        <v>45376</v>
      </c>
      <c r="AY113" s="26">
        <v>45379</v>
      </c>
      <c r="AZ113" s="26">
        <v>45380</v>
      </c>
      <c r="BA113" s="26">
        <v>45413</v>
      </c>
      <c r="BB113" s="26">
        <v>45425</v>
      </c>
      <c r="BC113" s="26">
        <v>45446</v>
      </c>
      <c r="BD113" s="26">
        <v>45453</v>
      </c>
      <c r="BE113" s="26">
        <v>45474</v>
      </c>
      <c r="BF113" s="26">
        <v>45493</v>
      </c>
      <c r="BG113" s="26">
        <v>45511</v>
      </c>
      <c r="BH113" s="26">
        <v>45523</v>
      </c>
      <c r="BI113" s="26">
        <v>45579</v>
      </c>
      <c r="BJ113" s="26">
        <v>45600</v>
      </c>
      <c r="BK113" s="26">
        <v>45607</v>
      </c>
      <c r="BL113" s="26">
        <v>45651</v>
      </c>
    </row>
    <row r="114" spans="1:64" ht="120" hidden="1">
      <c r="A114" s="12" t="s">
        <v>3576</v>
      </c>
      <c r="B114" s="12" t="s">
        <v>3577</v>
      </c>
      <c r="C114" s="12" t="s">
        <v>3578</v>
      </c>
      <c r="D114" s="10" t="s">
        <v>646</v>
      </c>
      <c r="E114" s="12" t="s">
        <v>3579</v>
      </c>
      <c r="F114" s="15" t="s">
        <v>3604</v>
      </c>
      <c r="G114" s="10" t="s">
        <v>1652</v>
      </c>
      <c r="H114" s="15" t="s">
        <v>267</v>
      </c>
      <c r="I114" s="15" t="s">
        <v>3595</v>
      </c>
      <c r="J114" s="15" t="s">
        <v>3665</v>
      </c>
      <c r="K114" s="10" t="s">
        <v>1306</v>
      </c>
      <c r="L114" s="13">
        <v>15</v>
      </c>
      <c r="M114" s="12" t="s">
        <v>1650</v>
      </c>
      <c r="N114" s="16">
        <v>45548</v>
      </c>
      <c r="O114" s="12" t="s">
        <v>3584</v>
      </c>
      <c r="P114" s="16">
        <v>45565</v>
      </c>
      <c r="Q114" s="13">
        <f>NETWORKDAYS(N114,P114,AV114:AY114:AZ114:BA114:BB114:BE114:BF114:BG114:BH114:BL114)</f>
        <v>12</v>
      </c>
      <c r="R114" s="13">
        <f t="shared" si="1"/>
        <v>13</v>
      </c>
      <c r="S114" s="13" t="s">
        <v>3585</v>
      </c>
      <c r="T114" s="22" t="s">
        <v>3815</v>
      </c>
      <c r="U114" s="12" t="s">
        <v>3584</v>
      </c>
      <c r="V114" s="12" t="s">
        <v>3584</v>
      </c>
      <c r="W114" s="12" t="s">
        <v>3584</v>
      </c>
      <c r="X114" s="12" t="s">
        <v>3584</v>
      </c>
      <c r="Y114" s="15" t="s">
        <v>3703</v>
      </c>
      <c r="AV114" s="26">
        <v>45292</v>
      </c>
      <c r="AW114" s="26">
        <v>45299</v>
      </c>
      <c r="AX114" s="26">
        <v>45376</v>
      </c>
      <c r="AY114" s="26">
        <v>45379</v>
      </c>
      <c r="AZ114" s="26">
        <v>45380</v>
      </c>
      <c r="BA114" s="26">
        <v>45413</v>
      </c>
      <c r="BB114" s="26">
        <v>45425</v>
      </c>
      <c r="BC114" s="26">
        <v>45446</v>
      </c>
      <c r="BD114" s="26">
        <v>45453</v>
      </c>
      <c r="BE114" s="26">
        <v>45474</v>
      </c>
      <c r="BF114" s="26">
        <v>45493</v>
      </c>
      <c r="BG114" s="26">
        <v>45511</v>
      </c>
      <c r="BH114" s="26">
        <v>45523</v>
      </c>
      <c r="BI114" s="26">
        <v>45579</v>
      </c>
      <c r="BJ114" s="26">
        <v>45600</v>
      </c>
      <c r="BK114" s="26">
        <v>45607</v>
      </c>
      <c r="BL114" s="26">
        <v>45651</v>
      </c>
    </row>
    <row r="115" spans="1:64" ht="150" hidden="1">
      <c r="A115" s="12" t="s">
        <v>3576</v>
      </c>
      <c r="B115" s="12" t="s">
        <v>3577</v>
      </c>
      <c r="C115" s="12" t="s">
        <v>3626</v>
      </c>
      <c r="D115" s="10" t="s">
        <v>1038</v>
      </c>
      <c r="E115" s="12" t="s">
        <v>3588</v>
      </c>
      <c r="F115" s="15" t="s">
        <v>3660</v>
      </c>
      <c r="G115" s="10" t="s">
        <v>1659</v>
      </c>
      <c r="H115" s="15" t="s">
        <v>3697</v>
      </c>
      <c r="I115" s="15" t="s">
        <v>3581</v>
      </c>
      <c r="J115" s="15" t="s">
        <v>3581</v>
      </c>
      <c r="K115" s="15" t="s">
        <v>3583</v>
      </c>
      <c r="L115" s="13">
        <v>15</v>
      </c>
      <c r="M115" s="12" t="s">
        <v>1657</v>
      </c>
      <c r="N115" s="16">
        <v>45548</v>
      </c>
      <c r="O115" s="12" t="s">
        <v>3584</v>
      </c>
      <c r="P115" s="16">
        <v>45565</v>
      </c>
      <c r="Q115" s="13">
        <f>NETWORKDAYS(N115,P115,AV115:AY115:AZ115:BA115:BB115:BE115:BF115:BG115:BH115:BL115)</f>
        <v>12</v>
      </c>
      <c r="R115" s="13">
        <f t="shared" si="1"/>
        <v>13</v>
      </c>
      <c r="S115" s="13" t="s">
        <v>3585</v>
      </c>
      <c r="T115" s="22" t="s">
        <v>3816</v>
      </c>
      <c r="U115" s="12" t="s">
        <v>3584</v>
      </c>
      <c r="V115" s="12" t="s">
        <v>3584</v>
      </c>
      <c r="W115" s="12" t="s">
        <v>3584</v>
      </c>
      <c r="X115" s="12" t="s">
        <v>3584</v>
      </c>
      <c r="Y115" s="15" t="s">
        <v>3703</v>
      </c>
      <c r="AV115" s="26">
        <v>45292</v>
      </c>
      <c r="AW115" s="26">
        <v>45299</v>
      </c>
      <c r="AX115" s="26">
        <v>45376</v>
      </c>
      <c r="AY115" s="26">
        <v>45379</v>
      </c>
      <c r="AZ115" s="26">
        <v>45380</v>
      </c>
      <c r="BA115" s="26">
        <v>45413</v>
      </c>
      <c r="BB115" s="26">
        <v>45425</v>
      </c>
      <c r="BC115" s="26">
        <v>45446</v>
      </c>
      <c r="BD115" s="26">
        <v>45453</v>
      </c>
      <c r="BE115" s="26">
        <v>45474</v>
      </c>
      <c r="BF115" s="26">
        <v>45493</v>
      </c>
      <c r="BG115" s="26">
        <v>45511</v>
      </c>
      <c r="BH115" s="26">
        <v>45523</v>
      </c>
      <c r="BI115" s="26">
        <v>45579</v>
      </c>
      <c r="BJ115" s="26">
        <v>45600</v>
      </c>
      <c r="BK115" s="26">
        <v>45607</v>
      </c>
      <c r="BL115" s="26">
        <v>45651</v>
      </c>
    </row>
    <row r="116" spans="1:64" ht="120" hidden="1">
      <c r="A116" s="12" t="s">
        <v>3576</v>
      </c>
      <c r="B116" s="12" t="s">
        <v>3577</v>
      </c>
      <c r="C116" s="12" t="s">
        <v>3618</v>
      </c>
      <c r="D116" s="10" t="s">
        <v>1676</v>
      </c>
      <c r="E116" s="12" t="s">
        <v>3600</v>
      </c>
      <c r="F116" s="15" t="s">
        <v>3660</v>
      </c>
      <c r="G116" s="10" t="s">
        <v>1677</v>
      </c>
      <c r="H116" s="15" t="s">
        <v>1740</v>
      </c>
      <c r="I116" s="15" t="s">
        <v>3581</v>
      </c>
      <c r="J116" s="15" t="s">
        <v>3582</v>
      </c>
      <c r="K116" s="10" t="s">
        <v>171</v>
      </c>
      <c r="L116" s="13">
        <v>15</v>
      </c>
      <c r="M116" s="12" t="s">
        <v>1674</v>
      </c>
      <c r="N116" s="16">
        <v>45548</v>
      </c>
      <c r="O116" s="12" t="s">
        <v>3584</v>
      </c>
      <c r="P116" s="16">
        <v>45565</v>
      </c>
      <c r="Q116" s="13">
        <f>NETWORKDAYS(N116,P116,AV116:AY116:AZ116:BA116:BB116:BE116:BF116:BG116:BH116:BL116)</f>
        <v>12</v>
      </c>
      <c r="R116" s="13">
        <f t="shared" si="1"/>
        <v>13</v>
      </c>
      <c r="S116" s="13" t="s">
        <v>3585</v>
      </c>
      <c r="T116" s="22" t="s">
        <v>3817</v>
      </c>
      <c r="U116" s="12" t="s">
        <v>3584</v>
      </c>
      <c r="V116" s="12" t="s">
        <v>3584</v>
      </c>
      <c r="W116" s="12" t="s">
        <v>3584</v>
      </c>
      <c r="X116" s="12" t="s">
        <v>3584</v>
      </c>
      <c r="Y116" s="15" t="s">
        <v>3703</v>
      </c>
      <c r="AV116" s="26">
        <v>45292</v>
      </c>
      <c r="AW116" s="26">
        <v>45299</v>
      </c>
      <c r="AX116" s="26">
        <v>45376</v>
      </c>
      <c r="AY116" s="26">
        <v>45379</v>
      </c>
      <c r="AZ116" s="26">
        <v>45380</v>
      </c>
      <c r="BA116" s="26">
        <v>45413</v>
      </c>
      <c r="BB116" s="26">
        <v>45425</v>
      </c>
      <c r="BC116" s="26">
        <v>45446</v>
      </c>
      <c r="BD116" s="26">
        <v>45453</v>
      </c>
      <c r="BE116" s="26">
        <v>45474</v>
      </c>
      <c r="BF116" s="26">
        <v>45493</v>
      </c>
      <c r="BG116" s="26">
        <v>45511</v>
      </c>
      <c r="BH116" s="26">
        <v>45523</v>
      </c>
      <c r="BI116" s="26">
        <v>45579</v>
      </c>
      <c r="BJ116" s="26">
        <v>45600</v>
      </c>
      <c r="BK116" s="26">
        <v>45607</v>
      </c>
      <c r="BL116" s="26">
        <v>45651</v>
      </c>
    </row>
    <row r="117" spans="1:64" ht="141.75">
      <c r="A117" s="32" t="s">
        <v>3576</v>
      </c>
      <c r="B117" s="32" t="s">
        <v>3577</v>
      </c>
      <c r="C117" s="32" t="s">
        <v>3627</v>
      </c>
      <c r="D117" s="33" t="s">
        <v>1783</v>
      </c>
      <c r="E117" s="32" t="s">
        <v>3602</v>
      </c>
      <c r="F117" s="32" t="s">
        <v>3589</v>
      </c>
      <c r="G117" s="33" t="s">
        <v>1784</v>
      </c>
      <c r="H117" s="33" t="s">
        <v>3612</v>
      </c>
      <c r="I117" s="33" t="s">
        <v>3581</v>
      </c>
      <c r="J117" s="33" t="s">
        <v>3686</v>
      </c>
      <c r="K117" s="33" t="s">
        <v>3583</v>
      </c>
      <c r="L117" s="32">
        <v>15</v>
      </c>
      <c r="M117" s="32" t="s">
        <v>1781</v>
      </c>
      <c r="N117" s="34">
        <v>45547</v>
      </c>
      <c r="O117" s="32" t="s">
        <v>3584</v>
      </c>
      <c r="P117" s="34">
        <v>45565</v>
      </c>
      <c r="Q117" s="32">
        <f>NETWORKDAYS(N117,P117,AV117:AY117:AZ117:BA117:BB117:BE117:BF117:BG117:BH117:BL117)</f>
        <v>13</v>
      </c>
      <c r="R117" s="13">
        <f t="shared" si="1"/>
        <v>14</v>
      </c>
      <c r="S117" s="32" t="s">
        <v>3591</v>
      </c>
      <c r="T117" s="33" t="s">
        <v>3648</v>
      </c>
      <c r="U117" s="32" t="s">
        <v>3584</v>
      </c>
      <c r="V117" s="32" t="s">
        <v>3584</v>
      </c>
      <c r="W117" s="32" t="s">
        <v>3584</v>
      </c>
      <c r="X117" s="32" t="s">
        <v>3584</v>
      </c>
      <c r="Y117" s="33" t="s">
        <v>3644</v>
      </c>
      <c r="AV117" s="26">
        <v>45292</v>
      </c>
      <c r="AW117" s="26">
        <v>45299</v>
      </c>
      <c r="AX117" s="26">
        <v>45376</v>
      </c>
      <c r="AY117" s="26">
        <v>45379</v>
      </c>
      <c r="AZ117" s="26">
        <v>45380</v>
      </c>
      <c r="BA117" s="26">
        <v>45413</v>
      </c>
      <c r="BB117" s="26">
        <v>45425</v>
      </c>
      <c r="BC117" s="26">
        <v>45446</v>
      </c>
      <c r="BD117" s="26">
        <v>45453</v>
      </c>
      <c r="BE117" s="26">
        <v>45474</v>
      </c>
      <c r="BF117" s="26">
        <v>45493</v>
      </c>
      <c r="BG117" s="26">
        <v>45511</v>
      </c>
      <c r="BH117" s="26">
        <v>45523</v>
      </c>
      <c r="BI117" s="26">
        <v>45579</v>
      </c>
      <c r="BJ117" s="26">
        <v>45600</v>
      </c>
      <c r="BK117" s="26">
        <v>45607</v>
      </c>
      <c r="BL117" s="26">
        <v>45651</v>
      </c>
    </row>
    <row r="118" spans="1:64" ht="105" hidden="1">
      <c r="A118" s="12" t="s">
        <v>3576</v>
      </c>
      <c r="B118" s="12" t="s">
        <v>3577</v>
      </c>
      <c r="C118" s="12" t="s">
        <v>3626</v>
      </c>
      <c r="D118" s="10" t="s">
        <v>972</v>
      </c>
      <c r="E118" s="12" t="s">
        <v>3609</v>
      </c>
      <c r="F118" s="15" t="s">
        <v>3580</v>
      </c>
      <c r="G118" s="10" t="s">
        <v>973</v>
      </c>
      <c r="H118" s="15" t="s">
        <v>3674</v>
      </c>
      <c r="I118" s="15" t="s">
        <v>3581</v>
      </c>
      <c r="J118" s="15" t="s">
        <v>3582</v>
      </c>
      <c r="K118" s="10" t="s">
        <v>535</v>
      </c>
      <c r="L118" s="13">
        <v>15</v>
      </c>
      <c r="M118" s="12" t="s">
        <v>1785</v>
      </c>
      <c r="N118" s="16">
        <v>45547</v>
      </c>
      <c r="O118" s="12" t="s">
        <v>970</v>
      </c>
      <c r="P118" s="16">
        <v>45559</v>
      </c>
      <c r="Q118" s="13">
        <f>NETWORKDAYS(N118,P118,AV118:AY118:AZ118:BA118:BB118:BE118:BF118:BG118:BH118:BL118)</f>
        <v>9</v>
      </c>
      <c r="R118" s="13">
        <f t="shared" si="1"/>
        <v>10</v>
      </c>
      <c r="S118" s="12" t="s">
        <v>3591</v>
      </c>
      <c r="T118" s="22" t="s">
        <v>3818</v>
      </c>
      <c r="U118" s="16">
        <v>45559</v>
      </c>
      <c r="V118" s="12" t="s">
        <v>3593</v>
      </c>
      <c r="W118" s="12" t="s">
        <v>3599</v>
      </c>
      <c r="X118" s="12" t="s">
        <v>3584</v>
      </c>
      <c r="Y118" s="15" t="s">
        <v>3591</v>
      </c>
      <c r="AV118" s="26">
        <v>45292</v>
      </c>
      <c r="AW118" s="26">
        <v>45299</v>
      </c>
      <c r="AX118" s="26">
        <v>45376</v>
      </c>
      <c r="AY118" s="26">
        <v>45379</v>
      </c>
      <c r="AZ118" s="26">
        <v>45380</v>
      </c>
      <c r="BA118" s="26">
        <v>45413</v>
      </c>
      <c r="BB118" s="26">
        <v>45425</v>
      </c>
      <c r="BC118" s="26">
        <v>45446</v>
      </c>
      <c r="BD118" s="26">
        <v>45453</v>
      </c>
      <c r="BE118" s="26">
        <v>45474</v>
      </c>
      <c r="BF118" s="26">
        <v>45493</v>
      </c>
      <c r="BG118" s="26">
        <v>45511</v>
      </c>
      <c r="BH118" s="26">
        <v>45523</v>
      </c>
      <c r="BI118" s="26">
        <v>45579</v>
      </c>
      <c r="BJ118" s="26">
        <v>45600</v>
      </c>
      <c r="BK118" s="26">
        <v>45607</v>
      </c>
      <c r="BL118" s="26">
        <v>45651</v>
      </c>
    </row>
    <row r="119" spans="1:64" ht="105" hidden="1">
      <c r="A119" s="12" t="s">
        <v>3576</v>
      </c>
      <c r="B119" s="12" t="s">
        <v>3577</v>
      </c>
      <c r="C119" s="12" t="s">
        <v>3621</v>
      </c>
      <c r="D119" s="10" t="s">
        <v>1744</v>
      </c>
      <c r="E119" s="12" t="s">
        <v>3649</v>
      </c>
      <c r="F119" s="12" t="s">
        <v>3594</v>
      </c>
      <c r="G119" s="10" t="s">
        <v>1745</v>
      </c>
      <c r="H119" s="15" t="s">
        <v>3044</v>
      </c>
      <c r="I119" s="15" t="s">
        <v>3581</v>
      </c>
      <c r="J119" s="12" t="s">
        <v>3590</v>
      </c>
      <c r="K119" s="15" t="s">
        <v>3583</v>
      </c>
      <c r="L119" s="13">
        <v>15</v>
      </c>
      <c r="M119" s="12" t="s">
        <v>1787</v>
      </c>
      <c r="N119" s="16">
        <v>45547</v>
      </c>
      <c r="O119" s="12" t="s">
        <v>1742</v>
      </c>
      <c r="P119" s="16">
        <v>45547</v>
      </c>
      <c r="Q119" s="13">
        <f>NETWORKDAYS(N119,P119,AV119:AY119:AZ119:BA119:BB119:BE119:BF119:BG119:BH119:BL119)</f>
        <v>1</v>
      </c>
      <c r="R119" s="13">
        <f t="shared" si="1"/>
        <v>2</v>
      </c>
      <c r="S119" s="12" t="s">
        <v>3591</v>
      </c>
      <c r="T119" s="22" t="s">
        <v>3650</v>
      </c>
      <c r="U119" s="16">
        <v>45547</v>
      </c>
      <c r="V119" s="12" t="s">
        <v>3593</v>
      </c>
      <c r="W119" s="12" t="s">
        <v>3584</v>
      </c>
      <c r="X119" s="12" t="s">
        <v>3584</v>
      </c>
      <c r="Y119" s="12" t="s">
        <v>3591</v>
      </c>
      <c r="AV119" s="26">
        <v>45292</v>
      </c>
      <c r="AW119" s="26">
        <v>45299</v>
      </c>
      <c r="AX119" s="26">
        <v>45376</v>
      </c>
      <c r="AY119" s="26">
        <v>45379</v>
      </c>
      <c r="AZ119" s="26">
        <v>45380</v>
      </c>
      <c r="BA119" s="26">
        <v>45413</v>
      </c>
      <c r="BB119" s="26">
        <v>45425</v>
      </c>
      <c r="BC119" s="26">
        <v>45446</v>
      </c>
      <c r="BD119" s="26">
        <v>45453</v>
      </c>
      <c r="BE119" s="26">
        <v>45474</v>
      </c>
      <c r="BF119" s="26">
        <v>45493</v>
      </c>
      <c r="BG119" s="26">
        <v>45511</v>
      </c>
      <c r="BH119" s="26">
        <v>45523</v>
      </c>
      <c r="BI119" s="26">
        <v>45579</v>
      </c>
      <c r="BJ119" s="26">
        <v>45600</v>
      </c>
      <c r="BK119" s="26">
        <v>45607</v>
      </c>
      <c r="BL119" s="26">
        <v>45651</v>
      </c>
    </row>
    <row r="120" spans="1:64" ht="165" hidden="1">
      <c r="A120" s="12" t="s">
        <v>3576</v>
      </c>
      <c r="B120" s="12" t="s">
        <v>3577</v>
      </c>
      <c r="C120" s="12" t="s">
        <v>3616</v>
      </c>
      <c r="D120" s="10" t="s">
        <v>521</v>
      </c>
      <c r="E120" s="12" t="s">
        <v>3588</v>
      </c>
      <c r="F120" s="15" t="s">
        <v>3660</v>
      </c>
      <c r="G120" s="10" t="s">
        <v>1801</v>
      </c>
      <c r="H120" s="15" t="s">
        <v>2138</v>
      </c>
      <c r="I120" s="15" t="s">
        <v>3581</v>
      </c>
      <c r="J120" s="15" t="s">
        <v>3683</v>
      </c>
      <c r="K120" s="15" t="s">
        <v>3583</v>
      </c>
      <c r="L120" s="13">
        <v>15</v>
      </c>
      <c r="M120" s="12" t="s">
        <v>1799</v>
      </c>
      <c r="N120" s="16">
        <v>45547</v>
      </c>
      <c r="O120" s="12" t="s">
        <v>3584</v>
      </c>
      <c r="P120" s="16">
        <v>45565</v>
      </c>
      <c r="Q120" s="13">
        <f>NETWORKDAYS(N120,P120,AV120:AY120:AZ120:BA120:BB120:BE120:BF120:BG120:BH120:BL120)</f>
        <v>13</v>
      </c>
      <c r="R120" s="13">
        <f t="shared" si="1"/>
        <v>14</v>
      </c>
      <c r="S120" s="13" t="s">
        <v>3585</v>
      </c>
      <c r="T120" s="22" t="s">
        <v>3819</v>
      </c>
      <c r="U120" s="12" t="s">
        <v>3584</v>
      </c>
      <c r="V120" s="12" t="s">
        <v>3584</v>
      </c>
      <c r="W120" s="12" t="s">
        <v>3584</v>
      </c>
      <c r="X120" s="12" t="s">
        <v>3584</v>
      </c>
      <c r="Y120" s="15" t="s">
        <v>3703</v>
      </c>
      <c r="AV120" s="26">
        <v>45292</v>
      </c>
      <c r="AW120" s="26">
        <v>45299</v>
      </c>
      <c r="AX120" s="26">
        <v>45376</v>
      </c>
      <c r="AY120" s="26">
        <v>45379</v>
      </c>
      <c r="AZ120" s="26">
        <v>45380</v>
      </c>
      <c r="BA120" s="26">
        <v>45413</v>
      </c>
      <c r="BB120" s="26">
        <v>45425</v>
      </c>
      <c r="BC120" s="26">
        <v>45446</v>
      </c>
      <c r="BD120" s="26">
        <v>45453</v>
      </c>
      <c r="BE120" s="26">
        <v>45474</v>
      </c>
      <c r="BF120" s="26">
        <v>45493</v>
      </c>
      <c r="BG120" s="26">
        <v>45511</v>
      </c>
      <c r="BH120" s="26">
        <v>45523</v>
      </c>
      <c r="BI120" s="26">
        <v>45579</v>
      </c>
      <c r="BJ120" s="26">
        <v>45600</v>
      </c>
      <c r="BK120" s="26">
        <v>45607</v>
      </c>
      <c r="BL120" s="26">
        <v>45651</v>
      </c>
    </row>
    <row r="121" spans="1:64" ht="135" hidden="1">
      <c r="A121" s="12" t="s">
        <v>3576</v>
      </c>
      <c r="B121" s="12" t="s">
        <v>3577</v>
      </c>
      <c r="C121" s="12" t="s">
        <v>3578</v>
      </c>
      <c r="D121" s="10" t="s">
        <v>1804</v>
      </c>
      <c r="E121" s="12" t="s">
        <v>3588</v>
      </c>
      <c r="F121" s="15" t="s">
        <v>3589</v>
      </c>
      <c r="G121" s="10" t="s">
        <v>1805</v>
      </c>
      <c r="H121" s="15" t="s">
        <v>2840</v>
      </c>
      <c r="I121" s="15" t="s">
        <v>3581</v>
      </c>
      <c r="J121" s="15" t="s">
        <v>3686</v>
      </c>
      <c r="K121" s="15" t="s">
        <v>3583</v>
      </c>
      <c r="L121" s="13">
        <v>15</v>
      </c>
      <c r="M121" s="12" t="s">
        <v>1802</v>
      </c>
      <c r="N121" s="16">
        <v>45547</v>
      </c>
      <c r="O121" s="12" t="s">
        <v>3821</v>
      </c>
      <c r="P121" s="16">
        <v>45565</v>
      </c>
      <c r="Q121" s="13">
        <f>NETWORKDAYS(N121,P121,AV121:AY121:AZ121:BA121:BB121:BE121:BF121:BG121:BH121:BL121)</f>
        <v>13</v>
      </c>
      <c r="R121" s="13">
        <f t="shared" si="1"/>
        <v>14</v>
      </c>
      <c r="S121" s="13" t="s">
        <v>3585</v>
      </c>
      <c r="T121" s="22" t="s">
        <v>3820</v>
      </c>
      <c r="U121" s="16">
        <v>45562</v>
      </c>
      <c r="V121" s="12" t="s">
        <v>3593</v>
      </c>
      <c r="W121" s="12" t="s">
        <v>3584</v>
      </c>
      <c r="X121" s="12" t="s">
        <v>3584</v>
      </c>
      <c r="Y121" s="15" t="s">
        <v>3932</v>
      </c>
      <c r="AV121" s="26">
        <v>45292</v>
      </c>
      <c r="AW121" s="26">
        <v>45299</v>
      </c>
      <c r="AX121" s="26">
        <v>45376</v>
      </c>
      <c r="AY121" s="26">
        <v>45379</v>
      </c>
      <c r="AZ121" s="26">
        <v>45380</v>
      </c>
      <c r="BA121" s="26">
        <v>45413</v>
      </c>
      <c r="BB121" s="26">
        <v>45425</v>
      </c>
      <c r="BC121" s="26">
        <v>45446</v>
      </c>
      <c r="BD121" s="26">
        <v>45453</v>
      </c>
      <c r="BE121" s="26">
        <v>45474</v>
      </c>
      <c r="BF121" s="26">
        <v>45493</v>
      </c>
      <c r="BG121" s="26">
        <v>45511</v>
      </c>
      <c r="BH121" s="26">
        <v>45523</v>
      </c>
      <c r="BI121" s="26">
        <v>45579</v>
      </c>
      <c r="BJ121" s="26">
        <v>45600</v>
      </c>
      <c r="BK121" s="26">
        <v>45607</v>
      </c>
      <c r="BL121" s="26">
        <v>45651</v>
      </c>
    </row>
    <row r="122" spans="1:64" ht="165" hidden="1">
      <c r="A122" s="12" t="s">
        <v>3576</v>
      </c>
      <c r="B122" s="12" t="s">
        <v>3577</v>
      </c>
      <c r="C122" s="12" t="s">
        <v>3578</v>
      </c>
      <c r="D122" s="10" t="s">
        <v>1823</v>
      </c>
      <c r="E122" s="12" t="s">
        <v>3600</v>
      </c>
      <c r="F122" s="15" t="s">
        <v>3604</v>
      </c>
      <c r="G122" s="10" t="s">
        <v>1824</v>
      </c>
      <c r="H122" s="15" t="s">
        <v>3336</v>
      </c>
      <c r="I122" s="15" t="s">
        <v>3595</v>
      </c>
      <c r="J122" s="15" t="s">
        <v>3665</v>
      </c>
      <c r="K122" s="10" t="s">
        <v>46</v>
      </c>
      <c r="L122" s="13">
        <v>15</v>
      </c>
      <c r="M122" s="12" t="s">
        <v>1821</v>
      </c>
      <c r="N122" s="16">
        <v>45547</v>
      </c>
      <c r="O122" s="12" t="s">
        <v>3584</v>
      </c>
      <c r="P122" s="16">
        <v>45565</v>
      </c>
      <c r="Q122" s="13">
        <f>NETWORKDAYS(N122,P122,AV122:AY122:AZ122:BA122:BB122:BE122:BF122:BG122:BH122:BL122)</f>
        <v>13</v>
      </c>
      <c r="R122" s="13">
        <f t="shared" si="1"/>
        <v>14</v>
      </c>
      <c r="S122" s="13" t="s">
        <v>3585</v>
      </c>
      <c r="T122" s="22" t="s">
        <v>3822</v>
      </c>
      <c r="U122" s="12" t="s">
        <v>3584</v>
      </c>
      <c r="V122" s="12" t="s">
        <v>3584</v>
      </c>
      <c r="W122" s="12" t="s">
        <v>3584</v>
      </c>
      <c r="X122" s="12" t="s">
        <v>3584</v>
      </c>
      <c r="Y122" s="15" t="s">
        <v>3703</v>
      </c>
      <c r="AV122" s="26">
        <v>45292</v>
      </c>
      <c r="AW122" s="26">
        <v>45299</v>
      </c>
      <c r="AX122" s="26">
        <v>45376</v>
      </c>
      <c r="AY122" s="26">
        <v>45379</v>
      </c>
      <c r="AZ122" s="26">
        <v>45380</v>
      </c>
      <c r="BA122" s="26">
        <v>45413</v>
      </c>
      <c r="BB122" s="26">
        <v>45425</v>
      </c>
      <c r="BC122" s="26">
        <v>45446</v>
      </c>
      <c r="BD122" s="26">
        <v>45453</v>
      </c>
      <c r="BE122" s="26">
        <v>45474</v>
      </c>
      <c r="BF122" s="26">
        <v>45493</v>
      </c>
      <c r="BG122" s="26">
        <v>45511</v>
      </c>
      <c r="BH122" s="26">
        <v>45523</v>
      </c>
      <c r="BI122" s="26">
        <v>45579</v>
      </c>
      <c r="BJ122" s="26">
        <v>45600</v>
      </c>
      <c r="BK122" s="26">
        <v>45607</v>
      </c>
      <c r="BL122" s="26">
        <v>45651</v>
      </c>
    </row>
    <row r="123" spans="1:64" ht="180" hidden="1">
      <c r="A123" s="12" t="s">
        <v>3576</v>
      </c>
      <c r="B123" s="12" t="s">
        <v>3577</v>
      </c>
      <c r="C123" s="12" t="s">
        <v>3578</v>
      </c>
      <c r="D123" s="10" t="s">
        <v>1791</v>
      </c>
      <c r="E123" s="12" t="s">
        <v>3600</v>
      </c>
      <c r="F123" s="15" t="s">
        <v>3623</v>
      </c>
      <c r="G123" s="10" t="s">
        <v>1827</v>
      </c>
      <c r="H123" s="15" t="s">
        <v>1740</v>
      </c>
      <c r="I123" s="15" t="s">
        <v>3581</v>
      </c>
      <c r="J123" s="15" t="s">
        <v>3582</v>
      </c>
      <c r="K123" s="10" t="s">
        <v>46</v>
      </c>
      <c r="L123" s="13">
        <v>15</v>
      </c>
      <c r="M123" s="12" t="s">
        <v>1825</v>
      </c>
      <c r="N123" s="16">
        <v>45547</v>
      </c>
      <c r="O123" s="12" t="s">
        <v>3584</v>
      </c>
      <c r="P123" s="16">
        <v>45565</v>
      </c>
      <c r="Q123" s="13">
        <f>NETWORKDAYS(N123,P123,AV123:AY123:AZ123:BA123:BB123:BE123:BF123:BG123:BH123:BL123)</f>
        <v>13</v>
      </c>
      <c r="R123" s="13">
        <f t="shared" si="1"/>
        <v>14</v>
      </c>
      <c r="S123" s="13" t="s">
        <v>3585</v>
      </c>
      <c r="T123" s="22" t="s">
        <v>3823</v>
      </c>
      <c r="U123" s="12" t="s">
        <v>3584</v>
      </c>
      <c r="V123" s="12" t="s">
        <v>3584</v>
      </c>
      <c r="W123" s="12" t="s">
        <v>3584</v>
      </c>
      <c r="X123" s="12" t="s">
        <v>3584</v>
      </c>
      <c r="Y123" s="15" t="s">
        <v>3703</v>
      </c>
      <c r="AV123" s="26">
        <v>45292</v>
      </c>
      <c r="AW123" s="26">
        <v>45299</v>
      </c>
      <c r="AX123" s="26">
        <v>45376</v>
      </c>
      <c r="AY123" s="26">
        <v>45379</v>
      </c>
      <c r="AZ123" s="26">
        <v>45380</v>
      </c>
      <c r="BA123" s="26">
        <v>45413</v>
      </c>
      <c r="BB123" s="26">
        <v>45425</v>
      </c>
      <c r="BC123" s="26">
        <v>45446</v>
      </c>
      <c r="BD123" s="26">
        <v>45453</v>
      </c>
      <c r="BE123" s="26">
        <v>45474</v>
      </c>
      <c r="BF123" s="26">
        <v>45493</v>
      </c>
      <c r="BG123" s="26">
        <v>45511</v>
      </c>
      <c r="BH123" s="26">
        <v>45523</v>
      </c>
      <c r="BI123" s="26">
        <v>45579</v>
      </c>
      <c r="BJ123" s="26">
        <v>45600</v>
      </c>
      <c r="BK123" s="26">
        <v>45607</v>
      </c>
      <c r="BL123" s="26">
        <v>45651</v>
      </c>
    </row>
    <row r="124" spans="1:64" ht="165" hidden="1">
      <c r="A124" s="12" t="s">
        <v>3576</v>
      </c>
      <c r="B124" s="12" t="s">
        <v>3577</v>
      </c>
      <c r="C124" s="12" t="s">
        <v>3578</v>
      </c>
      <c r="D124" s="10" t="s">
        <v>1830</v>
      </c>
      <c r="E124" s="12" t="s">
        <v>3600</v>
      </c>
      <c r="F124" s="15" t="s">
        <v>3604</v>
      </c>
      <c r="G124" s="10" t="s">
        <v>1831</v>
      </c>
      <c r="H124" s="15" t="s">
        <v>3336</v>
      </c>
      <c r="I124" s="15" t="s">
        <v>3595</v>
      </c>
      <c r="J124" s="15" t="s">
        <v>3665</v>
      </c>
      <c r="K124" s="10" t="s">
        <v>171</v>
      </c>
      <c r="L124" s="13">
        <v>15</v>
      </c>
      <c r="M124" s="12" t="s">
        <v>1828</v>
      </c>
      <c r="N124" s="16">
        <v>45547</v>
      </c>
      <c r="O124" s="12" t="s">
        <v>3584</v>
      </c>
      <c r="P124" s="16">
        <v>45565</v>
      </c>
      <c r="Q124" s="13">
        <f>NETWORKDAYS(N124,P124,AV124:AY124:AZ124:BA124:BB124:BE124:BF124:BG124:BH124:BL124)</f>
        <v>13</v>
      </c>
      <c r="R124" s="13">
        <f t="shared" si="1"/>
        <v>14</v>
      </c>
      <c r="S124" s="13" t="s">
        <v>3585</v>
      </c>
      <c r="T124" s="22" t="s">
        <v>3824</v>
      </c>
      <c r="U124" s="12" t="s">
        <v>3584</v>
      </c>
      <c r="V124" s="12" t="s">
        <v>3584</v>
      </c>
      <c r="W124" s="12" t="s">
        <v>3584</v>
      </c>
      <c r="X124" s="12" t="s">
        <v>3584</v>
      </c>
      <c r="Y124" s="15" t="s">
        <v>3703</v>
      </c>
      <c r="AV124" s="26">
        <v>45292</v>
      </c>
      <c r="AW124" s="26">
        <v>45299</v>
      </c>
      <c r="AX124" s="26">
        <v>45376</v>
      </c>
      <c r="AY124" s="26">
        <v>45379</v>
      </c>
      <c r="AZ124" s="26">
        <v>45380</v>
      </c>
      <c r="BA124" s="26">
        <v>45413</v>
      </c>
      <c r="BB124" s="26">
        <v>45425</v>
      </c>
      <c r="BC124" s="26">
        <v>45446</v>
      </c>
      <c r="BD124" s="26">
        <v>45453</v>
      </c>
      <c r="BE124" s="26">
        <v>45474</v>
      </c>
      <c r="BF124" s="26">
        <v>45493</v>
      </c>
      <c r="BG124" s="26">
        <v>45511</v>
      </c>
      <c r="BH124" s="26">
        <v>45523</v>
      </c>
      <c r="BI124" s="26">
        <v>45579</v>
      </c>
      <c r="BJ124" s="26">
        <v>45600</v>
      </c>
      <c r="BK124" s="26">
        <v>45607</v>
      </c>
      <c r="BL124" s="26">
        <v>45651</v>
      </c>
    </row>
    <row r="125" spans="1:64" ht="150" hidden="1">
      <c r="A125" s="12" t="s">
        <v>3576</v>
      </c>
      <c r="B125" s="12" t="s">
        <v>3577</v>
      </c>
      <c r="C125" s="12" t="s">
        <v>3628</v>
      </c>
      <c r="D125" s="10" t="s">
        <v>642</v>
      </c>
      <c r="E125" s="12" t="s">
        <v>3600</v>
      </c>
      <c r="F125" s="15" t="s">
        <v>3610</v>
      </c>
      <c r="G125" s="10" t="s">
        <v>1834</v>
      </c>
      <c r="H125" s="15" t="s">
        <v>2074</v>
      </c>
      <c r="I125" s="15" t="s">
        <v>3581</v>
      </c>
      <c r="J125" s="15" t="s">
        <v>3716</v>
      </c>
      <c r="K125" s="10" t="s">
        <v>46</v>
      </c>
      <c r="L125" s="13">
        <v>15</v>
      </c>
      <c r="M125" s="12" t="s">
        <v>1832</v>
      </c>
      <c r="N125" s="16">
        <v>45547</v>
      </c>
      <c r="O125" s="12" t="s">
        <v>3826</v>
      </c>
      <c r="P125" s="16">
        <v>45565</v>
      </c>
      <c r="Q125" s="13">
        <f>NETWORKDAYS(N125,P125,AV125:AY125:AZ125:BA125:BB125:BE125:BF125:BG125:BH125:BL125)</f>
        <v>13</v>
      </c>
      <c r="R125" s="13">
        <f t="shared" si="1"/>
        <v>14</v>
      </c>
      <c r="S125" s="12" t="s">
        <v>3585</v>
      </c>
      <c r="T125" s="22" t="s">
        <v>3825</v>
      </c>
      <c r="U125" s="16">
        <v>45559</v>
      </c>
      <c r="V125" s="12" t="s">
        <v>3593</v>
      </c>
      <c r="W125" s="12" t="s">
        <v>3584</v>
      </c>
      <c r="X125" s="12" t="s">
        <v>3584</v>
      </c>
      <c r="Y125" s="15" t="s">
        <v>3932</v>
      </c>
      <c r="AV125" s="26">
        <v>45292</v>
      </c>
      <c r="AW125" s="26">
        <v>45299</v>
      </c>
      <c r="AX125" s="26">
        <v>45376</v>
      </c>
      <c r="AY125" s="26">
        <v>45379</v>
      </c>
      <c r="AZ125" s="26">
        <v>45380</v>
      </c>
      <c r="BA125" s="26">
        <v>45413</v>
      </c>
      <c r="BB125" s="26">
        <v>45425</v>
      </c>
      <c r="BC125" s="26">
        <v>45446</v>
      </c>
      <c r="BD125" s="26">
        <v>45453</v>
      </c>
      <c r="BE125" s="26">
        <v>45474</v>
      </c>
      <c r="BF125" s="26">
        <v>45493</v>
      </c>
      <c r="BG125" s="26">
        <v>45511</v>
      </c>
      <c r="BH125" s="26">
        <v>45523</v>
      </c>
      <c r="BI125" s="26">
        <v>45579</v>
      </c>
      <c r="BJ125" s="26">
        <v>45600</v>
      </c>
      <c r="BK125" s="26">
        <v>45607</v>
      </c>
      <c r="BL125" s="26">
        <v>45651</v>
      </c>
    </row>
    <row r="126" spans="1:64" ht="149.25" hidden="1" customHeight="1">
      <c r="A126" s="12" t="s">
        <v>3576</v>
      </c>
      <c r="B126" s="12" t="s">
        <v>3577</v>
      </c>
      <c r="C126" s="12" t="s">
        <v>3628</v>
      </c>
      <c r="D126" s="10" t="s">
        <v>1065</v>
      </c>
      <c r="E126" s="12" t="s">
        <v>3600</v>
      </c>
      <c r="F126" s="15" t="s">
        <v>3580</v>
      </c>
      <c r="G126" s="10" t="s">
        <v>1066</v>
      </c>
      <c r="H126" s="15" t="s">
        <v>1740</v>
      </c>
      <c r="I126" s="15" t="s">
        <v>3581</v>
      </c>
      <c r="J126" s="15" t="s">
        <v>3582</v>
      </c>
      <c r="K126" s="10" t="s">
        <v>46</v>
      </c>
      <c r="L126" s="13">
        <v>15</v>
      </c>
      <c r="M126" s="12" t="s">
        <v>1899</v>
      </c>
      <c r="N126" s="16">
        <v>45546</v>
      </c>
      <c r="O126" s="12" t="s">
        <v>1063</v>
      </c>
      <c r="P126" s="16">
        <v>45562</v>
      </c>
      <c r="Q126" s="13">
        <f>NETWORKDAYS(N126,P126,AV126:AY126:AZ126:BA126:BB126:BE126:BF126:BG126:BH126:BL126)</f>
        <v>13</v>
      </c>
      <c r="R126" s="13">
        <f t="shared" si="1"/>
        <v>14</v>
      </c>
      <c r="S126" s="13" t="s">
        <v>3591</v>
      </c>
      <c r="T126" s="22" t="s">
        <v>3827</v>
      </c>
      <c r="U126" s="16">
        <v>45562</v>
      </c>
      <c r="V126" s="12" t="s">
        <v>3593</v>
      </c>
      <c r="W126" s="12" t="s">
        <v>3599</v>
      </c>
      <c r="X126" s="12" t="s">
        <v>3584</v>
      </c>
      <c r="Y126" s="10" t="s">
        <v>3591</v>
      </c>
      <c r="AV126" s="26">
        <v>45292</v>
      </c>
      <c r="AW126" s="26">
        <v>45299</v>
      </c>
      <c r="AX126" s="26">
        <v>45376</v>
      </c>
      <c r="AY126" s="26">
        <v>45379</v>
      </c>
      <c r="AZ126" s="26">
        <v>45380</v>
      </c>
      <c r="BA126" s="26">
        <v>45413</v>
      </c>
      <c r="BB126" s="26">
        <v>45425</v>
      </c>
      <c r="BC126" s="26">
        <v>45446</v>
      </c>
      <c r="BD126" s="26">
        <v>45453</v>
      </c>
      <c r="BE126" s="26">
        <v>45474</v>
      </c>
      <c r="BF126" s="26">
        <v>45493</v>
      </c>
      <c r="BG126" s="26">
        <v>45511</v>
      </c>
      <c r="BH126" s="26">
        <v>45523</v>
      </c>
      <c r="BI126" s="26">
        <v>45579</v>
      </c>
      <c r="BJ126" s="26">
        <v>45600</v>
      </c>
      <c r="BK126" s="26">
        <v>45607</v>
      </c>
      <c r="BL126" s="26">
        <v>45651</v>
      </c>
    </row>
    <row r="127" spans="1:64" ht="195" hidden="1">
      <c r="A127" s="12" t="s">
        <v>3576</v>
      </c>
      <c r="B127" s="12" t="s">
        <v>3577</v>
      </c>
      <c r="C127" s="12" t="s">
        <v>3622</v>
      </c>
      <c r="D127" s="10" t="s">
        <v>1903</v>
      </c>
      <c r="E127" s="12" t="s">
        <v>3602</v>
      </c>
      <c r="F127" s="15" t="s">
        <v>3623</v>
      </c>
      <c r="G127" s="10" t="s">
        <v>1904</v>
      </c>
      <c r="H127" s="15" t="s">
        <v>3707</v>
      </c>
      <c r="I127" s="15" t="s">
        <v>3581</v>
      </c>
      <c r="J127" s="15" t="s">
        <v>3683</v>
      </c>
      <c r="K127" s="10" t="s">
        <v>77</v>
      </c>
      <c r="L127" s="13">
        <v>15</v>
      </c>
      <c r="M127" s="12" t="s">
        <v>1901</v>
      </c>
      <c r="N127" s="16">
        <v>45546</v>
      </c>
      <c r="O127" s="12" t="s">
        <v>3584</v>
      </c>
      <c r="P127" s="16">
        <v>45565</v>
      </c>
      <c r="Q127" s="13">
        <f>NETWORKDAYS(N127,P127,AV127:AY127:AZ127:BA127:BB127:BE127:BF127:BG127:BH127:BL127)</f>
        <v>14</v>
      </c>
      <c r="R127" s="13">
        <f t="shared" si="1"/>
        <v>15</v>
      </c>
      <c r="S127" s="13" t="s">
        <v>3585</v>
      </c>
      <c r="T127" s="22" t="s">
        <v>3828</v>
      </c>
      <c r="U127" s="12" t="s">
        <v>3584</v>
      </c>
      <c r="V127" s="12" t="s">
        <v>3584</v>
      </c>
      <c r="W127" s="12" t="s">
        <v>3584</v>
      </c>
      <c r="X127" s="12" t="s">
        <v>3584</v>
      </c>
      <c r="Y127" s="15" t="s">
        <v>3703</v>
      </c>
      <c r="AV127" s="26">
        <v>45292</v>
      </c>
      <c r="AW127" s="26">
        <v>45299</v>
      </c>
      <c r="AX127" s="26">
        <v>45376</v>
      </c>
      <c r="AY127" s="26">
        <v>45379</v>
      </c>
      <c r="AZ127" s="26">
        <v>45380</v>
      </c>
      <c r="BA127" s="26">
        <v>45413</v>
      </c>
      <c r="BB127" s="26">
        <v>45425</v>
      </c>
      <c r="BC127" s="26">
        <v>45446</v>
      </c>
      <c r="BD127" s="26">
        <v>45453</v>
      </c>
      <c r="BE127" s="26">
        <v>45474</v>
      </c>
      <c r="BF127" s="26">
        <v>45493</v>
      </c>
      <c r="BG127" s="26">
        <v>45511</v>
      </c>
      <c r="BH127" s="26">
        <v>45523</v>
      </c>
      <c r="BI127" s="26">
        <v>45579</v>
      </c>
      <c r="BJ127" s="26">
        <v>45600</v>
      </c>
      <c r="BK127" s="26">
        <v>45607</v>
      </c>
      <c r="BL127" s="26">
        <v>45651</v>
      </c>
    </row>
    <row r="128" spans="1:64" ht="141.75">
      <c r="A128" s="32" t="s">
        <v>3576</v>
      </c>
      <c r="B128" s="32" t="s">
        <v>3577</v>
      </c>
      <c r="C128" s="32" t="s">
        <v>3620</v>
      </c>
      <c r="D128" s="33" t="s">
        <v>60</v>
      </c>
      <c r="E128" s="32" t="s">
        <v>3579</v>
      </c>
      <c r="F128" s="32" t="s">
        <v>3589</v>
      </c>
      <c r="G128" s="33" t="s">
        <v>1907</v>
      </c>
      <c r="H128" s="33" t="s">
        <v>3612</v>
      </c>
      <c r="I128" s="33" t="s">
        <v>3581</v>
      </c>
      <c r="J128" s="32" t="s">
        <v>3590</v>
      </c>
      <c r="K128" s="33" t="s">
        <v>1084</v>
      </c>
      <c r="L128" s="32">
        <v>15</v>
      </c>
      <c r="M128" s="32" t="s">
        <v>1905</v>
      </c>
      <c r="N128" s="34">
        <v>45546</v>
      </c>
      <c r="O128" s="32" t="s">
        <v>3584</v>
      </c>
      <c r="P128" s="34">
        <v>45565</v>
      </c>
      <c r="Q128" s="32">
        <f>NETWORKDAYS(N128,P128,AV128:AY128:AZ128:BA128:BB128:BE128:BF128:BG128:BH128:BL128)</f>
        <v>14</v>
      </c>
      <c r="R128" s="13">
        <f t="shared" si="1"/>
        <v>15</v>
      </c>
      <c r="S128" s="32" t="s">
        <v>3591</v>
      </c>
      <c r="T128" s="35" t="s">
        <v>3651</v>
      </c>
      <c r="U128" s="32" t="s">
        <v>3584</v>
      </c>
      <c r="V128" s="32" t="s">
        <v>3584</v>
      </c>
      <c r="W128" s="32" t="s">
        <v>3584</v>
      </c>
      <c r="X128" s="32" t="s">
        <v>3584</v>
      </c>
      <c r="Y128" s="33" t="s">
        <v>3644</v>
      </c>
      <c r="AV128" s="26">
        <v>45292</v>
      </c>
      <c r="AW128" s="26">
        <v>45299</v>
      </c>
      <c r="AX128" s="26">
        <v>45376</v>
      </c>
      <c r="AY128" s="26">
        <v>45379</v>
      </c>
      <c r="AZ128" s="26">
        <v>45380</v>
      </c>
      <c r="BA128" s="26">
        <v>45413</v>
      </c>
      <c r="BB128" s="26">
        <v>45425</v>
      </c>
      <c r="BC128" s="26">
        <v>45446</v>
      </c>
      <c r="BD128" s="26">
        <v>45453</v>
      </c>
      <c r="BE128" s="26">
        <v>45474</v>
      </c>
      <c r="BF128" s="26">
        <v>45493</v>
      </c>
      <c r="BG128" s="26">
        <v>45511</v>
      </c>
      <c r="BH128" s="26">
        <v>45523</v>
      </c>
      <c r="BI128" s="26">
        <v>45579</v>
      </c>
      <c r="BJ128" s="26">
        <v>45600</v>
      </c>
      <c r="BK128" s="26">
        <v>45607</v>
      </c>
      <c r="BL128" s="26">
        <v>45651</v>
      </c>
    </row>
    <row r="129" spans="1:64" ht="105" hidden="1">
      <c r="A129" s="12" t="s">
        <v>3576</v>
      </c>
      <c r="B129" s="12" t="s">
        <v>3577</v>
      </c>
      <c r="C129" s="12" t="s">
        <v>3627</v>
      </c>
      <c r="D129" s="10" t="s">
        <v>1628</v>
      </c>
      <c r="E129" s="12" t="s">
        <v>3602</v>
      </c>
      <c r="F129" s="12" t="s">
        <v>3604</v>
      </c>
      <c r="G129" s="10" t="s">
        <v>1629</v>
      </c>
      <c r="H129" s="15" t="s">
        <v>3044</v>
      </c>
      <c r="I129" s="15" t="s">
        <v>3581</v>
      </c>
      <c r="J129" s="12" t="s">
        <v>3590</v>
      </c>
      <c r="K129" s="15" t="s">
        <v>3583</v>
      </c>
      <c r="L129" s="13">
        <v>15</v>
      </c>
      <c r="M129" s="12" t="s">
        <v>1908</v>
      </c>
      <c r="N129" s="16">
        <v>45546</v>
      </c>
      <c r="O129" s="12" t="s">
        <v>1626</v>
      </c>
      <c r="P129" s="16">
        <v>45551</v>
      </c>
      <c r="Q129" s="13">
        <f>NETWORKDAYS(N129,P129,AV129:AY129:AZ129:BA129:BB129:BE129:BF129:BG129:BH129:BL129)</f>
        <v>4</v>
      </c>
      <c r="R129" s="13">
        <f t="shared" si="1"/>
        <v>5</v>
      </c>
      <c r="S129" s="12" t="s">
        <v>3591</v>
      </c>
      <c r="T129" s="22" t="s">
        <v>3652</v>
      </c>
      <c r="U129" s="16">
        <v>45551</v>
      </c>
      <c r="V129" s="12" t="s">
        <v>3593</v>
      </c>
      <c r="W129" s="12" t="s">
        <v>3584</v>
      </c>
      <c r="X129" s="12" t="s">
        <v>3584</v>
      </c>
      <c r="Y129" s="12" t="s">
        <v>3591</v>
      </c>
      <c r="AV129" s="26">
        <v>45292</v>
      </c>
      <c r="AW129" s="26">
        <v>45299</v>
      </c>
      <c r="AX129" s="26">
        <v>45376</v>
      </c>
      <c r="AY129" s="26">
        <v>45379</v>
      </c>
      <c r="AZ129" s="26">
        <v>45380</v>
      </c>
      <c r="BA129" s="26">
        <v>45413</v>
      </c>
      <c r="BB129" s="26">
        <v>45425</v>
      </c>
      <c r="BC129" s="26">
        <v>45446</v>
      </c>
      <c r="BD129" s="26">
        <v>45453</v>
      </c>
      <c r="BE129" s="26">
        <v>45474</v>
      </c>
      <c r="BF129" s="26">
        <v>45493</v>
      </c>
      <c r="BG129" s="26">
        <v>45511</v>
      </c>
      <c r="BH129" s="26">
        <v>45523</v>
      </c>
      <c r="BI129" s="26">
        <v>45579</v>
      </c>
      <c r="BJ129" s="26">
        <v>45600</v>
      </c>
      <c r="BK129" s="26">
        <v>45607</v>
      </c>
      <c r="BL129" s="26">
        <v>45651</v>
      </c>
    </row>
    <row r="130" spans="1:64" ht="141.75">
      <c r="A130" s="32" t="s">
        <v>3576</v>
      </c>
      <c r="B130" s="32" t="s">
        <v>3653</v>
      </c>
      <c r="C130" s="32" t="s">
        <v>3625</v>
      </c>
      <c r="D130" s="33" t="s">
        <v>1922</v>
      </c>
      <c r="E130" s="32" t="s">
        <v>3602</v>
      </c>
      <c r="F130" s="32" t="s">
        <v>3589</v>
      </c>
      <c r="G130" s="33" t="s">
        <v>1923</v>
      </c>
      <c r="H130" s="33" t="s">
        <v>3612</v>
      </c>
      <c r="I130" s="33" t="s">
        <v>3581</v>
      </c>
      <c r="J130" s="33" t="s">
        <v>3686</v>
      </c>
      <c r="K130" s="33" t="s">
        <v>1084</v>
      </c>
      <c r="L130" s="32">
        <v>15</v>
      </c>
      <c r="M130" s="32" t="s">
        <v>1920</v>
      </c>
      <c r="N130" s="34">
        <v>45546</v>
      </c>
      <c r="O130" s="32" t="s">
        <v>3584</v>
      </c>
      <c r="P130" s="34">
        <v>45565</v>
      </c>
      <c r="Q130" s="32">
        <f>NETWORKDAYS(N130,P130,AV130:AY130:AZ130:BA130:BB130:BE130:BF130:BG130:BH130:BL130)</f>
        <v>14</v>
      </c>
      <c r="R130" s="13">
        <f t="shared" si="1"/>
        <v>15</v>
      </c>
      <c r="S130" s="32" t="s">
        <v>3591</v>
      </c>
      <c r="T130" s="35" t="s">
        <v>3654</v>
      </c>
      <c r="U130" s="32" t="s">
        <v>3584</v>
      </c>
      <c r="V130" s="32" t="s">
        <v>3584</v>
      </c>
      <c r="W130" s="32" t="s">
        <v>3584</v>
      </c>
      <c r="X130" s="32" t="s">
        <v>3584</v>
      </c>
      <c r="Y130" s="33" t="s">
        <v>3644</v>
      </c>
      <c r="AV130" s="26">
        <v>45292</v>
      </c>
      <c r="AW130" s="26">
        <v>45299</v>
      </c>
      <c r="AX130" s="26">
        <v>45376</v>
      </c>
      <c r="AY130" s="26">
        <v>45379</v>
      </c>
      <c r="AZ130" s="26">
        <v>45380</v>
      </c>
      <c r="BA130" s="26">
        <v>45413</v>
      </c>
      <c r="BB130" s="26">
        <v>45425</v>
      </c>
      <c r="BC130" s="26">
        <v>45446</v>
      </c>
      <c r="BD130" s="26">
        <v>45453</v>
      </c>
      <c r="BE130" s="26">
        <v>45474</v>
      </c>
      <c r="BF130" s="26">
        <v>45493</v>
      </c>
      <c r="BG130" s="26">
        <v>45511</v>
      </c>
      <c r="BH130" s="26">
        <v>45523</v>
      </c>
      <c r="BI130" s="26">
        <v>45579</v>
      </c>
      <c r="BJ130" s="26">
        <v>45600</v>
      </c>
      <c r="BK130" s="26">
        <v>45607</v>
      </c>
      <c r="BL130" s="26">
        <v>45651</v>
      </c>
    </row>
    <row r="131" spans="1:64" ht="141.75">
      <c r="A131" s="32" t="s">
        <v>3576</v>
      </c>
      <c r="B131" s="32" t="s">
        <v>3653</v>
      </c>
      <c r="C131" s="32" t="s">
        <v>3578</v>
      </c>
      <c r="D131" s="33" t="s">
        <v>1050</v>
      </c>
      <c r="E131" s="32" t="s">
        <v>3602</v>
      </c>
      <c r="F131" s="32" t="s">
        <v>3589</v>
      </c>
      <c r="G131" s="33" t="s">
        <v>1929</v>
      </c>
      <c r="H131" s="33" t="s">
        <v>3612</v>
      </c>
      <c r="I131" s="33" t="s">
        <v>3581</v>
      </c>
      <c r="J131" s="33" t="s">
        <v>3686</v>
      </c>
      <c r="K131" s="33" t="s">
        <v>592</v>
      </c>
      <c r="L131" s="32">
        <v>15</v>
      </c>
      <c r="M131" s="32" t="s">
        <v>1927</v>
      </c>
      <c r="N131" s="34">
        <v>45546</v>
      </c>
      <c r="O131" s="32" t="s">
        <v>3584</v>
      </c>
      <c r="P131" s="34">
        <v>45565</v>
      </c>
      <c r="Q131" s="32">
        <f>NETWORKDAYS(N131,P131,AV131:AY131:AZ131:BA131:BB131:BE131:BF131:BG131:BH131:BL131)</f>
        <v>14</v>
      </c>
      <c r="R131" s="13">
        <f t="shared" si="1"/>
        <v>15</v>
      </c>
      <c r="S131" s="32" t="s">
        <v>3591</v>
      </c>
      <c r="T131" s="35" t="s">
        <v>3655</v>
      </c>
      <c r="U131" s="32" t="s">
        <v>3584</v>
      </c>
      <c r="V131" s="32" t="s">
        <v>3584</v>
      </c>
      <c r="W131" s="32" t="s">
        <v>3584</v>
      </c>
      <c r="X131" s="32" t="s">
        <v>3584</v>
      </c>
      <c r="Y131" s="33" t="s">
        <v>3644</v>
      </c>
      <c r="AV131" s="26">
        <v>45292</v>
      </c>
      <c r="AW131" s="26">
        <v>45299</v>
      </c>
      <c r="AX131" s="26">
        <v>45376</v>
      </c>
      <c r="AY131" s="26">
        <v>45379</v>
      </c>
      <c r="AZ131" s="26">
        <v>45380</v>
      </c>
      <c r="BA131" s="26">
        <v>45413</v>
      </c>
      <c r="BB131" s="26">
        <v>45425</v>
      </c>
      <c r="BC131" s="26">
        <v>45446</v>
      </c>
      <c r="BD131" s="26">
        <v>45453</v>
      </c>
      <c r="BE131" s="26">
        <v>45474</v>
      </c>
      <c r="BF131" s="26">
        <v>45493</v>
      </c>
      <c r="BG131" s="26">
        <v>45511</v>
      </c>
      <c r="BH131" s="26">
        <v>45523</v>
      </c>
      <c r="BI131" s="26">
        <v>45579</v>
      </c>
      <c r="BJ131" s="26">
        <v>45600</v>
      </c>
      <c r="BK131" s="26">
        <v>45607</v>
      </c>
      <c r="BL131" s="26">
        <v>45651</v>
      </c>
    </row>
    <row r="132" spans="1:64" ht="120" hidden="1">
      <c r="A132" s="12" t="s">
        <v>3576</v>
      </c>
      <c r="B132" s="12" t="s">
        <v>3577</v>
      </c>
      <c r="C132" s="12" t="s">
        <v>3578</v>
      </c>
      <c r="D132" s="10" t="s">
        <v>997</v>
      </c>
      <c r="E132" s="12" t="s">
        <v>3602</v>
      </c>
      <c r="F132" s="15" t="s">
        <v>3623</v>
      </c>
      <c r="G132" s="10" t="s">
        <v>1936</v>
      </c>
      <c r="H132" s="15" t="s">
        <v>1772</v>
      </c>
      <c r="I132" s="15" t="s">
        <v>3581</v>
      </c>
      <c r="J132" s="15" t="s">
        <v>3683</v>
      </c>
      <c r="K132" s="10" t="s">
        <v>127</v>
      </c>
      <c r="L132" s="13">
        <v>15</v>
      </c>
      <c r="M132" s="12" t="s">
        <v>1934</v>
      </c>
      <c r="N132" s="16">
        <v>45546</v>
      </c>
      <c r="O132" s="12" t="s">
        <v>3584</v>
      </c>
      <c r="P132" s="16">
        <v>45565</v>
      </c>
      <c r="Q132" s="13">
        <f>NETWORKDAYS(N132,P132,AV132:AY132:AZ132:BA132:BB132:BE132:BF132:BG132:BH132:BL132)</f>
        <v>14</v>
      </c>
      <c r="R132" s="13">
        <f t="shared" si="1"/>
        <v>15</v>
      </c>
      <c r="S132" s="13" t="s">
        <v>3585</v>
      </c>
      <c r="T132" s="22" t="s">
        <v>3829</v>
      </c>
      <c r="U132" s="12" t="s">
        <v>3584</v>
      </c>
      <c r="V132" s="12" t="s">
        <v>3584</v>
      </c>
      <c r="W132" s="12" t="s">
        <v>3584</v>
      </c>
      <c r="X132" s="12" t="s">
        <v>3584</v>
      </c>
      <c r="Y132" s="15" t="s">
        <v>3703</v>
      </c>
      <c r="AV132" s="26">
        <v>45292</v>
      </c>
      <c r="AW132" s="26">
        <v>45299</v>
      </c>
      <c r="AX132" s="26">
        <v>45376</v>
      </c>
      <c r="AY132" s="26">
        <v>45379</v>
      </c>
      <c r="AZ132" s="26">
        <v>45380</v>
      </c>
      <c r="BA132" s="26">
        <v>45413</v>
      </c>
      <c r="BB132" s="26">
        <v>45425</v>
      </c>
      <c r="BC132" s="26">
        <v>45446</v>
      </c>
      <c r="BD132" s="26">
        <v>45453</v>
      </c>
      <c r="BE132" s="26">
        <v>45474</v>
      </c>
      <c r="BF132" s="26">
        <v>45493</v>
      </c>
      <c r="BG132" s="26">
        <v>45511</v>
      </c>
      <c r="BH132" s="26">
        <v>45523</v>
      </c>
      <c r="BI132" s="26">
        <v>45579</v>
      </c>
      <c r="BJ132" s="26">
        <v>45600</v>
      </c>
      <c r="BK132" s="26">
        <v>45607</v>
      </c>
      <c r="BL132" s="26">
        <v>45651</v>
      </c>
    </row>
    <row r="133" spans="1:64" ht="30" hidden="1">
      <c r="A133" s="13"/>
      <c r="B133" s="13"/>
      <c r="C133" s="13"/>
      <c r="D133" s="19" t="s">
        <v>1990</v>
      </c>
      <c r="E133" s="20"/>
      <c r="F133" s="20"/>
      <c r="G133" s="15" t="s">
        <v>1991</v>
      </c>
      <c r="H133" s="10"/>
      <c r="I133" s="13"/>
      <c r="J133" s="13"/>
      <c r="K133" s="10" t="s">
        <v>503</v>
      </c>
      <c r="L133" s="13"/>
      <c r="M133" s="12" t="s">
        <v>1998</v>
      </c>
      <c r="N133" s="16">
        <v>45545</v>
      </c>
      <c r="O133" s="13"/>
      <c r="P133" s="13"/>
      <c r="Q133" s="13">
        <f>NETWORKDAYS(N133,P133,AV133:AY133:AZ133:BA133:BB133:BE133:BF133:BG133:BH133:BL133)</f>
        <v>-32520</v>
      </c>
      <c r="R133" s="13">
        <f t="shared" si="1"/>
        <v>-32519</v>
      </c>
      <c r="S133" s="13"/>
      <c r="T133" s="23"/>
      <c r="U133" s="13"/>
      <c r="V133" s="13"/>
      <c r="W133" s="13"/>
      <c r="X133" s="13"/>
      <c r="Y133" s="13"/>
      <c r="AV133" s="26">
        <v>45292</v>
      </c>
      <c r="AW133" s="26">
        <v>45299</v>
      </c>
      <c r="AX133" s="26">
        <v>45376</v>
      </c>
      <c r="AY133" s="26">
        <v>45379</v>
      </c>
      <c r="AZ133" s="26">
        <v>45380</v>
      </c>
      <c r="BA133" s="26">
        <v>45413</v>
      </c>
      <c r="BB133" s="26">
        <v>45425</v>
      </c>
      <c r="BC133" s="26">
        <v>45446</v>
      </c>
      <c r="BD133" s="26">
        <v>45453</v>
      </c>
      <c r="BE133" s="26">
        <v>45474</v>
      </c>
      <c r="BF133" s="26">
        <v>45493</v>
      </c>
      <c r="BG133" s="26">
        <v>45511</v>
      </c>
      <c r="BH133" s="26">
        <v>45523</v>
      </c>
      <c r="BI133" s="26">
        <v>45579</v>
      </c>
      <c r="BJ133" s="26">
        <v>45600</v>
      </c>
      <c r="BK133" s="26">
        <v>45607</v>
      </c>
      <c r="BL133" s="26">
        <v>45651</v>
      </c>
    </row>
    <row r="134" spans="1:64" ht="180" hidden="1">
      <c r="A134" s="12" t="s">
        <v>3576</v>
      </c>
      <c r="B134" s="12" t="s">
        <v>3662</v>
      </c>
      <c r="C134" s="12" t="s">
        <v>3578</v>
      </c>
      <c r="D134" s="10" t="s">
        <v>1990</v>
      </c>
      <c r="E134" s="12" t="s">
        <v>3600</v>
      </c>
      <c r="F134" s="15" t="s">
        <v>3660</v>
      </c>
      <c r="G134" s="10" t="s">
        <v>1991</v>
      </c>
      <c r="H134" s="15" t="s">
        <v>3067</v>
      </c>
      <c r="I134" s="15" t="s">
        <v>3581</v>
      </c>
      <c r="J134" s="15" t="s">
        <v>3582</v>
      </c>
      <c r="K134" s="10" t="s">
        <v>503</v>
      </c>
      <c r="L134" s="13">
        <v>10</v>
      </c>
      <c r="M134" s="12" t="s">
        <v>2000</v>
      </c>
      <c r="N134" s="16">
        <v>45545</v>
      </c>
      <c r="O134" s="12" t="s">
        <v>3584</v>
      </c>
      <c r="P134" s="16">
        <v>45565</v>
      </c>
      <c r="Q134" s="13">
        <f>NETWORKDAYS(N134,P134,AV134:AY134:AZ134:BA134:BB134:BE134:BF134:BG134:BH134:BL134)</f>
        <v>15</v>
      </c>
      <c r="R134" s="13">
        <f t="shared" ref="R134:R197" si="2">Q134+1</f>
        <v>16</v>
      </c>
      <c r="S134" s="12" t="s">
        <v>3614</v>
      </c>
      <c r="T134" s="22" t="s">
        <v>3830</v>
      </c>
      <c r="U134" s="12" t="s">
        <v>3584</v>
      </c>
      <c r="V134" s="12" t="s">
        <v>3584</v>
      </c>
      <c r="W134" s="12" t="s">
        <v>3584</v>
      </c>
      <c r="X134" s="12" t="s">
        <v>3584</v>
      </c>
      <c r="Y134" s="15" t="s">
        <v>3703</v>
      </c>
      <c r="AV134" s="26">
        <v>45292</v>
      </c>
      <c r="AW134" s="26">
        <v>45299</v>
      </c>
      <c r="AX134" s="26">
        <v>45376</v>
      </c>
      <c r="AY134" s="26">
        <v>45379</v>
      </c>
      <c r="AZ134" s="26">
        <v>45380</v>
      </c>
      <c r="BA134" s="26">
        <v>45413</v>
      </c>
      <c r="BB134" s="26">
        <v>45425</v>
      </c>
      <c r="BC134" s="26">
        <v>45446</v>
      </c>
      <c r="BD134" s="26">
        <v>45453</v>
      </c>
      <c r="BE134" s="26">
        <v>45474</v>
      </c>
      <c r="BF134" s="26">
        <v>45493</v>
      </c>
      <c r="BG134" s="26">
        <v>45511</v>
      </c>
      <c r="BH134" s="26">
        <v>45523</v>
      </c>
      <c r="BI134" s="26">
        <v>45579</v>
      </c>
      <c r="BJ134" s="26">
        <v>45600</v>
      </c>
      <c r="BK134" s="26">
        <v>45607</v>
      </c>
      <c r="BL134" s="26">
        <v>45651</v>
      </c>
    </row>
    <row r="135" spans="1:64" ht="110.25">
      <c r="A135" s="32" t="s">
        <v>3576</v>
      </c>
      <c r="B135" s="32" t="s">
        <v>3653</v>
      </c>
      <c r="C135" s="32" t="s">
        <v>3578</v>
      </c>
      <c r="D135" s="33" t="s">
        <v>3656</v>
      </c>
      <c r="E135" s="32" t="s">
        <v>3600</v>
      </c>
      <c r="F135" s="32" t="s">
        <v>3604</v>
      </c>
      <c r="G135" s="33" t="s">
        <v>2064</v>
      </c>
      <c r="H135" s="33" t="s">
        <v>267</v>
      </c>
      <c r="I135" s="33" t="s">
        <v>3595</v>
      </c>
      <c r="J135" s="32" t="s">
        <v>3604</v>
      </c>
      <c r="K135" s="33" t="s">
        <v>3603</v>
      </c>
      <c r="L135" s="32">
        <v>15</v>
      </c>
      <c r="M135" s="32" t="s">
        <v>2061</v>
      </c>
      <c r="N135" s="34">
        <v>45545</v>
      </c>
      <c r="O135" s="32" t="s">
        <v>3584</v>
      </c>
      <c r="P135" s="34">
        <v>45565</v>
      </c>
      <c r="Q135" s="32">
        <f>NETWORKDAYS(N135,P135,AV135:AY135:AZ135:BA135:BB135:BE135:BF135:BG135:BH135:BL135)</f>
        <v>15</v>
      </c>
      <c r="R135" s="13">
        <f t="shared" si="2"/>
        <v>16</v>
      </c>
      <c r="S135" s="32" t="s">
        <v>3591</v>
      </c>
      <c r="T135" s="35" t="s">
        <v>3657</v>
      </c>
      <c r="U135" s="32" t="s">
        <v>3584</v>
      </c>
      <c r="V135" s="32" t="s">
        <v>3584</v>
      </c>
      <c r="W135" s="32" t="s">
        <v>3584</v>
      </c>
      <c r="X135" s="32" t="s">
        <v>3584</v>
      </c>
      <c r="Y135" s="33" t="s">
        <v>3644</v>
      </c>
      <c r="AV135" s="26">
        <v>45292</v>
      </c>
      <c r="AW135" s="26">
        <v>45299</v>
      </c>
      <c r="AX135" s="26">
        <v>45376</v>
      </c>
      <c r="AY135" s="26">
        <v>45379</v>
      </c>
      <c r="AZ135" s="26">
        <v>45380</v>
      </c>
      <c r="BA135" s="26">
        <v>45413</v>
      </c>
      <c r="BB135" s="26">
        <v>45425</v>
      </c>
      <c r="BC135" s="26">
        <v>45446</v>
      </c>
      <c r="BD135" s="26">
        <v>45453</v>
      </c>
      <c r="BE135" s="26">
        <v>45474</v>
      </c>
      <c r="BF135" s="26">
        <v>45493</v>
      </c>
      <c r="BG135" s="26">
        <v>45511</v>
      </c>
      <c r="BH135" s="26">
        <v>45523</v>
      </c>
      <c r="BI135" s="26">
        <v>45579</v>
      </c>
      <c r="BJ135" s="26">
        <v>45600</v>
      </c>
      <c r="BK135" s="26">
        <v>45607</v>
      </c>
      <c r="BL135" s="26">
        <v>45651</v>
      </c>
    </row>
    <row r="136" spans="1:64" ht="126">
      <c r="A136" s="32" t="s">
        <v>3576</v>
      </c>
      <c r="B136" s="32" t="s">
        <v>3653</v>
      </c>
      <c r="C136" s="32" t="s">
        <v>3578</v>
      </c>
      <c r="D136" s="33" t="s">
        <v>2084</v>
      </c>
      <c r="E136" s="32" t="s">
        <v>3602</v>
      </c>
      <c r="F136" s="32" t="s">
        <v>3604</v>
      </c>
      <c r="G136" s="33" t="s">
        <v>2085</v>
      </c>
      <c r="H136" s="33" t="s">
        <v>3067</v>
      </c>
      <c r="I136" s="33" t="s">
        <v>3581</v>
      </c>
      <c r="J136" s="33" t="s">
        <v>3582</v>
      </c>
      <c r="K136" s="33" t="s">
        <v>3658</v>
      </c>
      <c r="L136" s="32">
        <v>15</v>
      </c>
      <c r="M136" s="32" t="s">
        <v>2082</v>
      </c>
      <c r="N136" s="34">
        <v>45545</v>
      </c>
      <c r="O136" s="32" t="s">
        <v>3584</v>
      </c>
      <c r="P136" s="34">
        <v>45565</v>
      </c>
      <c r="Q136" s="32">
        <f>NETWORKDAYS(N136,P136,AV136:AY136:AZ136:BA136:BB136:BE136:BF136:BG136:BH136:BL136)</f>
        <v>15</v>
      </c>
      <c r="R136" s="13">
        <f t="shared" si="2"/>
        <v>16</v>
      </c>
      <c r="S136" s="32" t="s">
        <v>3591</v>
      </c>
      <c r="T136" s="35" t="s">
        <v>3659</v>
      </c>
      <c r="U136" s="32" t="s">
        <v>3584</v>
      </c>
      <c r="V136" s="32" t="s">
        <v>3584</v>
      </c>
      <c r="W136" s="32" t="s">
        <v>3584</v>
      </c>
      <c r="X136" s="32" t="s">
        <v>3584</v>
      </c>
      <c r="Y136" s="33" t="s">
        <v>3644</v>
      </c>
      <c r="AV136" s="26">
        <v>45292</v>
      </c>
      <c r="AW136" s="26">
        <v>45299</v>
      </c>
      <c r="AX136" s="26">
        <v>45376</v>
      </c>
      <c r="AY136" s="26">
        <v>45379</v>
      </c>
      <c r="AZ136" s="26">
        <v>45380</v>
      </c>
      <c r="BA136" s="26">
        <v>45413</v>
      </c>
      <c r="BB136" s="26">
        <v>45425</v>
      </c>
      <c r="BC136" s="26">
        <v>45446</v>
      </c>
      <c r="BD136" s="26">
        <v>45453</v>
      </c>
      <c r="BE136" s="26">
        <v>45474</v>
      </c>
      <c r="BF136" s="26">
        <v>45493</v>
      </c>
      <c r="BG136" s="26">
        <v>45511</v>
      </c>
      <c r="BH136" s="26">
        <v>45523</v>
      </c>
      <c r="BI136" s="26">
        <v>45579</v>
      </c>
      <c r="BJ136" s="26">
        <v>45600</v>
      </c>
      <c r="BK136" s="26">
        <v>45607</v>
      </c>
      <c r="BL136" s="26">
        <v>45651</v>
      </c>
    </row>
    <row r="137" spans="1:64" ht="165" hidden="1">
      <c r="A137" s="12" t="s">
        <v>3576</v>
      </c>
      <c r="B137" s="12" t="s">
        <v>3577</v>
      </c>
      <c r="C137" s="12" t="s">
        <v>3578</v>
      </c>
      <c r="D137" s="10" t="s">
        <v>66</v>
      </c>
      <c r="E137" s="12" t="s">
        <v>3579</v>
      </c>
      <c r="F137" s="15" t="s">
        <v>3660</v>
      </c>
      <c r="G137" s="10" t="s">
        <v>2091</v>
      </c>
      <c r="H137" s="15" t="s">
        <v>3707</v>
      </c>
      <c r="I137" s="15" t="s">
        <v>3581</v>
      </c>
      <c r="J137" s="15" t="s">
        <v>3683</v>
      </c>
      <c r="K137" s="15" t="s">
        <v>3583</v>
      </c>
      <c r="L137" s="13">
        <v>15</v>
      </c>
      <c r="M137" s="12" t="s">
        <v>2089</v>
      </c>
      <c r="N137" s="16">
        <v>45545</v>
      </c>
      <c r="O137" s="12" t="s">
        <v>3584</v>
      </c>
      <c r="P137" s="16">
        <v>45565</v>
      </c>
      <c r="Q137" s="13">
        <f>NETWORKDAYS(N137,P137,AV137:AY137:AZ137:BA137:BB137:BE137:BF137:BG137:BH137:BL137)</f>
        <v>15</v>
      </c>
      <c r="R137" s="13">
        <f t="shared" si="2"/>
        <v>16</v>
      </c>
      <c r="S137" s="13" t="s">
        <v>3614</v>
      </c>
      <c r="T137" s="22" t="s">
        <v>3831</v>
      </c>
      <c r="U137" s="12" t="s">
        <v>3584</v>
      </c>
      <c r="V137" s="12" t="s">
        <v>3584</v>
      </c>
      <c r="W137" s="12" t="s">
        <v>3584</v>
      </c>
      <c r="X137" s="12" t="s">
        <v>3584</v>
      </c>
      <c r="Y137" s="15" t="s">
        <v>3703</v>
      </c>
      <c r="AV137" s="26">
        <v>45292</v>
      </c>
      <c r="AW137" s="26">
        <v>45299</v>
      </c>
      <c r="AX137" s="26">
        <v>45376</v>
      </c>
      <c r="AY137" s="26">
        <v>45379</v>
      </c>
      <c r="AZ137" s="26">
        <v>45380</v>
      </c>
      <c r="BA137" s="26">
        <v>45413</v>
      </c>
      <c r="BB137" s="26">
        <v>45425</v>
      </c>
      <c r="BC137" s="26">
        <v>45446</v>
      </c>
      <c r="BD137" s="26">
        <v>45453</v>
      </c>
      <c r="BE137" s="26">
        <v>45474</v>
      </c>
      <c r="BF137" s="26">
        <v>45493</v>
      </c>
      <c r="BG137" s="26">
        <v>45511</v>
      </c>
      <c r="BH137" s="26">
        <v>45523</v>
      </c>
      <c r="BI137" s="26">
        <v>45579</v>
      </c>
      <c r="BJ137" s="26">
        <v>45600</v>
      </c>
      <c r="BK137" s="26">
        <v>45607</v>
      </c>
      <c r="BL137" s="26">
        <v>45651</v>
      </c>
    </row>
    <row r="138" spans="1:64" ht="195" hidden="1">
      <c r="A138" s="12" t="s">
        <v>3576</v>
      </c>
      <c r="B138" s="12" t="s">
        <v>3577</v>
      </c>
      <c r="C138" s="12" t="s">
        <v>3680</v>
      </c>
      <c r="D138" s="10" t="s">
        <v>738</v>
      </c>
      <c r="E138" s="12" t="s">
        <v>3588</v>
      </c>
      <c r="F138" s="15" t="s">
        <v>3589</v>
      </c>
      <c r="G138" s="10" t="s">
        <v>2094</v>
      </c>
      <c r="H138" s="15" t="s">
        <v>217</v>
      </c>
      <c r="I138" s="15" t="s">
        <v>3581</v>
      </c>
      <c r="J138" s="15" t="s">
        <v>3686</v>
      </c>
      <c r="K138" s="15" t="s">
        <v>3583</v>
      </c>
      <c r="L138" s="13">
        <v>15</v>
      </c>
      <c r="M138" s="12" t="s">
        <v>2092</v>
      </c>
      <c r="N138" s="16">
        <v>45545</v>
      </c>
      <c r="O138" s="12" t="s">
        <v>3584</v>
      </c>
      <c r="P138" s="16">
        <v>45565</v>
      </c>
      <c r="Q138" s="13">
        <f>NETWORKDAYS(N138,P138,AV138:AY138:AZ138:BA138:BB138:BE138:BF138:BG138:BH138:BL138)</f>
        <v>15</v>
      </c>
      <c r="R138" s="13">
        <f t="shared" si="2"/>
        <v>16</v>
      </c>
      <c r="S138" s="13" t="s">
        <v>3614</v>
      </c>
      <c r="T138" s="22" t="s">
        <v>3832</v>
      </c>
      <c r="U138" s="12" t="s">
        <v>3584</v>
      </c>
      <c r="V138" s="12" t="s">
        <v>3584</v>
      </c>
      <c r="W138" s="12" t="s">
        <v>3584</v>
      </c>
      <c r="X138" s="12" t="s">
        <v>3584</v>
      </c>
      <c r="Y138" s="15" t="s">
        <v>3703</v>
      </c>
      <c r="AV138" s="26">
        <v>45292</v>
      </c>
      <c r="AW138" s="26">
        <v>45299</v>
      </c>
      <c r="AX138" s="26">
        <v>45376</v>
      </c>
      <c r="AY138" s="26">
        <v>45379</v>
      </c>
      <c r="AZ138" s="26">
        <v>45380</v>
      </c>
      <c r="BA138" s="26">
        <v>45413</v>
      </c>
      <c r="BB138" s="26">
        <v>45425</v>
      </c>
      <c r="BC138" s="26">
        <v>45446</v>
      </c>
      <c r="BD138" s="26">
        <v>45453</v>
      </c>
      <c r="BE138" s="26">
        <v>45474</v>
      </c>
      <c r="BF138" s="26">
        <v>45493</v>
      </c>
      <c r="BG138" s="26">
        <v>45511</v>
      </c>
      <c r="BH138" s="26">
        <v>45523</v>
      </c>
      <c r="BI138" s="26">
        <v>45579</v>
      </c>
      <c r="BJ138" s="26">
        <v>45600</v>
      </c>
      <c r="BK138" s="26">
        <v>45607</v>
      </c>
      <c r="BL138" s="26">
        <v>45651</v>
      </c>
    </row>
    <row r="139" spans="1:64" ht="165" hidden="1">
      <c r="A139" s="12" t="s">
        <v>3576</v>
      </c>
      <c r="B139" s="12" t="s">
        <v>3577</v>
      </c>
      <c r="C139" s="12" t="s">
        <v>3624</v>
      </c>
      <c r="D139" s="10" t="s">
        <v>738</v>
      </c>
      <c r="E139" s="12" t="s">
        <v>3588</v>
      </c>
      <c r="F139" s="15" t="s">
        <v>3623</v>
      </c>
      <c r="G139" s="10" t="s">
        <v>2104</v>
      </c>
      <c r="H139" s="15" t="s">
        <v>3707</v>
      </c>
      <c r="I139" s="15" t="s">
        <v>3581</v>
      </c>
      <c r="J139" s="15" t="s">
        <v>3683</v>
      </c>
      <c r="K139" s="10" t="s">
        <v>132</v>
      </c>
      <c r="L139" s="13">
        <v>15</v>
      </c>
      <c r="M139" s="12" t="s">
        <v>2102</v>
      </c>
      <c r="N139" s="16">
        <v>45545</v>
      </c>
      <c r="O139" s="12" t="s">
        <v>3584</v>
      </c>
      <c r="P139" s="16">
        <v>45565</v>
      </c>
      <c r="Q139" s="13">
        <f>NETWORKDAYS(N139,P139,AV139:AY139:AZ139:BA139:BB139:BE139:BF139:BG139:BH139:BL139)</f>
        <v>15</v>
      </c>
      <c r="R139" s="13">
        <f t="shared" si="2"/>
        <v>16</v>
      </c>
      <c r="S139" s="13" t="s">
        <v>3614</v>
      </c>
      <c r="T139" s="22" t="s">
        <v>3833</v>
      </c>
      <c r="U139" s="12" t="s">
        <v>3584</v>
      </c>
      <c r="V139" s="12" t="s">
        <v>3584</v>
      </c>
      <c r="W139" s="12" t="s">
        <v>3584</v>
      </c>
      <c r="X139" s="12" t="s">
        <v>3584</v>
      </c>
      <c r="Y139" s="15" t="s">
        <v>3703</v>
      </c>
      <c r="AV139" s="26">
        <v>45292</v>
      </c>
      <c r="AW139" s="26">
        <v>45299</v>
      </c>
      <c r="AX139" s="26">
        <v>45376</v>
      </c>
      <c r="AY139" s="26">
        <v>45379</v>
      </c>
      <c r="AZ139" s="26">
        <v>45380</v>
      </c>
      <c r="BA139" s="26">
        <v>45413</v>
      </c>
      <c r="BB139" s="26">
        <v>45425</v>
      </c>
      <c r="BC139" s="26">
        <v>45446</v>
      </c>
      <c r="BD139" s="26">
        <v>45453</v>
      </c>
      <c r="BE139" s="26">
        <v>45474</v>
      </c>
      <c r="BF139" s="26">
        <v>45493</v>
      </c>
      <c r="BG139" s="26">
        <v>45511</v>
      </c>
      <c r="BH139" s="26">
        <v>45523</v>
      </c>
      <c r="BI139" s="26">
        <v>45579</v>
      </c>
      <c r="BJ139" s="26">
        <v>45600</v>
      </c>
      <c r="BK139" s="26">
        <v>45607</v>
      </c>
      <c r="BL139" s="26">
        <v>45651</v>
      </c>
    </row>
    <row r="140" spans="1:64" ht="110.25">
      <c r="A140" s="32" t="s">
        <v>3576</v>
      </c>
      <c r="B140" s="32" t="s">
        <v>3577</v>
      </c>
      <c r="C140" s="32" t="s">
        <v>3622</v>
      </c>
      <c r="D140" s="33" t="s">
        <v>2111</v>
      </c>
      <c r="E140" s="32" t="s">
        <v>3588</v>
      </c>
      <c r="F140" s="33" t="s">
        <v>3589</v>
      </c>
      <c r="G140" s="33" t="s">
        <v>2112</v>
      </c>
      <c r="H140" s="33" t="s">
        <v>2840</v>
      </c>
      <c r="I140" s="33" t="s">
        <v>3581</v>
      </c>
      <c r="J140" s="33" t="s">
        <v>3686</v>
      </c>
      <c r="K140" s="33" t="s">
        <v>108</v>
      </c>
      <c r="L140" s="32">
        <v>15</v>
      </c>
      <c r="M140" s="32" t="s">
        <v>2109</v>
      </c>
      <c r="N140" s="34">
        <v>45545</v>
      </c>
      <c r="O140" s="32" t="s">
        <v>3584</v>
      </c>
      <c r="P140" s="34">
        <v>45565</v>
      </c>
      <c r="Q140" s="32">
        <f>NETWORKDAYS(N140,P140,AV140:AY140:AZ140:BA140:BB140:BE140:BF140:BG140:BH140:BL140)</f>
        <v>15</v>
      </c>
      <c r="R140" s="13">
        <f t="shared" si="2"/>
        <v>16</v>
      </c>
      <c r="S140" s="32" t="s">
        <v>3591</v>
      </c>
      <c r="T140" s="35" t="s">
        <v>3834</v>
      </c>
      <c r="U140" s="32" t="s">
        <v>3584</v>
      </c>
      <c r="V140" s="32" t="s">
        <v>3584</v>
      </c>
      <c r="W140" s="32" t="s">
        <v>3584</v>
      </c>
      <c r="X140" s="32" t="s">
        <v>3584</v>
      </c>
      <c r="Y140" s="33" t="s">
        <v>3933</v>
      </c>
      <c r="AV140" s="26">
        <v>45292</v>
      </c>
      <c r="AW140" s="26">
        <v>45299</v>
      </c>
      <c r="AX140" s="26">
        <v>45376</v>
      </c>
      <c r="AY140" s="26">
        <v>45379</v>
      </c>
      <c r="AZ140" s="26">
        <v>45380</v>
      </c>
      <c r="BA140" s="26">
        <v>45413</v>
      </c>
      <c r="BB140" s="26">
        <v>45425</v>
      </c>
      <c r="BC140" s="26">
        <v>45446</v>
      </c>
      <c r="BD140" s="26">
        <v>45453</v>
      </c>
      <c r="BE140" s="26">
        <v>45474</v>
      </c>
      <c r="BF140" s="26">
        <v>45493</v>
      </c>
      <c r="BG140" s="26">
        <v>45511</v>
      </c>
      <c r="BH140" s="26">
        <v>45523</v>
      </c>
      <c r="BI140" s="26">
        <v>45579</v>
      </c>
      <c r="BJ140" s="26">
        <v>45600</v>
      </c>
      <c r="BK140" s="26">
        <v>45607</v>
      </c>
      <c r="BL140" s="26">
        <v>45651</v>
      </c>
    </row>
    <row r="141" spans="1:64" ht="165" hidden="1">
      <c r="A141" s="12" t="s">
        <v>3576</v>
      </c>
      <c r="B141" s="12" t="s">
        <v>3577</v>
      </c>
      <c r="C141" s="12" t="s">
        <v>3578</v>
      </c>
      <c r="D141" s="10" t="s">
        <v>2115</v>
      </c>
      <c r="E141" s="12" t="s">
        <v>3600</v>
      </c>
      <c r="F141" s="15" t="s">
        <v>3604</v>
      </c>
      <c r="G141" s="10" t="s">
        <v>2116</v>
      </c>
      <c r="H141" s="15" t="s">
        <v>144</v>
      </c>
      <c r="I141" s="15" t="s">
        <v>3595</v>
      </c>
      <c r="J141" s="15" t="s">
        <v>3605</v>
      </c>
      <c r="K141" s="15" t="s">
        <v>3583</v>
      </c>
      <c r="L141" s="13">
        <v>15</v>
      </c>
      <c r="M141" s="12" t="s">
        <v>2113</v>
      </c>
      <c r="N141" s="16">
        <v>45545</v>
      </c>
      <c r="O141" s="12" t="s">
        <v>3584</v>
      </c>
      <c r="P141" s="16">
        <v>45565</v>
      </c>
      <c r="Q141" s="13">
        <f>NETWORKDAYS(N141,P141,AV141:AY141:AZ141:BA141:BB141:BE141:BF141:BG141:BH141:BL141)</f>
        <v>15</v>
      </c>
      <c r="R141" s="13">
        <f t="shared" si="2"/>
        <v>16</v>
      </c>
      <c r="S141" s="13" t="s">
        <v>3614</v>
      </c>
      <c r="T141" s="22" t="s">
        <v>3835</v>
      </c>
      <c r="U141" s="12" t="s">
        <v>3584</v>
      </c>
      <c r="V141" s="12" t="s">
        <v>3584</v>
      </c>
      <c r="W141" s="12" t="s">
        <v>3584</v>
      </c>
      <c r="X141" s="12" t="s">
        <v>3584</v>
      </c>
      <c r="Y141" s="15" t="s">
        <v>3703</v>
      </c>
      <c r="AV141" s="26">
        <v>45292</v>
      </c>
      <c r="AW141" s="26">
        <v>45299</v>
      </c>
      <c r="AX141" s="26">
        <v>45376</v>
      </c>
      <c r="AY141" s="26">
        <v>45379</v>
      </c>
      <c r="AZ141" s="26">
        <v>45380</v>
      </c>
      <c r="BA141" s="26">
        <v>45413</v>
      </c>
      <c r="BB141" s="26">
        <v>45425</v>
      </c>
      <c r="BC141" s="26">
        <v>45446</v>
      </c>
      <c r="BD141" s="26">
        <v>45453</v>
      </c>
      <c r="BE141" s="26">
        <v>45474</v>
      </c>
      <c r="BF141" s="26">
        <v>45493</v>
      </c>
      <c r="BG141" s="26">
        <v>45511</v>
      </c>
      <c r="BH141" s="26">
        <v>45523</v>
      </c>
      <c r="BI141" s="26">
        <v>45579</v>
      </c>
      <c r="BJ141" s="26">
        <v>45600</v>
      </c>
      <c r="BK141" s="26">
        <v>45607</v>
      </c>
      <c r="BL141" s="26">
        <v>45651</v>
      </c>
    </row>
    <row r="142" spans="1:64" ht="159.75" hidden="1" customHeight="1">
      <c r="A142" s="12" t="s">
        <v>3576</v>
      </c>
      <c r="B142" s="12" t="s">
        <v>3577</v>
      </c>
      <c r="C142" s="12" t="s">
        <v>3578</v>
      </c>
      <c r="D142" s="10" t="s">
        <v>2119</v>
      </c>
      <c r="E142" s="12" t="s">
        <v>3579</v>
      </c>
      <c r="F142" s="12" t="s">
        <v>3660</v>
      </c>
      <c r="G142" s="10" t="s">
        <v>2120</v>
      </c>
      <c r="H142" s="15" t="s">
        <v>3044</v>
      </c>
      <c r="I142" s="15" t="s">
        <v>3581</v>
      </c>
      <c r="J142" s="12" t="s">
        <v>3590</v>
      </c>
      <c r="K142" s="15" t="s">
        <v>3658</v>
      </c>
      <c r="L142" s="13">
        <v>15</v>
      </c>
      <c r="M142" s="12" t="s">
        <v>2117</v>
      </c>
      <c r="N142" s="16">
        <v>45545</v>
      </c>
      <c r="O142" s="12" t="s">
        <v>3584</v>
      </c>
      <c r="P142" s="16">
        <v>45565</v>
      </c>
      <c r="Q142" s="13">
        <f>NETWORKDAYS(N142,P142,AV142:AY142:AZ142:BA142:BB142:BE142:BF142:BG142:BH142:BL142)</f>
        <v>15</v>
      </c>
      <c r="R142" s="13">
        <f t="shared" si="2"/>
        <v>16</v>
      </c>
      <c r="S142" s="13" t="s">
        <v>3591</v>
      </c>
      <c r="T142" s="22" t="s">
        <v>3661</v>
      </c>
      <c r="U142" s="12" t="s">
        <v>3584</v>
      </c>
      <c r="V142" s="12" t="s">
        <v>3584</v>
      </c>
      <c r="W142" s="12" t="s">
        <v>3584</v>
      </c>
      <c r="X142" s="12" t="s">
        <v>3584</v>
      </c>
      <c r="Y142" s="15" t="s">
        <v>3940</v>
      </c>
      <c r="AV142" s="26">
        <v>45292</v>
      </c>
      <c r="AW142" s="26">
        <v>45299</v>
      </c>
      <c r="AX142" s="26">
        <v>45376</v>
      </c>
      <c r="AY142" s="26">
        <v>45379</v>
      </c>
      <c r="AZ142" s="26">
        <v>45380</v>
      </c>
      <c r="BA142" s="26">
        <v>45413</v>
      </c>
      <c r="BB142" s="26">
        <v>45425</v>
      </c>
      <c r="BC142" s="26">
        <v>45446</v>
      </c>
      <c r="BD142" s="26">
        <v>45453</v>
      </c>
      <c r="BE142" s="26">
        <v>45474</v>
      </c>
      <c r="BF142" s="26">
        <v>45493</v>
      </c>
      <c r="BG142" s="26">
        <v>45511</v>
      </c>
      <c r="BH142" s="26">
        <v>45523</v>
      </c>
      <c r="BI142" s="26">
        <v>45579</v>
      </c>
      <c r="BJ142" s="26">
        <v>45600</v>
      </c>
      <c r="BK142" s="26">
        <v>45607</v>
      </c>
      <c r="BL142" s="26">
        <v>45651</v>
      </c>
    </row>
    <row r="143" spans="1:64" ht="135" hidden="1">
      <c r="A143" s="12" t="s">
        <v>3576</v>
      </c>
      <c r="B143" s="12" t="s">
        <v>3577</v>
      </c>
      <c r="C143" s="12" t="s">
        <v>3578</v>
      </c>
      <c r="D143" s="10" t="s">
        <v>2126</v>
      </c>
      <c r="E143" s="12" t="s">
        <v>3588</v>
      </c>
      <c r="F143" s="15" t="s">
        <v>3604</v>
      </c>
      <c r="G143" s="10" t="s">
        <v>2127</v>
      </c>
      <c r="H143" s="15" t="s">
        <v>2832</v>
      </c>
      <c r="I143" s="15" t="s">
        <v>3595</v>
      </c>
      <c r="J143" s="15" t="s">
        <v>3605</v>
      </c>
      <c r="K143" s="10" t="s">
        <v>46</v>
      </c>
      <c r="L143" s="13">
        <v>15</v>
      </c>
      <c r="M143" s="12" t="s">
        <v>2124</v>
      </c>
      <c r="N143" s="16">
        <v>45545</v>
      </c>
      <c r="O143" s="12" t="s">
        <v>3584</v>
      </c>
      <c r="P143" s="16">
        <v>45565</v>
      </c>
      <c r="Q143" s="13">
        <f>NETWORKDAYS(N143,P143,AV143:AY143:AZ143:BA143:BB143:BE143:BF143:BG143:BH143:BL143)</f>
        <v>15</v>
      </c>
      <c r="R143" s="13">
        <f t="shared" si="2"/>
        <v>16</v>
      </c>
      <c r="S143" s="13" t="s">
        <v>3614</v>
      </c>
      <c r="T143" s="22" t="s">
        <v>3836</v>
      </c>
      <c r="U143" s="12" t="s">
        <v>3584</v>
      </c>
      <c r="V143" s="12" t="s">
        <v>3584</v>
      </c>
      <c r="W143" s="12" t="s">
        <v>3584</v>
      </c>
      <c r="X143" s="12" t="s">
        <v>3584</v>
      </c>
      <c r="Y143" s="15" t="s">
        <v>3703</v>
      </c>
      <c r="AV143" s="26">
        <v>45292</v>
      </c>
      <c r="AW143" s="26">
        <v>45299</v>
      </c>
      <c r="AX143" s="26">
        <v>45376</v>
      </c>
      <c r="AY143" s="26">
        <v>45379</v>
      </c>
      <c r="AZ143" s="26">
        <v>45380</v>
      </c>
      <c r="BA143" s="26">
        <v>45413</v>
      </c>
      <c r="BB143" s="26">
        <v>45425</v>
      </c>
      <c r="BC143" s="26">
        <v>45446</v>
      </c>
      <c r="BD143" s="26">
        <v>45453</v>
      </c>
      <c r="BE143" s="26">
        <v>45474</v>
      </c>
      <c r="BF143" s="26">
        <v>45493</v>
      </c>
      <c r="BG143" s="26">
        <v>45511</v>
      </c>
      <c r="BH143" s="26">
        <v>45523</v>
      </c>
      <c r="BI143" s="26">
        <v>45579</v>
      </c>
      <c r="BJ143" s="26">
        <v>45600</v>
      </c>
      <c r="BK143" s="26">
        <v>45607</v>
      </c>
      <c r="BL143" s="26">
        <v>45651</v>
      </c>
    </row>
    <row r="144" spans="1:64" ht="105" hidden="1">
      <c r="A144" s="12" t="s">
        <v>3576</v>
      </c>
      <c r="B144" s="12" t="s">
        <v>3662</v>
      </c>
      <c r="C144" s="12" t="s">
        <v>3578</v>
      </c>
      <c r="D144" s="10" t="s">
        <v>1456</v>
      </c>
      <c r="E144" s="12" t="s">
        <v>3629</v>
      </c>
      <c r="F144" s="12" t="s">
        <v>3594</v>
      </c>
      <c r="G144" s="10" t="s">
        <v>1457</v>
      </c>
      <c r="H144" s="15" t="s">
        <v>3044</v>
      </c>
      <c r="I144" s="15" t="s">
        <v>3581</v>
      </c>
      <c r="J144" s="12" t="s">
        <v>3590</v>
      </c>
      <c r="K144" s="10" t="s">
        <v>132</v>
      </c>
      <c r="L144" s="13">
        <v>15</v>
      </c>
      <c r="M144" s="13" t="s">
        <v>2232</v>
      </c>
      <c r="N144" s="16">
        <v>45545</v>
      </c>
      <c r="O144" s="13" t="s">
        <v>1454</v>
      </c>
      <c r="P144" s="16">
        <v>45551</v>
      </c>
      <c r="Q144" s="13">
        <f>NETWORKDAYS(N144,P144,AV144:AY144:AZ144:BA144:BB144:BE144:BF144:BG144:BH144:BL144)</f>
        <v>5</v>
      </c>
      <c r="R144" s="13">
        <f t="shared" si="2"/>
        <v>6</v>
      </c>
      <c r="S144" s="12" t="s">
        <v>3591</v>
      </c>
      <c r="T144" s="23" t="s">
        <v>3663</v>
      </c>
      <c r="U144" s="16">
        <v>45551</v>
      </c>
      <c r="V144" s="12" t="s">
        <v>3593</v>
      </c>
      <c r="W144" s="12" t="s">
        <v>3584</v>
      </c>
      <c r="X144" s="12" t="s">
        <v>3584</v>
      </c>
      <c r="Y144" s="12" t="s">
        <v>3591</v>
      </c>
      <c r="AV144" s="26">
        <v>45292</v>
      </c>
      <c r="AW144" s="26">
        <v>45299</v>
      </c>
      <c r="AX144" s="26">
        <v>45376</v>
      </c>
      <c r="AY144" s="26">
        <v>45379</v>
      </c>
      <c r="AZ144" s="26">
        <v>45380</v>
      </c>
      <c r="BA144" s="26">
        <v>45413</v>
      </c>
      <c r="BB144" s="26">
        <v>45425</v>
      </c>
      <c r="BC144" s="26">
        <v>45446</v>
      </c>
      <c r="BD144" s="26">
        <v>45453</v>
      </c>
      <c r="BE144" s="26">
        <v>45474</v>
      </c>
      <c r="BF144" s="26">
        <v>45493</v>
      </c>
      <c r="BG144" s="26">
        <v>45511</v>
      </c>
      <c r="BH144" s="26">
        <v>45523</v>
      </c>
      <c r="BI144" s="26">
        <v>45579</v>
      </c>
      <c r="BJ144" s="26">
        <v>45600</v>
      </c>
      <c r="BK144" s="26">
        <v>45607</v>
      </c>
      <c r="BL144" s="26">
        <v>45651</v>
      </c>
    </row>
    <row r="145" spans="1:64" ht="120" hidden="1">
      <c r="A145" s="12" t="s">
        <v>3576</v>
      </c>
      <c r="B145" s="12" t="s">
        <v>3662</v>
      </c>
      <c r="C145" s="12" t="s">
        <v>3621</v>
      </c>
      <c r="D145" s="10" t="s">
        <v>2240</v>
      </c>
      <c r="E145" s="12" t="s">
        <v>3600</v>
      </c>
      <c r="F145" s="15" t="s">
        <v>3580</v>
      </c>
      <c r="G145" s="10" t="s">
        <v>2241</v>
      </c>
      <c r="H145" s="15" t="s">
        <v>3067</v>
      </c>
      <c r="I145" s="15" t="s">
        <v>3581</v>
      </c>
      <c r="J145" s="15" t="s">
        <v>3582</v>
      </c>
      <c r="K145" s="10" t="s">
        <v>46</v>
      </c>
      <c r="L145" s="13">
        <v>15</v>
      </c>
      <c r="M145" s="12" t="s">
        <v>2238</v>
      </c>
      <c r="N145" s="16">
        <v>45544</v>
      </c>
      <c r="O145" s="12" t="s">
        <v>3584</v>
      </c>
      <c r="P145" s="16">
        <v>45565</v>
      </c>
      <c r="Q145" s="13">
        <f>NETWORKDAYS(N145,P145,AV145:AY145:AZ145:BA145:BB145:BE145:BF145:BG145:BH145:BL145)</f>
        <v>16</v>
      </c>
      <c r="R145" s="13">
        <f t="shared" si="2"/>
        <v>17</v>
      </c>
      <c r="S145" s="13" t="s">
        <v>3614</v>
      </c>
      <c r="T145" s="22" t="s">
        <v>3837</v>
      </c>
      <c r="U145" s="12" t="s">
        <v>3584</v>
      </c>
      <c r="V145" s="12" t="s">
        <v>3584</v>
      </c>
      <c r="W145" s="12" t="s">
        <v>3584</v>
      </c>
      <c r="X145" s="12" t="s">
        <v>3584</v>
      </c>
      <c r="Y145" s="15" t="s">
        <v>3703</v>
      </c>
      <c r="AV145" s="26">
        <v>45292</v>
      </c>
      <c r="AW145" s="26">
        <v>45299</v>
      </c>
      <c r="AX145" s="26">
        <v>45376</v>
      </c>
      <c r="AY145" s="26">
        <v>45379</v>
      </c>
      <c r="AZ145" s="26">
        <v>45380</v>
      </c>
      <c r="BA145" s="26">
        <v>45413</v>
      </c>
      <c r="BB145" s="26">
        <v>45425</v>
      </c>
      <c r="BC145" s="26">
        <v>45446</v>
      </c>
      <c r="BD145" s="26">
        <v>45453</v>
      </c>
      <c r="BE145" s="26">
        <v>45474</v>
      </c>
      <c r="BF145" s="26">
        <v>45493</v>
      </c>
      <c r="BG145" s="26">
        <v>45511</v>
      </c>
      <c r="BH145" s="26">
        <v>45523</v>
      </c>
      <c r="BI145" s="26">
        <v>45579</v>
      </c>
      <c r="BJ145" s="26">
        <v>45600</v>
      </c>
      <c r="BK145" s="26">
        <v>45607</v>
      </c>
      <c r="BL145" s="26">
        <v>45651</v>
      </c>
    </row>
    <row r="146" spans="1:64" ht="180" hidden="1">
      <c r="A146" s="12" t="s">
        <v>3576</v>
      </c>
      <c r="B146" s="12" t="s">
        <v>3577</v>
      </c>
      <c r="C146" s="12" t="s">
        <v>3620</v>
      </c>
      <c r="D146" s="10" t="s">
        <v>2244</v>
      </c>
      <c r="E146" s="12" t="s">
        <v>3602</v>
      </c>
      <c r="F146" s="15" t="s">
        <v>3660</v>
      </c>
      <c r="G146" s="10" t="s">
        <v>2245</v>
      </c>
      <c r="H146" s="15" t="s">
        <v>1740</v>
      </c>
      <c r="I146" s="15" t="s">
        <v>3581</v>
      </c>
      <c r="J146" s="15" t="s">
        <v>3582</v>
      </c>
      <c r="K146" s="10" t="s">
        <v>127</v>
      </c>
      <c r="L146" s="13">
        <v>15</v>
      </c>
      <c r="M146" s="12" t="s">
        <v>2242</v>
      </c>
      <c r="N146" s="16">
        <v>45544</v>
      </c>
      <c r="O146" s="12" t="s">
        <v>3584</v>
      </c>
      <c r="P146" s="16">
        <v>45565</v>
      </c>
      <c r="Q146" s="13">
        <f>NETWORKDAYS(N146,P146,AV146:AY146:AZ146:BA146:BB146:BE146:BF146:BG146:BH146:BL146)</f>
        <v>16</v>
      </c>
      <c r="R146" s="13">
        <f t="shared" si="2"/>
        <v>17</v>
      </c>
      <c r="S146" s="13" t="s">
        <v>3614</v>
      </c>
      <c r="T146" s="22" t="s">
        <v>3838</v>
      </c>
      <c r="U146" s="12" t="s">
        <v>3584</v>
      </c>
      <c r="V146" s="12" t="s">
        <v>3584</v>
      </c>
      <c r="W146" s="12" t="s">
        <v>3584</v>
      </c>
      <c r="X146" s="12" t="s">
        <v>3584</v>
      </c>
      <c r="Y146" s="15" t="s">
        <v>3703</v>
      </c>
      <c r="AV146" s="26">
        <v>45292</v>
      </c>
      <c r="AW146" s="26">
        <v>45299</v>
      </c>
      <c r="AX146" s="26">
        <v>45376</v>
      </c>
      <c r="AY146" s="26">
        <v>45379</v>
      </c>
      <c r="AZ146" s="26">
        <v>45380</v>
      </c>
      <c r="BA146" s="26">
        <v>45413</v>
      </c>
      <c r="BB146" s="26">
        <v>45425</v>
      </c>
      <c r="BC146" s="26">
        <v>45446</v>
      </c>
      <c r="BD146" s="26">
        <v>45453</v>
      </c>
      <c r="BE146" s="26">
        <v>45474</v>
      </c>
      <c r="BF146" s="26">
        <v>45493</v>
      </c>
      <c r="BG146" s="26">
        <v>45511</v>
      </c>
      <c r="BH146" s="26">
        <v>45523</v>
      </c>
      <c r="BI146" s="26">
        <v>45579</v>
      </c>
      <c r="BJ146" s="26">
        <v>45600</v>
      </c>
      <c r="BK146" s="26">
        <v>45607</v>
      </c>
      <c r="BL146" s="26">
        <v>45651</v>
      </c>
    </row>
    <row r="147" spans="1:64" ht="157.5">
      <c r="A147" s="32" t="s">
        <v>3576</v>
      </c>
      <c r="B147" s="32" t="s">
        <v>3577</v>
      </c>
      <c r="C147" s="32" t="s">
        <v>3809</v>
      </c>
      <c r="D147" s="33" t="s">
        <v>2248</v>
      </c>
      <c r="E147" s="32" t="s">
        <v>3602</v>
      </c>
      <c r="F147" s="33" t="s">
        <v>3594</v>
      </c>
      <c r="G147" s="33" t="s">
        <v>2249</v>
      </c>
      <c r="H147" s="33" t="s">
        <v>1982</v>
      </c>
      <c r="I147" s="33" t="s">
        <v>3581</v>
      </c>
      <c r="J147" s="33" t="s">
        <v>3683</v>
      </c>
      <c r="K147" s="33" t="s">
        <v>46</v>
      </c>
      <c r="L147" s="32">
        <v>15</v>
      </c>
      <c r="M147" s="32" t="s">
        <v>2246</v>
      </c>
      <c r="N147" s="34">
        <v>45544</v>
      </c>
      <c r="O147" s="32" t="s">
        <v>3584</v>
      </c>
      <c r="P147" s="34">
        <v>45565</v>
      </c>
      <c r="Q147" s="32">
        <f>NETWORKDAYS(N147,P147,AV147:AY147:AZ147:BA147:BB147:BE147:BF147:BG147:BH147:BL147)</f>
        <v>16</v>
      </c>
      <c r="R147" s="13">
        <f t="shared" si="2"/>
        <v>17</v>
      </c>
      <c r="S147" s="32" t="s">
        <v>3591</v>
      </c>
      <c r="T147" s="35" t="s">
        <v>3839</v>
      </c>
      <c r="U147" s="32" t="s">
        <v>3584</v>
      </c>
      <c r="V147" s="32" t="s">
        <v>3584</v>
      </c>
      <c r="W147" s="32" t="s">
        <v>3584</v>
      </c>
      <c r="X147" s="32" t="s">
        <v>3584</v>
      </c>
      <c r="Y147" s="33" t="s">
        <v>3644</v>
      </c>
      <c r="AV147" s="26">
        <v>45292</v>
      </c>
      <c r="AW147" s="26">
        <v>45299</v>
      </c>
      <c r="AX147" s="26">
        <v>45376</v>
      </c>
      <c r="AY147" s="26">
        <v>45379</v>
      </c>
      <c r="AZ147" s="26">
        <v>45380</v>
      </c>
      <c r="BA147" s="26">
        <v>45413</v>
      </c>
      <c r="BB147" s="26">
        <v>45425</v>
      </c>
      <c r="BC147" s="26">
        <v>45446</v>
      </c>
      <c r="BD147" s="26">
        <v>45453</v>
      </c>
      <c r="BE147" s="26">
        <v>45474</v>
      </c>
      <c r="BF147" s="26">
        <v>45493</v>
      </c>
      <c r="BG147" s="26">
        <v>45511</v>
      </c>
      <c r="BH147" s="26">
        <v>45523</v>
      </c>
      <c r="BI147" s="26">
        <v>45579</v>
      </c>
      <c r="BJ147" s="26">
        <v>45600</v>
      </c>
      <c r="BK147" s="26">
        <v>45607</v>
      </c>
      <c r="BL147" s="26">
        <v>45651</v>
      </c>
    </row>
    <row r="148" spans="1:64" ht="120" hidden="1">
      <c r="A148" s="12" t="s">
        <v>3576</v>
      </c>
      <c r="B148" s="12" t="s">
        <v>3577</v>
      </c>
      <c r="C148" s="12" t="s">
        <v>3578</v>
      </c>
      <c r="D148" s="10" t="s">
        <v>1513</v>
      </c>
      <c r="E148" s="12" t="s">
        <v>3579</v>
      </c>
      <c r="F148" s="12" t="s">
        <v>3604</v>
      </c>
      <c r="G148" s="10" t="s">
        <v>1514</v>
      </c>
      <c r="H148" s="15" t="s">
        <v>150</v>
      </c>
      <c r="I148" s="15" t="s">
        <v>3595</v>
      </c>
      <c r="J148" s="15" t="s">
        <v>3595</v>
      </c>
      <c r="K148" s="10" t="s">
        <v>35</v>
      </c>
      <c r="L148" s="13">
        <v>15</v>
      </c>
      <c r="M148" s="12" t="s">
        <v>2254</v>
      </c>
      <c r="N148" s="16">
        <v>45544</v>
      </c>
      <c r="O148" s="12" t="s">
        <v>1511</v>
      </c>
      <c r="P148" s="16">
        <v>45548</v>
      </c>
      <c r="Q148" s="13">
        <f>NETWORKDAYS(N148,P148,AV148:AY148:AZ148:BA148:BB148:BE148:BF148:BG148:BH148:BL148)</f>
        <v>5</v>
      </c>
      <c r="R148" s="13">
        <f t="shared" si="2"/>
        <v>6</v>
      </c>
      <c r="S148" s="12" t="s">
        <v>3591</v>
      </c>
      <c r="T148" s="22" t="s">
        <v>3664</v>
      </c>
      <c r="U148" s="16">
        <v>45548</v>
      </c>
      <c r="V148" s="12" t="s">
        <v>3593</v>
      </c>
      <c r="W148" s="12" t="s">
        <v>3599</v>
      </c>
      <c r="X148" s="12" t="s">
        <v>3584</v>
      </c>
      <c r="Y148" s="12" t="s">
        <v>3591</v>
      </c>
      <c r="AV148" s="26">
        <v>45292</v>
      </c>
      <c r="AW148" s="26">
        <v>45299</v>
      </c>
      <c r="AX148" s="26">
        <v>45376</v>
      </c>
      <c r="AY148" s="26">
        <v>45379</v>
      </c>
      <c r="AZ148" s="26">
        <v>45380</v>
      </c>
      <c r="BA148" s="26">
        <v>45413</v>
      </c>
      <c r="BB148" s="26">
        <v>45425</v>
      </c>
      <c r="BC148" s="26">
        <v>45446</v>
      </c>
      <c r="BD148" s="26">
        <v>45453</v>
      </c>
      <c r="BE148" s="26">
        <v>45474</v>
      </c>
      <c r="BF148" s="26">
        <v>45493</v>
      </c>
      <c r="BG148" s="26">
        <v>45511</v>
      </c>
      <c r="BH148" s="26">
        <v>45523</v>
      </c>
      <c r="BI148" s="26">
        <v>45579</v>
      </c>
      <c r="BJ148" s="26">
        <v>45600</v>
      </c>
      <c r="BK148" s="26">
        <v>45607</v>
      </c>
      <c r="BL148" s="26">
        <v>45651</v>
      </c>
    </row>
    <row r="149" spans="1:64" ht="173.25">
      <c r="A149" s="32" t="s">
        <v>3576</v>
      </c>
      <c r="B149" s="32" t="s">
        <v>3577</v>
      </c>
      <c r="C149" s="32" t="s">
        <v>3578</v>
      </c>
      <c r="D149" s="33" t="s">
        <v>2258</v>
      </c>
      <c r="E149" s="32" t="s">
        <v>3602</v>
      </c>
      <c r="F149" s="33" t="s">
        <v>3604</v>
      </c>
      <c r="G149" s="33" t="s">
        <v>2259</v>
      </c>
      <c r="H149" s="33" t="s">
        <v>3343</v>
      </c>
      <c r="I149" s="33" t="s">
        <v>3595</v>
      </c>
      <c r="J149" s="33" t="s">
        <v>3646</v>
      </c>
      <c r="K149" s="33" t="s">
        <v>2260</v>
      </c>
      <c r="L149" s="32">
        <v>15</v>
      </c>
      <c r="M149" s="32" t="s">
        <v>2256</v>
      </c>
      <c r="N149" s="34">
        <v>45544</v>
      </c>
      <c r="O149" s="32" t="s">
        <v>3584</v>
      </c>
      <c r="P149" s="34">
        <v>45565</v>
      </c>
      <c r="Q149" s="32">
        <f>NETWORKDAYS(N149,P149,AV149:AY149:AZ149:BA149:BB149:BE149:BF149:BG149:BH149:BL149)</f>
        <v>16</v>
      </c>
      <c r="R149" s="13">
        <f t="shared" si="2"/>
        <v>17</v>
      </c>
      <c r="S149" s="32" t="s">
        <v>3591</v>
      </c>
      <c r="T149" s="35" t="s">
        <v>3840</v>
      </c>
      <c r="U149" s="32" t="s">
        <v>3584</v>
      </c>
      <c r="V149" s="32" t="s">
        <v>3584</v>
      </c>
      <c r="W149" s="32" t="s">
        <v>3584</v>
      </c>
      <c r="X149" s="32" t="s">
        <v>3584</v>
      </c>
      <c r="Y149" s="33" t="s">
        <v>3644</v>
      </c>
      <c r="AV149" s="26">
        <v>45292</v>
      </c>
      <c r="AW149" s="26">
        <v>45299</v>
      </c>
      <c r="AX149" s="26">
        <v>45376</v>
      </c>
      <c r="AY149" s="26">
        <v>45379</v>
      </c>
      <c r="AZ149" s="26">
        <v>45380</v>
      </c>
      <c r="BA149" s="26">
        <v>45413</v>
      </c>
      <c r="BB149" s="26">
        <v>45425</v>
      </c>
      <c r="BC149" s="26">
        <v>45446</v>
      </c>
      <c r="BD149" s="26">
        <v>45453</v>
      </c>
      <c r="BE149" s="26">
        <v>45474</v>
      </c>
      <c r="BF149" s="26">
        <v>45493</v>
      </c>
      <c r="BG149" s="26">
        <v>45511</v>
      </c>
      <c r="BH149" s="26">
        <v>45523</v>
      </c>
      <c r="BI149" s="26">
        <v>45579</v>
      </c>
      <c r="BJ149" s="26">
        <v>45600</v>
      </c>
      <c r="BK149" s="26">
        <v>45607</v>
      </c>
      <c r="BL149" s="26">
        <v>45651</v>
      </c>
    </row>
    <row r="150" spans="1:64" ht="165" hidden="1">
      <c r="A150" s="12" t="s">
        <v>3576</v>
      </c>
      <c r="B150" s="12" t="s">
        <v>3577</v>
      </c>
      <c r="C150" s="12" t="s">
        <v>3625</v>
      </c>
      <c r="D150" s="10" t="s">
        <v>2263</v>
      </c>
      <c r="E150" s="12" t="s">
        <v>3588</v>
      </c>
      <c r="F150" s="15" t="s">
        <v>3589</v>
      </c>
      <c r="G150" s="10" t="s">
        <v>2264</v>
      </c>
      <c r="H150" s="15" t="s">
        <v>3612</v>
      </c>
      <c r="I150" s="15" t="s">
        <v>3581</v>
      </c>
      <c r="J150" s="15" t="s">
        <v>3686</v>
      </c>
      <c r="K150" s="10" t="s">
        <v>592</v>
      </c>
      <c r="L150" s="13">
        <v>15</v>
      </c>
      <c r="M150" s="12" t="s">
        <v>2261</v>
      </c>
      <c r="N150" s="16">
        <v>45544</v>
      </c>
      <c r="O150" s="12" t="s">
        <v>3584</v>
      </c>
      <c r="P150" s="16">
        <v>45565</v>
      </c>
      <c r="Q150" s="13">
        <f>NETWORKDAYS(N150,P150,AV150:AY150:AZ150:BA150:BB150:BE150:BF150:BG150:BH150:BL150)</f>
        <v>16</v>
      </c>
      <c r="R150" s="13">
        <f t="shared" si="2"/>
        <v>17</v>
      </c>
      <c r="S150" s="13" t="s">
        <v>3614</v>
      </c>
      <c r="T150" s="22" t="s">
        <v>3841</v>
      </c>
      <c r="U150" s="12" t="s">
        <v>3584</v>
      </c>
      <c r="V150" s="12" t="s">
        <v>3584</v>
      </c>
      <c r="W150" s="12" t="s">
        <v>3584</v>
      </c>
      <c r="X150" s="12" t="s">
        <v>3584</v>
      </c>
      <c r="Y150" s="15" t="s">
        <v>3703</v>
      </c>
      <c r="AV150" s="26">
        <v>45292</v>
      </c>
      <c r="AW150" s="26">
        <v>45299</v>
      </c>
      <c r="AX150" s="26">
        <v>45376</v>
      </c>
      <c r="AY150" s="26">
        <v>45379</v>
      </c>
      <c r="AZ150" s="26">
        <v>45380</v>
      </c>
      <c r="BA150" s="26">
        <v>45413</v>
      </c>
      <c r="BB150" s="26">
        <v>45425</v>
      </c>
      <c r="BC150" s="26">
        <v>45446</v>
      </c>
      <c r="BD150" s="26">
        <v>45453</v>
      </c>
      <c r="BE150" s="26">
        <v>45474</v>
      </c>
      <c r="BF150" s="26">
        <v>45493</v>
      </c>
      <c r="BG150" s="26">
        <v>45511</v>
      </c>
      <c r="BH150" s="26">
        <v>45523</v>
      </c>
      <c r="BI150" s="26">
        <v>45579</v>
      </c>
      <c r="BJ150" s="26">
        <v>45600</v>
      </c>
      <c r="BK150" s="26">
        <v>45607</v>
      </c>
      <c r="BL150" s="26">
        <v>45651</v>
      </c>
    </row>
    <row r="151" spans="1:64" ht="165" hidden="1">
      <c r="A151" s="12" t="s">
        <v>3576</v>
      </c>
      <c r="B151" s="12" t="s">
        <v>3577</v>
      </c>
      <c r="C151" s="12" t="s">
        <v>3624</v>
      </c>
      <c r="D151" s="10" t="s">
        <v>2272</v>
      </c>
      <c r="E151" s="12" t="s">
        <v>3602</v>
      </c>
      <c r="F151" s="15" t="s">
        <v>3589</v>
      </c>
      <c r="G151" s="10" t="s">
        <v>2273</v>
      </c>
      <c r="H151" s="15" t="s">
        <v>3612</v>
      </c>
      <c r="I151" s="15" t="s">
        <v>3581</v>
      </c>
      <c r="J151" s="15" t="s">
        <v>3686</v>
      </c>
      <c r="K151" s="10" t="s">
        <v>127</v>
      </c>
      <c r="L151" s="13">
        <v>15</v>
      </c>
      <c r="M151" s="12" t="s">
        <v>2270</v>
      </c>
      <c r="N151" s="16">
        <v>45544</v>
      </c>
      <c r="O151" s="12" t="s">
        <v>3584</v>
      </c>
      <c r="P151" s="16">
        <v>45565</v>
      </c>
      <c r="Q151" s="13">
        <f>NETWORKDAYS(N151,P151,AV151:AY151:AZ151:BA151:BB151:BE151:BF151:BG151:BH151:BL151)</f>
        <v>16</v>
      </c>
      <c r="R151" s="13">
        <f t="shared" si="2"/>
        <v>17</v>
      </c>
      <c r="S151" s="13" t="s">
        <v>3614</v>
      </c>
      <c r="T151" s="22" t="s">
        <v>3842</v>
      </c>
      <c r="U151" s="12" t="s">
        <v>3584</v>
      </c>
      <c r="V151" s="12" t="s">
        <v>3584</v>
      </c>
      <c r="W151" s="12" t="s">
        <v>3584</v>
      </c>
      <c r="X151" s="12" t="s">
        <v>3584</v>
      </c>
      <c r="Y151" s="15" t="s">
        <v>3703</v>
      </c>
      <c r="AV151" s="26">
        <v>45292</v>
      </c>
      <c r="AW151" s="26">
        <v>45299</v>
      </c>
      <c r="AX151" s="26">
        <v>45376</v>
      </c>
      <c r="AY151" s="26">
        <v>45379</v>
      </c>
      <c r="AZ151" s="26">
        <v>45380</v>
      </c>
      <c r="BA151" s="26">
        <v>45413</v>
      </c>
      <c r="BB151" s="26">
        <v>45425</v>
      </c>
      <c r="BC151" s="26">
        <v>45446</v>
      </c>
      <c r="BD151" s="26">
        <v>45453</v>
      </c>
      <c r="BE151" s="26">
        <v>45474</v>
      </c>
      <c r="BF151" s="26">
        <v>45493</v>
      </c>
      <c r="BG151" s="26">
        <v>45511</v>
      </c>
      <c r="BH151" s="26">
        <v>45523</v>
      </c>
      <c r="BI151" s="26">
        <v>45579</v>
      </c>
      <c r="BJ151" s="26">
        <v>45600</v>
      </c>
      <c r="BK151" s="26">
        <v>45607</v>
      </c>
      <c r="BL151" s="26">
        <v>45651</v>
      </c>
    </row>
    <row r="152" spans="1:64" ht="225" hidden="1">
      <c r="A152" s="12" t="s">
        <v>3576</v>
      </c>
      <c r="B152" s="12" t="s">
        <v>3577</v>
      </c>
      <c r="C152" s="12" t="s">
        <v>3578</v>
      </c>
      <c r="D152" s="10" t="s">
        <v>2276</v>
      </c>
      <c r="E152" s="12" t="s">
        <v>3629</v>
      </c>
      <c r="F152" s="15" t="s">
        <v>3594</v>
      </c>
      <c r="G152" s="10" t="s">
        <v>2277</v>
      </c>
      <c r="H152" s="15" t="s">
        <v>1954</v>
      </c>
      <c r="I152" s="15" t="s">
        <v>3631</v>
      </c>
      <c r="J152" s="15" t="s">
        <v>3844</v>
      </c>
      <c r="K152" s="10" t="s">
        <v>35</v>
      </c>
      <c r="L152" s="13">
        <v>15</v>
      </c>
      <c r="M152" s="12" t="s">
        <v>2274</v>
      </c>
      <c r="N152" s="16">
        <v>45544</v>
      </c>
      <c r="O152" s="12" t="s">
        <v>3584</v>
      </c>
      <c r="P152" s="16">
        <v>45565</v>
      </c>
      <c r="Q152" s="13">
        <f>NETWORKDAYS(N152,P152,AV152:AY152:AZ152:BA152:BB152:BE152:BF152:BG152:BH152:BL152)</f>
        <v>16</v>
      </c>
      <c r="R152" s="13">
        <f t="shared" si="2"/>
        <v>17</v>
      </c>
      <c r="S152" s="13" t="s">
        <v>3614</v>
      </c>
      <c r="T152" s="22" t="s">
        <v>3843</v>
      </c>
      <c r="U152" s="12" t="s">
        <v>3584</v>
      </c>
      <c r="V152" s="12" t="s">
        <v>3584</v>
      </c>
      <c r="W152" s="12" t="s">
        <v>3584</v>
      </c>
      <c r="X152" s="12" t="s">
        <v>3584</v>
      </c>
      <c r="Y152" s="15" t="s">
        <v>3703</v>
      </c>
      <c r="AV152" s="26">
        <v>45292</v>
      </c>
      <c r="AW152" s="26">
        <v>45299</v>
      </c>
      <c r="AX152" s="26">
        <v>45376</v>
      </c>
      <c r="AY152" s="26">
        <v>45379</v>
      </c>
      <c r="AZ152" s="26">
        <v>45380</v>
      </c>
      <c r="BA152" s="26">
        <v>45413</v>
      </c>
      <c r="BB152" s="26">
        <v>45425</v>
      </c>
      <c r="BC152" s="26">
        <v>45446</v>
      </c>
      <c r="BD152" s="26">
        <v>45453</v>
      </c>
      <c r="BE152" s="26">
        <v>45474</v>
      </c>
      <c r="BF152" s="26">
        <v>45493</v>
      </c>
      <c r="BG152" s="26">
        <v>45511</v>
      </c>
      <c r="BH152" s="26">
        <v>45523</v>
      </c>
      <c r="BI152" s="26">
        <v>45579</v>
      </c>
      <c r="BJ152" s="26">
        <v>45600</v>
      </c>
      <c r="BK152" s="26">
        <v>45607</v>
      </c>
      <c r="BL152" s="26">
        <v>45651</v>
      </c>
    </row>
    <row r="153" spans="1:64" ht="105" hidden="1">
      <c r="A153" s="12" t="s">
        <v>3576</v>
      </c>
      <c r="B153" s="12" t="s">
        <v>3577</v>
      </c>
      <c r="C153" s="12" t="s">
        <v>3627</v>
      </c>
      <c r="D153" s="10" t="s">
        <v>2280</v>
      </c>
      <c r="E153" s="12" t="s">
        <v>3600</v>
      </c>
      <c r="F153" s="15" t="s">
        <v>3610</v>
      </c>
      <c r="G153" s="10" t="s">
        <v>2281</v>
      </c>
      <c r="H153" s="15" t="s">
        <v>3434</v>
      </c>
      <c r="I153" s="15" t="s">
        <v>3581</v>
      </c>
      <c r="J153" s="15" t="s">
        <v>3716</v>
      </c>
      <c r="K153" s="10" t="s">
        <v>127</v>
      </c>
      <c r="L153" s="13">
        <v>15</v>
      </c>
      <c r="M153" s="12" t="s">
        <v>2278</v>
      </c>
      <c r="N153" s="16">
        <v>45544</v>
      </c>
      <c r="O153" s="12" t="s">
        <v>3584</v>
      </c>
      <c r="P153" s="16">
        <v>45565</v>
      </c>
      <c r="Q153" s="13">
        <f>NETWORKDAYS(N153,P153,AV153:AY153:AZ153:BA153:BB153:BE153:BF153:BG153:BH153:BL153)</f>
        <v>16</v>
      </c>
      <c r="R153" s="13">
        <f t="shared" si="2"/>
        <v>17</v>
      </c>
      <c r="S153" s="13" t="s">
        <v>3614</v>
      </c>
      <c r="T153" s="22" t="s">
        <v>3845</v>
      </c>
      <c r="U153" s="12" t="s">
        <v>3584</v>
      </c>
      <c r="V153" s="12" t="s">
        <v>3584</v>
      </c>
      <c r="W153" s="12" t="s">
        <v>3584</v>
      </c>
      <c r="X153" s="12" t="s">
        <v>3584</v>
      </c>
      <c r="Y153" s="15" t="s">
        <v>3703</v>
      </c>
      <c r="AV153" s="26">
        <v>45292</v>
      </c>
      <c r="AW153" s="26">
        <v>45299</v>
      </c>
      <c r="AX153" s="26">
        <v>45376</v>
      </c>
      <c r="AY153" s="26">
        <v>45379</v>
      </c>
      <c r="AZ153" s="26">
        <v>45380</v>
      </c>
      <c r="BA153" s="26">
        <v>45413</v>
      </c>
      <c r="BB153" s="26">
        <v>45425</v>
      </c>
      <c r="BC153" s="26">
        <v>45446</v>
      </c>
      <c r="BD153" s="26">
        <v>45453</v>
      </c>
      <c r="BE153" s="26">
        <v>45474</v>
      </c>
      <c r="BF153" s="26">
        <v>45493</v>
      </c>
      <c r="BG153" s="26">
        <v>45511</v>
      </c>
      <c r="BH153" s="26">
        <v>45523</v>
      </c>
      <c r="BI153" s="26">
        <v>45579</v>
      </c>
      <c r="BJ153" s="26">
        <v>45600</v>
      </c>
      <c r="BK153" s="26">
        <v>45607</v>
      </c>
      <c r="BL153" s="26">
        <v>45651</v>
      </c>
    </row>
    <row r="154" spans="1:64" ht="120" hidden="1">
      <c r="A154" s="12" t="s">
        <v>3576</v>
      </c>
      <c r="B154" s="12" t="s">
        <v>3577</v>
      </c>
      <c r="C154" s="12" t="s">
        <v>3680</v>
      </c>
      <c r="D154" s="10" t="s">
        <v>2293</v>
      </c>
      <c r="E154" s="12" t="s">
        <v>3600</v>
      </c>
      <c r="F154" s="15" t="s">
        <v>3610</v>
      </c>
      <c r="G154" s="10" t="s">
        <v>2294</v>
      </c>
      <c r="H154" s="15" t="s">
        <v>3434</v>
      </c>
      <c r="I154" s="15" t="s">
        <v>3581</v>
      </c>
      <c r="J154" s="15" t="s">
        <v>3716</v>
      </c>
      <c r="K154" s="15" t="s">
        <v>3583</v>
      </c>
      <c r="L154" s="13">
        <v>15</v>
      </c>
      <c r="M154" s="12" t="s">
        <v>2291</v>
      </c>
      <c r="N154" s="16">
        <v>45544</v>
      </c>
      <c r="O154" s="12" t="s">
        <v>3584</v>
      </c>
      <c r="P154" s="16">
        <v>45565</v>
      </c>
      <c r="Q154" s="13">
        <f>NETWORKDAYS(N154,P154,AV154:AY154:AZ154:BA154:BB154:BE154:BF154:BG154:BH154:BL154)</f>
        <v>16</v>
      </c>
      <c r="R154" s="13">
        <f t="shared" si="2"/>
        <v>17</v>
      </c>
      <c r="S154" s="13" t="s">
        <v>3614</v>
      </c>
      <c r="T154" s="22" t="s">
        <v>3846</v>
      </c>
      <c r="U154" s="12" t="s">
        <v>3584</v>
      </c>
      <c r="V154" s="12" t="s">
        <v>3584</v>
      </c>
      <c r="W154" s="12" t="s">
        <v>3584</v>
      </c>
      <c r="X154" s="12" t="s">
        <v>3584</v>
      </c>
      <c r="Y154" s="15" t="s">
        <v>3703</v>
      </c>
      <c r="AV154" s="26">
        <v>45292</v>
      </c>
      <c r="AW154" s="26">
        <v>45299</v>
      </c>
      <c r="AX154" s="26">
        <v>45376</v>
      </c>
      <c r="AY154" s="26">
        <v>45379</v>
      </c>
      <c r="AZ154" s="26">
        <v>45380</v>
      </c>
      <c r="BA154" s="26">
        <v>45413</v>
      </c>
      <c r="BB154" s="26">
        <v>45425</v>
      </c>
      <c r="BC154" s="26">
        <v>45446</v>
      </c>
      <c r="BD154" s="26">
        <v>45453</v>
      </c>
      <c r="BE154" s="26">
        <v>45474</v>
      </c>
      <c r="BF154" s="26">
        <v>45493</v>
      </c>
      <c r="BG154" s="26">
        <v>45511</v>
      </c>
      <c r="BH154" s="26">
        <v>45523</v>
      </c>
      <c r="BI154" s="26">
        <v>45579</v>
      </c>
      <c r="BJ154" s="26">
        <v>45600</v>
      </c>
      <c r="BK154" s="26">
        <v>45607</v>
      </c>
      <c r="BL154" s="26">
        <v>45651</v>
      </c>
    </row>
    <row r="155" spans="1:64" ht="165" hidden="1">
      <c r="A155" s="12" t="s">
        <v>3576</v>
      </c>
      <c r="B155" s="12" t="s">
        <v>3577</v>
      </c>
      <c r="C155" s="12" t="s">
        <v>3578</v>
      </c>
      <c r="D155" s="10" t="s">
        <v>2299</v>
      </c>
      <c r="E155" s="12" t="s">
        <v>3600</v>
      </c>
      <c r="F155" s="15" t="s">
        <v>3604</v>
      </c>
      <c r="G155" s="10" t="s">
        <v>2300</v>
      </c>
      <c r="H155" s="15" t="s">
        <v>3764</v>
      </c>
      <c r="I155" s="15" t="s">
        <v>3595</v>
      </c>
      <c r="J155" s="15" t="s">
        <v>3605</v>
      </c>
      <c r="K155" s="10" t="s">
        <v>986</v>
      </c>
      <c r="L155" s="13">
        <v>15</v>
      </c>
      <c r="M155" s="12" t="s">
        <v>2297</v>
      </c>
      <c r="N155" s="16">
        <v>45544</v>
      </c>
      <c r="O155" s="12" t="s">
        <v>3584</v>
      </c>
      <c r="P155" s="16">
        <v>45565</v>
      </c>
      <c r="Q155" s="13">
        <f>NETWORKDAYS(N155,P155,AV155:AY155:AZ155:BA155:BB155:BE155:BF155:BG155:BH155:BL155)</f>
        <v>16</v>
      </c>
      <c r="R155" s="13">
        <f t="shared" si="2"/>
        <v>17</v>
      </c>
      <c r="S155" s="13" t="s">
        <v>3614</v>
      </c>
      <c r="T155" s="22" t="s">
        <v>3847</v>
      </c>
      <c r="U155" s="12" t="s">
        <v>3584</v>
      </c>
      <c r="V155" s="12" t="s">
        <v>3584</v>
      </c>
      <c r="W155" s="12" t="s">
        <v>3584</v>
      </c>
      <c r="X155" s="12" t="s">
        <v>3584</v>
      </c>
      <c r="Y155" s="15" t="s">
        <v>3703</v>
      </c>
      <c r="AV155" s="26">
        <v>45292</v>
      </c>
      <c r="AW155" s="26">
        <v>45299</v>
      </c>
      <c r="AX155" s="26">
        <v>45376</v>
      </c>
      <c r="AY155" s="26">
        <v>45379</v>
      </c>
      <c r="AZ155" s="26">
        <v>45380</v>
      </c>
      <c r="BA155" s="26">
        <v>45413</v>
      </c>
      <c r="BB155" s="26">
        <v>45425</v>
      </c>
      <c r="BC155" s="26">
        <v>45446</v>
      </c>
      <c r="BD155" s="26">
        <v>45453</v>
      </c>
      <c r="BE155" s="26">
        <v>45474</v>
      </c>
      <c r="BF155" s="26">
        <v>45493</v>
      </c>
      <c r="BG155" s="26">
        <v>45511</v>
      </c>
      <c r="BH155" s="26">
        <v>45523</v>
      </c>
      <c r="BI155" s="26">
        <v>45579</v>
      </c>
      <c r="BJ155" s="26">
        <v>45600</v>
      </c>
      <c r="BK155" s="26">
        <v>45607</v>
      </c>
      <c r="BL155" s="26">
        <v>45651</v>
      </c>
    </row>
    <row r="156" spans="1:64" ht="165" hidden="1">
      <c r="A156" s="12" t="s">
        <v>3576</v>
      </c>
      <c r="B156" s="13" t="s">
        <v>3577</v>
      </c>
      <c r="C156" s="12" t="s">
        <v>3617</v>
      </c>
      <c r="D156" s="11" t="s">
        <v>2307</v>
      </c>
      <c r="E156" s="17" t="s">
        <v>3588</v>
      </c>
      <c r="F156" s="11" t="s">
        <v>3589</v>
      </c>
      <c r="G156" s="10" t="s">
        <v>2308</v>
      </c>
      <c r="H156" s="10" t="s">
        <v>2840</v>
      </c>
      <c r="I156" s="15" t="s">
        <v>3581</v>
      </c>
      <c r="J156" s="10" t="s">
        <v>3686</v>
      </c>
      <c r="K156" s="10" t="s">
        <v>108</v>
      </c>
      <c r="L156" s="13">
        <v>15</v>
      </c>
      <c r="M156" s="12" t="s">
        <v>2305</v>
      </c>
      <c r="N156" s="16">
        <v>45544</v>
      </c>
      <c r="O156" s="12" t="s">
        <v>3584</v>
      </c>
      <c r="P156" s="16">
        <v>45565</v>
      </c>
      <c r="Q156" s="13">
        <f>NETWORKDAYS(N156,P156,AV156:AY156:AZ156:BA156:BB156:BE156:BF156:BG156:BH156:BL156)</f>
        <v>16</v>
      </c>
      <c r="R156" s="13">
        <f t="shared" si="2"/>
        <v>17</v>
      </c>
      <c r="S156" s="13" t="s">
        <v>3614</v>
      </c>
      <c r="T156" s="23" t="s">
        <v>3848</v>
      </c>
      <c r="U156" s="13" t="s">
        <v>3584</v>
      </c>
      <c r="V156" s="13" t="s">
        <v>3584</v>
      </c>
      <c r="W156" s="13" t="s">
        <v>3584</v>
      </c>
      <c r="X156" s="13" t="s">
        <v>3584</v>
      </c>
      <c r="Y156" s="10" t="s">
        <v>3703</v>
      </c>
      <c r="AV156" s="26">
        <v>45292</v>
      </c>
      <c r="AW156" s="26">
        <v>45299</v>
      </c>
      <c r="AX156" s="26">
        <v>45376</v>
      </c>
      <c r="AY156" s="26">
        <v>45379</v>
      </c>
      <c r="AZ156" s="26">
        <v>45380</v>
      </c>
      <c r="BA156" s="26">
        <v>45413</v>
      </c>
      <c r="BB156" s="26">
        <v>45425</v>
      </c>
      <c r="BC156" s="26">
        <v>45446</v>
      </c>
      <c r="BD156" s="26">
        <v>45453</v>
      </c>
      <c r="BE156" s="26">
        <v>45474</v>
      </c>
      <c r="BF156" s="26">
        <v>45493</v>
      </c>
      <c r="BG156" s="26">
        <v>45511</v>
      </c>
      <c r="BH156" s="26">
        <v>45523</v>
      </c>
      <c r="BI156" s="26">
        <v>45579</v>
      </c>
      <c r="BJ156" s="26">
        <v>45600</v>
      </c>
      <c r="BK156" s="26">
        <v>45607</v>
      </c>
      <c r="BL156" s="26">
        <v>45651</v>
      </c>
    </row>
    <row r="157" spans="1:64" ht="165" hidden="1">
      <c r="A157" s="12" t="s">
        <v>3576</v>
      </c>
      <c r="B157" s="13" t="s">
        <v>3577</v>
      </c>
      <c r="C157" s="12" t="s">
        <v>3628</v>
      </c>
      <c r="D157" s="10" t="s">
        <v>2311</v>
      </c>
      <c r="E157" s="12" t="s">
        <v>3602</v>
      </c>
      <c r="F157" s="15" t="s">
        <v>3604</v>
      </c>
      <c r="G157" s="10" t="s">
        <v>2312</v>
      </c>
      <c r="H157" s="10" t="s">
        <v>3058</v>
      </c>
      <c r="I157" s="15" t="s">
        <v>3595</v>
      </c>
      <c r="J157" s="10" t="s">
        <v>3795</v>
      </c>
      <c r="K157" s="10" t="s">
        <v>35</v>
      </c>
      <c r="L157" s="13">
        <v>15</v>
      </c>
      <c r="M157" s="13" t="s">
        <v>2309</v>
      </c>
      <c r="N157" s="16">
        <v>45544</v>
      </c>
      <c r="O157" s="12" t="s">
        <v>3584</v>
      </c>
      <c r="P157" s="16">
        <v>45565</v>
      </c>
      <c r="Q157" s="13">
        <f>NETWORKDAYS(N157,P157,AV157:AY157:AZ157:BA157:BB157:BE157:BF157:BG157:BH157:BL157)</f>
        <v>16</v>
      </c>
      <c r="R157" s="13">
        <f t="shared" si="2"/>
        <v>17</v>
      </c>
      <c r="S157" s="13" t="s">
        <v>3614</v>
      </c>
      <c r="T157" s="23" t="s">
        <v>3849</v>
      </c>
      <c r="U157" s="13" t="s">
        <v>3584</v>
      </c>
      <c r="V157" s="13" t="s">
        <v>3584</v>
      </c>
      <c r="W157" s="13" t="s">
        <v>3584</v>
      </c>
      <c r="X157" s="13" t="s">
        <v>3584</v>
      </c>
      <c r="Y157" s="10" t="s">
        <v>3703</v>
      </c>
      <c r="AV157" s="26">
        <v>45292</v>
      </c>
      <c r="AW157" s="26">
        <v>45299</v>
      </c>
      <c r="AX157" s="26">
        <v>45376</v>
      </c>
      <c r="AY157" s="26">
        <v>45379</v>
      </c>
      <c r="AZ157" s="26">
        <v>45380</v>
      </c>
      <c r="BA157" s="26">
        <v>45413</v>
      </c>
      <c r="BB157" s="26">
        <v>45425</v>
      </c>
      <c r="BC157" s="26">
        <v>45446</v>
      </c>
      <c r="BD157" s="26">
        <v>45453</v>
      </c>
      <c r="BE157" s="26">
        <v>45474</v>
      </c>
      <c r="BF157" s="26">
        <v>45493</v>
      </c>
      <c r="BG157" s="26">
        <v>45511</v>
      </c>
      <c r="BH157" s="26">
        <v>45523</v>
      </c>
      <c r="BI157" s="26">
        <v>45579</v>
      </c>
      <c r="BJ157" s="26">
        <v>45600</v>
      </c>
      <c r="BK157" s="26">
        <v>45607</v>
      </c>
      <c r="BL157" s="26">
        <v>45651</v>
      </c>
    </row>
    <row r="158" spans="1:64" ht="150" hidden="1">
      <c r="A158" s="12" t="s">
        <v>3576</v>
      </c>
      <c r="B158" s="13" t="s">
        <v>3577</v>
      </c>
      <c r="C158" s="12" t="s">
        <v>3578</v>
      </c>
      <c r="D158" s="11" t="s">
        <v>646</v>
      </c>
      <c r="E158" s="17" t="s">
        <v>3579</v>
      </c>
      <c r="F158" s="11" t="s">
        <v>3589</v>
      </c>
      <c r="G158" s="10" t="s">
        <v>2315</v>
      </c>
      <c r="H158" s="10" t="s">
        <v>217</v>
      </c>
      <c r="I158" s="15" t="s">
        <v>3581</v>
      </c>
      <c r="J158" s="10" t="s">
        <v>3686</v>
      </c>
      <c r="K158" s="10" t="s">
        <v>108</v>
      </c>
      <c r="L158" s="13">
        <v>15</v>
      </c>
      <c r="M158" s="13" t="s">
        <v>2313</v>
      </c>
      <c r="N158" s="16">
        <v>45544</v>
      </c>
      <c r="O158" s="12" t="s">
        <v>3584</v>
      </c>
      <c r="P158" s="16">
        <v>45565</v>
      </c>
      <c r="Q158" s="13">
        <f>NETWORKDAYS(N158,P158,AV158:AY158:AZ158:BA158:BB158:BE158:BF158:BG158:BH158:BL158)</f>
        <v>16</v>
      </c>
      <c r="R158" s="13">
        <f t="shared" si="2"/>
        <v>17</v>
      </c>
      <c r="S158" s="13" t="s">
        <v>3614</v>
      </c>
      <c r="T158" s="23" t="s">
        <v>3850</v>
      </c>
      <c r="U158" s="13" t="s">
        <v>3584</v>
      </c>
      <c r="V158" s="13" t="s">
        <v>3584</v>
      </c>
      <c r="W158" s="13" t="s">
        <v>3584</v>
      </c>
      <c r="X158" s="13" t="s">
        <v>3584</v>
      </c>
      <c r="Y158" s="10" t="s">
        <v>3703</v>
      </c>
      <c r="AV158" s="26">
        <v>45292</v>
      </c>
      <c r="AW158" s="26">
        <v>45299</v>
      </c>
      <c r="AX158" s="26">
        <v>45376</v>
      </c>
      <c r="AY158" s="26">
        <v>45379</v>
      </c>
      <c r="AZ158" s="26">
        <v>45380</v>
      </c>
      <c r="BA158" s="26">
        <v>45413</v>
      </c>
      <c r="BB158" s="26">
        <v>45425</v>
      </c>
      <c r="BC158" s="26">
        <v>45446</v>
      </c>
      <c r="BD158" s="26">
        <v>45453</v>
      </c>
      <c r="BE158" s="26">
        <v>45474</v>
      </c>
      <c r="BF158" s="26">
        <v>45493</v>
      </c>
      <c r="BG158" s="26">
        <v>45511</v>
      </c>
      <c r="BH158" s="26">
        <v>45523</v>
      </c>
      <c r="BI158" s="26">
        <v>45579</v>
      </c>
      <c r="BJ158" s="26">
        <v>45600</v>
      </c>
      <c r="BK158" s="26">
        <v>45607</v>
      </c>
      <c r="BL158" s="26">
        <v>45651</v>
      </c>
    </row>
    <row r="159" spans="1:64" ht="165" hidden="1">
      <c r="A159" s="12" t="s">
        <v>3576</v>
      </c>
      <c r="B159" s="13" t="s">
        <v>3577</v>
      </c>
      <c r="C159" s="12" t="s">
        <v>3578</v>
      </c>
      <c r="D159" s="10" t="s">
        <v>646</v>
      </c>
      <c r="E159" s="12" t="s">
        <v>3579</v>
      </c>
      <c r="F159" s="10" t="s">
        <v>3604</v>
      </c>
      <c r="G159" s="10" t="s">
        <v>2318</v>
      </c>
      <c r="H159" s="10" t="s">
        <v>1690</v>
      </c>
      <c r="I159" s="15" t="s">
        <v>3595</v>
      </c>
      <c r="J159" s="10" t="s">
        <v>3705</v>
      </c>
      <c r="K159" s="10" t="s">
        <v>2319</v>
      </c>
      <c r="L159" s="13">
        <v>15</v>
      </c>
      <c r="M159" s="13" t="s">
        <v>2316</v>
      </c>
      <c r="N159" s="16">
        <v>45544</v>
      </c>
      <c r="O159" s="12" t="s">
        <v>3584</v>
      </c>
      <c r="P159" s="16">
        <v>45565</v>
      </c>
      <c r="Q159" s="13">
        <f>NETWORKDAYS(N159,P159,AV159:AY159:AZ159:BA159:BB159:BE159:BF159:BG159:BH159:BL159)</f>
        <v>16</v>
      </c>
      <c r="R159" s="13">
        <f t="shared" si="2"/>
        <v>17</v>
      </c>
      <c r="S159" s="13" t="s">
        <v>3614</v>
      </c>
      <c r="T159" s="23" t="s">
        <v>3851</v>
      </c>
      <c r="U159" s="13" t="s">
        <v>3584</v>
      </c>
      <c r="V159" s="13" t="s">
        <v>3584</v>
      </c>
      <c r="W159" s="13" t="s">
        <v>3584</v>
      </c>
      <c r="X159" s="13" t="s">
        <v>3584</v>
      </c>
      <c r="Y159" s="10" t="s">
        <v>3703</v>
      </c>
      <c r="AV159" s="26">
        <v>45292</v>
      </c>
      <c r="AW159" s="26">
        <v>45299</v>
      </c>
      <c r="AX159" s="26">
        <v>45376</v>
      </c>
      <c r="AY159" s="26">
        <v>45379</v>
      </c>
      <c r="AZ159" s="26">
        <v>45380</v>
      </c>
      <c r="BA159" s="26">
        <v>45413</v>
      </c>
      <c r="BB159" s="26">
        <v>45425</v>
      </c>
      <c r="BC159" s="26">
        <v>45446</v>
      </c>
      <c r="BD159" s="26">
        <v>45453</v>
      </c>
      <c r="BE159" s="26">
        <v>45474</v>
      </c>
      <c r="BF159" s="26">
        <v>45493</v>
      </c>
      <c r="BG159" s="26">
        <v>45511</v>
      </c>
      <c r="BH159" s="26">
        <v>45523</v>
      </c>
      <c r="BI159" s="26">
        <v>45579</v>
      </c>
      <c r="BJ159" s="26">
        <v>45600</v>
      </c>
      <c r="BK159" s="26">
        <v>45607</v>
      </c>
      <c r="BL159" s="26">
        <v>45651</v>
      </c>
    </row>
    <row r="160" spans="1:64" ht="165" hidden="1">
      <c r="A160" s="12" t="s">
        <v>3576</v>
      </c>
      <c r="B160" s="13" t="s">
        <v>3577</v>
      </c>
      <c r="C160" s="12" t="s">
        <v>3578</v>
      </c>
      <c r="D160" s="10" t="s">
        <v>2322</v>
      </c>
      <c r="E160" s="12" t="s">
        <v>3602</v>
      </c>
      <c r="F160" s="10" t="s">
        <v>3580</v>
      </c>
      <c r="G160" s="10" t="s">
        <v>2323</v>
      </c>
      <c r="H160" s="10" t="s">
        <v>3067</v>
      </c>
      <c r="I160" s="15" t="s">
        <v>3581</v>
      </c>
      <c r="J160" s="10" t="s">
        <v>3582</v>
      </c>
      <c r="K160" s="10" t="s">
        <v>2324</v>
      </c>
      <c r="L160" s="13">
        <v>15</v>
      </c>
      <c r="M160" s="13" t="s">
        <v>2320</v>
      </c>
      <c r="N160" s="16">
        <v>45544</v>
      </c>
      <c r="O160" s="12" t="s">
        <v>3584</v>
      </c>
      <c r="P160" s="16">
        <v>45565</v>
      </c>
      <c r="Q160" s="13">
        <f>NETWORKDAYS(N160,P160,AV160:AY160:AZ160:BA160:BB160:BE160:BF160:BG160:BH160:BL160)</f>
        <v>16</v>
      </c>
      <c r="R160" s="13">
        <f t="shared" si="2"/>
        <v>17</v>
      </c>
      <c r="S160" s="13" t="s">
        <v>3614</v>
      </c>
      <c r="T160" s="23" t="s">
        <v>3852</v>
      </c>
      <c r="U160" s="13" t="s">
        <v>3584</v>
      </c>
      <c r="V160" s="13" t="s">
        <v>3584</v>
      </c>
      <c r="W160" s="13" t="s">
        <v>3584</v>
      </c>
      <c r="X160" s="13" t="s">
        <v>3584</v>
      </c>
      <c r="Y160" s="10" t="s">
        <v>3703</v>
      </c>
      <c r="AV160" s="26">
        <v>45292</v>
      </c>
      <c r="AW160" s="26">
        <v>45299</v>
      </c>
      <c r="AX160" s="26">
        <v>45376</v>
      </c>
      <c r="AY160" s="26">
        <v>45379</v>
      </c>
      <c r="AZ160" s="26">
        <v>45380</v>
      </c>
      <c r="BA160" s="26">
        <v>45413</v>
      </c>
      <c r="BB160" s="26">
        <v>45425</v>
      </c>
      <c r="BC160" s="26">
        <v>45446</v>
      </c>
      <c r="BD160" s="26">
        <v>45453</v>
      </c>
      <c r="BE160" s="26">
        <v>45474</v>
      </c>
      <c r="BF160" s="26">
        <v>45493</v>
      </c>
      <c r="BG160" s="26">
        <v>45511</v>
      </c>
      <c r="BH160" s="26">
        <v>45523</v>
      </c>
      <c r="BI160" s="26">
        <v>45579</v>
      </c>
      <c r="BJ160" s="26">
        <v>45600</v>
      </c>
      <c r="BK160" s="26">
        <v>45607</v>
      </c>
      <c r="BL160" s="26">
        <v>45651</v>
      </c>
    </row>
    <row r="161" spans="1:64" ht="165" hidden="1">
      <c r="A161" s="12" t="s">
        <v>3576</v>
      </c>
      <c r="B161" s="13" t="s">
        <v>3577</v>
      </c>
      <c r="C161" s="12" t="s">
        <v>3617</v>
      </c>
      <c r="D161" s="10" t="s">
        <v>2334</v>
      </c>
      <c r="E161" s="12" t="s">
        <v>3602</v>
      </c>
      <c r="F161" s="10" t="s">
        <v>3580</v>
      </c>
      <c r="G161" s="10" t="s">
        <v>1148</v>
      </c>
      <c r="H161" s="10" t="s">
        <v>3067</v>
      </c>
      <c r="I161" s="15" t="s">
        <v>3581</v>
      </c>
      <c r="J161" s="10" t="s">
        <v>3582</v>
      </c>
      <c r="K161" s="15" t="s">
        <v>3583</v>
      </c>
      <c r="L161" s="13">
        <v>15</v>
      </c>
      <c r="M161" s="13" t="s">
        <v>2332</v>
      </c>
      <c r="N161" s="16">
        <v>45544</v>
      </c>
      <c r="O161" s="12" t="s">
        <v>3584</v>
      </c>
      <c r="P161" s="16">
        <v>45565</v>
      </c>
      <c r="Q161" s="13">
        <f>NETWORKDAYS(N161,P161,AV161:AY161:AZ161:BA161:BB161:BE161:BF161:BG161:BH161:BL161)</f>
        <v>16</v>
      </c>
      <c r="R161" s="13">
        <f t="shared" si="2"/>
        <v>17</v>
      </c>
      <c r="S161" s="13" t="s">
        <v>3614</v>
      </c>
      <c r="T161" s="23" t="s">
        <v>3853</v>
      </c>
      <c r="U161" s="13" t="s">
        <v>3584</v>
      </c>
      <c r="V161" s="13" t="s">
        <v>3584</v>
      </c>
      <c r="W161" s="13" t="s">
        <v>3584</v>
      </c>
      <c r="X161" s="13" t="s">
        <v>3584</v>
      </c>
      <c r="Y161" s="10" t="s">
        <v>3703</v>
      </c>
      <c r="AV161" s="26">
        <v>45292</v>
      </c>
      <c r="AW161" s="26">
        <v>45299</v>
      </c>
      <c r="AX161" s="26">
        <v>45376</v>
      </c>
      <c r="AY161" s="26">
        <v>45379</v>
      </c>
      <c r="AZ161" s="26">
        <v>45380</v>
      </c>
      <c r="BA161" s="26">
        <v>45413</v>
      </c>
      <c r="BB161" s="26">
        <v>45425</v>
      </c>
      <c r="BC161" s="26">
        <v>45446</v>
      </c>
      <c r="BD161" s="26">
        <v>45453</v>
      </c>
      <c r="BE161" s="26">
        <v>45474</v>
      </c>
      <c r="BF161" s="26">
        <v>45493</v>
      </c>
      <c r="BG161" s="26">
        <v>45511</v>
      </c>
      <c r="BH161" s="26">
        <v>45523</v>
      </c>
      <c r="BI161" s="26">
        <v>45579</v>
      </c>
      <c r="BJ161" s="26">
        <v>45600</v>
      </c>
      <c r="BK161" s="26">
        <v>45607</v>
      </c>
      <c r="BL161" s="26">
        <v>45651</v>
      </c>
    </row>
    <row r="162" spans="1:64" ht="135" hidden="1">
      <c r="A162" s="12" t="s">
        <v>3576</v>
      </c>
      <c r="B162" s="13" t="s">
        <v>3577</v>
      </c>
      <c r="C162" s="13" t="s">
        <v>3578</v>
      </c>
      <c r="D162" s="10" t="s">
        <v>2344</v>
      </c>
      <c r="E162" s="13" t="s">
        <v>3600</v>
      </c>
      <c r="F162" s="10" t="s">
        <v>3589</v>
      </c>
      <c r="G162" s="10" t="s">
        <v>2345</v>
      </c>
      <c r="H162" s="10" t="s">
        <v>217</v>
      </c>
      <c r="I162" s="15" t="s">
        <v>3581</v>
      </c>
      <c r="J162" s="10" t="s">
        <v>3686</v>
      </c>
      <c r="K162" s="15" t="s">
        <v>3583</v>
      </c>
      <c r="L162" s="13">
        <v>15</v>
      </c>
      <c r="M162" s="13" t="s">
        <v>2342</v>
      </c>
      <c r="N162" s="16">
        <v>45544</v>
      </c>
      <c r="O162" s="12" t="s">
        <v>3584</v>
      </c>
      <c r="P162" s="16">
        <v>45565</v>
      </c>
      <c r="Q162" s="13">
        <f>NETWORKDAYS(N162,P162,AV162:AY162:AZ162:BA162:BB162:BE162:BF162:BG162:BH162:BL162)</f>
        <v>16</v>
      </c>
      <c r="R162" s="13">
        <f t="shared" si="2"/>
        <v>17</v>
      </c>
      <c r="S162" s="13" t="s">
        <v>3614</v>
      </c>
      <c r="T162" s="23" t="s">
        <v>3854</v>
      </c>
      <c r="U162" s="13" t="s">
        <v>3584</v>
      </c>
      <c r="V162" s="13" t="s">
        <v>3584</v>
      </c>
      <c r="W162" s="13" t="s">
        <v>3584</v>
      </c>
      <c r="X162" s="13" t="s">
        <v>3584</v>
      </c>
      <c r="Y162" s="10" t="s">
        <v>3703</v>
      </c>
      <c r="AV162" s="26">
        <v>45292</v>
      </c>
      <c r="AW162" s="26">
        <v>45299</v>
      </c>
      <c r="AX162" s="26">
        <v>45376</v>
      </c>
      <c r="AY162" s="26">
        <v>45379</v>
      </c>
      <c r="AZ162" s="26">
        <v>45380</v>
      </c>
      <c r="BA162" s="26">
        <v>45413</v>
      </c>
      <c r="BB162" s="26">
        <v>45425</v>
      </c>
      <c r="BC162" s="26">
        <v>45446</v>
      </c>
      <c r="BD162" s="26">
        <v>45453</v>
      </c>
      <c r="BE162" s="26">
        <v>45474</v>
      </c>
      <c r="BF162" s="26">
        <v>45493</v>
      </c>
      <c r="BG162" s="26">
        <v>45511</v>
      </c>
      <c r="BH162" s="26">
        <v>45523</v>
      </c>
      <c r="BI162" s="26">
        <v>45579</v>
      </c>
      <c r="BJ162" s="26">
        <v>45600</v>
      </c>
      <c r="BK162" s="26">
        <v>45607</v>
      </c>
      <c r="BL162" s="26">
        <v>45651</v>
      </c>
    </row>
    <row r="163" spans="1:64" ht="120" hidden="1">
      <c r="A163" s="12" t="s">
        <v>3576</v>
      </c>
      <c r="B163" s="13" t="s">
        <v>3577</v>
      </c>
      <c r="C163" s="12" t="s">
        <v>3621</v>
      </c>
      <c r="D163" s="10" t="s">
        <v>2008</v>
      </c>
      <c r="E163" s="12" t="s">
        <v>3602</v>
      </c>
      <c r="F163" s="10" t="s">
        <v>3610</v>
      </c>
      <c r="G163" s="10" t="s">
        <v>2009</v>
      </c>
      <c r="H163" s="10" t="s">
        <v>2074</v>
      </c>
      <c r="I163" s="15" t="s">
        <v>3581</v>
      </c>
      <c r="J163" s="10" t="s">
        <v>3716</v>
      </c>
      <c r="K163" s="10" t="s">
        <v>2010</v>
      </c>
      <c r="L163" s="13">
        <v>15</v>
      </c>
      <c r="M163" s="13" t="s">
        <v>2352</v>
      </c>
      <c r="N163" s="16">
        <v>45544</v>
      </c>
      <c r="O163" s="13" t="s">
        <v>2006</v>
      </c>
      <c r="P163" s="16">
        <v>45562</v>
      </c>
      <c r="Q163" s="13">
        <f>NETWORKDAYS(N163,P163,AV163:AY163:AZ163:BA163:BB163:BE163:BF163:BG163:BH163:BL163)</f>
        <v>15</v>
      </c>
      <c r="R163" s="13">
        <f t="shared" si="2"/>
        <v>16</v>
      </c>
      <c r="S163" s="13" t="s">
        <v>3591</v>
      </c>
      <c r="T163" s="23" t="s">
        <v>3855</v>
      </c>
      <c r="U163" s="16">
        <v>45562</v>
      </c>
      <c r="V163" s="12" t="s">
        <v>3593</v>
      </c>
      <c r="W163" s="12" t="s">
        <v>3584</v>
      </c>
      <c r="X163" s="12" t="s">
        <v>3584</v>
      </c>
      <c r="Y163" s="10" t="s">
        <v>3591</v>
      </c>
      <c r="AV163" s="26">
        <v>45292</v>
      </c>
      <c r="AW163" s="26">
        <v>45299</v>
      </c>
      <c r="AX163" s="26">
        <v>45376</v>
      </c>
      <c r="AY163" s="26">
        <v>45379</v>
      </c>
      <c r="AZ163" s="26">
        <v>45380</v>
      </c>
      <c r="BA163" s="26">
        <v>45413</v>
      </c>
      <c r="BB163" s="26">
        <v>45425</v>
      </c>
      <c r="BC163" s="26">
        <v>45446</v>
      </c>
      <c r="BD163" s="26">
        <v>45453</v>
      </c>
      <c r="BE163" s="26">
        <v>45474</v>
      </c>
      <c r="BF163" s="26">
        <v>45493</v>
      </c>
      <c r="BG163" s="26">
        <v>45511</v>
      </c>
      <c r="BH163" s="26">
        <v>45523</v>
      </c>
      <c r="BI163" s="26">
        <v>45579</v>
      </c>
      <c r="BJ163" s="26">
        <v>45600</v>
      </c>
      <c r="BK163" s="26">
        <v>45607</v>
      </c>
      <c r="BL163" s="26">
        <v>45651</v>
      </c>
    </row>
    <row r="164" spans="1:64" ht="180" hidden="1">
      <c r="A164" s="12" t="s">
        <v>3576</v>
      </c>
      <c r="B164" s="12" t="s">
        <v>3577</v>
      </c>
      <c r="C164" s="12" t="s">
        <v>3680</v>
      </c>
      <c r="D164" s="10" t="s">
        <v>2365</v>
      </c>
      <c r="E164" s="12" t="s">
        <v>3602</v>
      </c>
      <c r="F164" s="10" t="s">
        <v>3623</v>
      </c>
      <c r="G164" s="10" t="s">
        <v>2366</v>
      </c>
      <c r="H164" s="15" t="s">
        <v>3707</v>
      </c>
      <c r="I164" s="15" t="s">
        <v>3581</v>
      </c>
      <c r="J164" s="15" t="s">
        <v>3683</v>
      </c>
      <c r="K164" s="10" t="s">
        <v>35</v>
      </c>
      <c r="L164" s="13">
        <v>15</v>
      </c>
      <c r="M164" s="12" t="s">
        <v>2363</v>
      </c>
      <c r="N164" s="16">
        <v>45544</v>
      </c>
      <c r="O164" s="12" t="s">
        <v>3584</v>
      </c>
      <c r="P164" s="16">
        <v>45565</v>
      </c>
      <c r="Q164" s="13">
        <f>NETWORKDAYS(N164,P164,AV164:AY164:AZ164:BA164:BB164:BE164:BF164:BG164:BH164:BL164)</f>
        <v>16</v>
      </c>
      <c r="R164" s="13">
        <f t="shared" si="2"/>
        <v>17</v>
      </c>
      <c r="S164" s="13" t="s">
        <v>3614</v>
      </c>
      <c r="T164" s="22" t="s">
        <v>3856</v>
      </c>
      <c r="U164" s="13" t="s">
        <v>3584</v>
      </c>
      <c r="V164" s="13" t="s">
        <v>3584</v>
      </c>
      <c r="W164" s="13" t="s">
        <v>3584</v>
      </c>
      <c r="X164" s="13" t="s">
        <v>3584</v>
      </c>
      <c r="Y164" s="10" t="s">
        <v>3703</v>
      </c>
      <c r="AV164" s="26">
        <v>45292</v>
      </c>
      <c r="AW164" s="26">
        <v>45299</v>
      </c>
      <c r="AX164" s="26">
        <v>45376</v>
      </c>
      <c r="AY164" s="26">
        <v>45379</v>
      </c>
      <c r="AZ164" s="26">
        <v>45380</v>
      </c>
      <c r="BA164" s="26">
        <v>45413</v>
      </c>
      <c r="BB164" s="26">
        <v>45425</v>
      </c>
      <c r="BC164" s="26">
        <v>45446</v>
      </c>
      <c r="BD164" s="26">
        <v>45453</v>
      </c>
      <c r="BE164" s="26">
        <v>45474</v>
      </c>
      <c r="BF164" s="26">
        <v>45493</v>
      </c>
      <c r="BG164" s="26">
        <v>45511</v>
      </c>
      <c r="BH164" s="26">
        <v>45523</v>
      </c>
      <c r="BI164" s="26">
        <v>45579</v>
      </c>
      <c r="BJ164" s="26">
        <v>45600</v>
      </c>
      <c r="BK164" s="26">
        <v>45607</v>
      </c>
      <c r="BL164" s="26">
        <v>45651</v>
      </c>
    </row>
    <row r="165" spans="1:64" ht="105" hidden="1">
      <c r="A165" s="12" t="s">
        <v>3576</v>
      </c>
      <c r="B165" s="12" t="s">
        <v>3577</v>
      </c>
      <c r="C165" s="12" t="s">
        <v>3587</v>
      </c>
      <c r="D165" s="10" t="s">
        <v>2373</v>
      </c>
      <c r="E165" s="12" t="s">
        <v>3600</v>
      </c>
      <c r="F165" s="15" t="s">
        <v>3623</v>
      </c>
      <c r="G165" s="10" t="s">
        <v>2374</v>
      </c>
      <c r="H165" s="10" t="s">
        <v>2074</v>
      </c>
      <c r="I165" s="15" t="s">
        <v>3581</v>
      </c>
      <c r="J165" s="10" t="s">
        <v>3716</v>
      </c>
      <c r="K165" s="15" t="s">
        <v>3583</v>
      </c>
      <c r="L165" s="13">
        <v>15</v>
      </c>
      <c r="M165" s="13" t="s">
        <v>2371</v>
      </c>
      <c r="N165" s="16">
        <v>45544</v>
      </c>
      <c r="O165" s="13" t="s">
        <v>3858</v>
      </c>
      <c r="P165" s="16">
        <v>45565</v>
      </c>
      <c r="Q165" s="13">
        <f>NETWORKDAYS(N165,P165,AV165:AY165:AZ165:BA165:BB165:BE165:BF165:BG165:BH165:BL165)</f>
        <v>16</v>
      </c>
      <c r="R165" s="13">
        <f t="shared" si="2"/>
        <v>17</v>
      </c>
      <c r="S165" s="13" t="s">
        <v>3614</v>
      </c>
      <c r="T165" s="23" t="s">
        <v>3857</v>
      </c>
      <c r="U165" s="16">
        <v>45559</v>
      </c>
      <c r="V165" s="12" t="s">
        <v>3593</v>
      </c>
      <c r="W165" s="12" t="s">
        <v>3584</v>
      </c>
      <c r="X165" s="12" t="s">
        <v>3584</v>
      </c>
      <c r="Y165" s="15" t="s">
        <v>3932</v>
      </c>
      <c r="AV165" s="26">
        <v>45292</v>
      </c>
      <c r="AW165" s="26">
        <v>45299</v>
      </c>
      <c r="AX165" s="26">
        <v>45376</v>
      </c>
      <c r="AY165" s="26">
        <v>45379</v>
      </c>
      <c r="AZ165" s="26">
        <v>45380</v>
      </c>
      <c r="BA165" s="26">
        <v>45413</v>
      </c>
      <c r="BB165" s="26">
        <v>45425</v>
      </c>
      <c r="BC165" s="26">
        <v>45446</v>
      </c>
      <c r="BD165" s="26">
        <v>45453</v>
      </c>
      <c r="BE165" s="26">
        <v>45474</v>
      </c>
      <c r="BF165" s="26">
        <v>45493</v>
      </c>
      <c r="BG165" s="26">
        <v>45511</v>
      </c>
      <c r="BH165" s="26">
        <v>45523</v>
      </c>
      <c r="BI165" s="26">
        <v>45579</v>
      </c>
      <c r="BJ165" s="26">
        <v>45600</v>
      </c>
      <c r="BK165" s="26">
        <v>45607</v>
      </c>
      <c r="BL165" s="26">
        <v>45651</v>
      </c>
    </row>
    <row r="166" spans="1:64" ht="105" hidden="1">
      <c r="A166" s="12" t="s">
        <v>3576</v>
      </c>
      <c r="B166" s="12" t="s">
        <v>3577</v>
      </c>
      <c r="C166" s="12" t="s">
        <v>3587</v>
      </c>
      <c r="D166" s="10" t="s">
        <v>2373</v>
      </c>
      <c r="E166" s="12" t="s">
        <v>3600</v>
      </c>
      <c r="F166" s="15" t="s">
        <v>3623</v>
      </c>
      <c r="G166" s="10" t="s">
        <v>2377</v>
      </c>
      <c r="H166" s="10" t="s">
        <v>2074</v>
      </c>
      <c r="I166" s="15" t="s">
        <v>3581</v>
      </c>
      <c r="J166" s="10" t="s">
        <v>3716</v>
      </c>
      <c r="K166" s="15" t="s">
        <v>3583</v>
      </c>
      <c r="L166" s="13">
        <v>15</v>
      </c>
      <c r="M166" s="12" t="s">
        <v>2375</v>
      </c>
      <c r="N166" s="16">
        <v>45544</v>
      </c>
      <c r="O166" s="13" t="s">
        <v>3860</v>
      </c>
      <c r="P166" s="16">
        <v>45565</v>
      </c>
      <c r="Q166" s="13">
        <f>NETWORKDAYS(N166,P166,AV166:AY166:AZ166:BA166:BB166:BE166:BF166:BG166:BH166:BL166)</f>
        <v>16</v>
      </c>
      <c r="R166" s="13">
        <f t="shared" si="2"/>
        <v>17</v>
      </c>
      <c r="S166" s="13" t="s">
        <v>3614</v>
      </c>
      <c r="T166" s="22" t="s">
        <v>3859</v>
      </c>
      <c r="U166" s="16">
        <v>45559</v>
      </c>
      <c r="V166" s="12" t="s">
        <v>3593</v>
      </c>
      <c r="W166" s="12" t="s">
        <v>3584</v>
      </c>
      <c r="X166" s="12" t="s">
        <v>3584</v>
      </c>
      <c r="Y166" s="15" t="s">
        <v>3932</v>
      </c>
      <c r="AV166" s="26">
        <v>45292</v>
      </c>
      <c r="AW166" s="26">
        <v>45299</v>
      </c>
      <c r="AX166" s="26">
        <v>45376</v>
      </c>
      <c r="AY166" s="26">
        <v>45379</v>
      </c>
      <c r="AZ166" s="26">
        <v>45380</v>
      </c>
      <c r="BA166" s="26">
        <v>45413</v>
      </c>
      <c r="BB166" s="26">
        <v>45425</v>
      </c>
      <c r="BC166" s="26">
        <v>45446</v>
      </c>
      <c r="BD166" s="26">
        <v>45453</v>
      </c>
      <c r="BE166" s="26">
        <v>45474</v>
      </c>
      <c r="BF166" s="26">
        <v>45493</v>
      </c>
      <c r="BG166" s="26">
        <v>45511</v>
      </c>
      <c r="BH166" s="26">
        <v>45523</v>
      </c>
      <c r="BI166" s="26">
        <v>45579</v>
      </c>
      <c r="BJ166" s="26">
        <v>45600</v>
      </c>
      <c r="BK166" s="26">
        <v>45607</v>
      </c>
      <c r="BL166" s="26">
        <v>45651</v>
      </c>
    </row>
    <row r="167" spans="1:64" ht="105" hidden="1">
      <c r="A167" s="12" t="s">
        <v>3576</v>
      </c>
      <c r="B167" s="12" t="s">
        <v>3577</v>
      </c>
      <c r="C167" s="12" t="s">
        <v>3578</v>
      </c>
      <c r="D167" s="10" t="s">
        <v>1517</v>
      </c>
      <c r="E167" s="12" t="s">
        <v>3588</v>
      </c>
      <c r="F167" s="15" t="s">
        <v>3623</v>
      </c>
      <c r="G167" s="10" t="s">
        <v>2380</v>
      </c>
      <c r="H167" s="10" t="s">
        <v>2074</v>
      </c>
      <c r="I167" s="15" t="s">
        <v>3581</v>
      </c>
      <c r="J167" s="10" t="s">
        <v>3716</v>
      </c>
      <c r="K167" s="10" t="s">
        <v>127</v>
      </c>
      <c r="L167" s="13">
        <v>15</v>
      </c>
      <c r="M167" s="12" t="s">
        <v>2378</v>
      </c>
      <c r="N167" s="16">
        <v>45544</v>
      </c>
      <c r="O167" s="13" t="s">
        <v>3862</v>
      </c>
      <c r="P167" s="16">
        <v>45565</v>
      </c>
      <c r="Q167" s="13">
        <f>NETWORKDAYS(N167,P167,AV167:AY167:AZ167:BA167:BB167:BE167:BF167:BG167:BH167:BL167)</f>
        <v>16</v>
      </c>
      <c r="R167" s="13">
        <f t="shared" si="2"/>
        <v>17</v>
      </c>
      <c r="S167" s="13" t="s">
        <v>3614</v>
      </c>
      <c r="T167" s="22" t="s">
        <v>3861</v>
      </c>
      <c r="U167" s="16">
        <v>45559</v>
      </c>
      <c r="V167" s="12" t="s">
        <v>3593</v>
      </c>
      <c r="W167" s="12" t="s">
        <v>3584</v>
      </c>
      <c r="X167" s="12" t="s">
        <v>3584</v>
      </c>
      <c r="Y167" s="15" t="s">
        <v>3932</v>
      </c>
      <c r="AV167" s="26">
        <v>45292</v>
      </c>
      <c r="AW167" s="26">
        <v>45299</v>
      </c>
      <c r="AX167" s="26">
        <v>45376</v>
      </c>
      <c r="AY167" s="26">
        <v>45379</v>
      </c>
      <c r="AZ167" s="26">
        <v>45380</v>
      </c>
      <c r="BA167" s="26">
        <v>45413</v>
      </c>
      <c r="BB167" s="26">
        <v>45425</v>
      </c>
      <c r="BC167" s="26">
        <v>45446</v>
      </c>
      <c r="BD167" s="26">
        <v>45453</v>
      </c>
      <c r="BE167" s="26">
        <v>45474</v>
      </c>
      <c r="BF167" s="26">
        <v>45493</v>
      </c>
      <c r="BG167" s="26">
        <v>45511</v>
      </c>
      <c r="BH167" s="26">
        <v>45523</v>
      </c>
      <c r="BI167" s="26">
        <v>45579</v>
      </c>
      <c r="BJ167" s="26">
        <v>45600</v>
      </c>
      <c r="BK167" s="26">
        <v>45607</v>
      </c>
      <c r="BL167" s="26">
        <v>45651</v>
      </c>
    </row>
    <row r="168" spans="1:64" ht="150" hidden="1">
      <c r="A168" s="12" t="s">
        <v>3576</v>
      </c>
      <c r="B168" s="12" t="s">
        <v>3577</v>
      </c>
      <c r="C168" s="12" t="s">
        <v>3630</v>
      </c>
      <c r="D168" s="10" t="s">
        <v>1090</v>
      </c>
      <c r="E168" s="12" t="s">
        <v>3600</v>
      </c>
      <c r="F168" s="15" t="s">
        <v>3589</v>
      </c>
      <c r="G168" s="10" t="s">
        <v>1091</v>
      </c>
      <c r="H168" s="15" t="s">
        <v>2840</v>
      </c>
      <c r="I168" s="15" t="s">
        <v>3581</v>
      </c>
      <c r="J168" s="15" t="s">
        <v>3686</v>
      </c>
      <c r="K168" s="10" t="s">
        <v>46</v>
      </c>
      <c r="L168" s="13">
        <v>15</v>
      </c>
      <c r="M168" s="12" t="s">
        <v>2383</v>
      </c>
      <c r="N168" s="16">
        <v>45544</v>
      </c>
      <c r="O168" s="12" t="s">
        <v>1089</v>
      </c>
      <c r="P168" s="16">
        <v>45562</v>
      </c>
      <c r="Q168" s="13">
        <f>NETWORKDAYS(N168,P168,AV168:AY168:AZ168:BA168:BB168:BE168:BF168:BG168:BH168:BL168)</f>
        <v>15</v>
      </c>
      <c r="R168" s="13">
        <f t="shared" si="2"/>
        <v>16</v>
      </c>
      <c r="S168" s="13" t="s">
        <v>3591</v>
      </c>
      <c r="T168" s="22" t="s">
        <v>3863</v>
      </c>
      <c r="U168" s="16">
        <v>45562</v>
      </c>
      <c r="V168" s="12" t="s">
        <v>3593</v>
      </c>
      <c r="W168" s="12" t="s">
        <v>3584</v>
      </c>
      <c r="X168" s="12" t="s">
        <v>3584</v>
      </c>
      <c r="Y168" s="10" t="s">
        <v>3591</v>
      </c>
      <c r="AV168" s="26">
        <v>45292</v>
      </c>
      <c r="AW168" s="26">
        <v>45299</v>
      </c>
      <c r="AX168" s="26">
        <v>45376</v>
      </c>
      <c r="AY168" s="26">
        <v>45379</v>
      </c>
      <c r="AZ168" s="26">
        <v>45380</v>
      </c>
      <c r="BA168" s="26">
        <v>45413</v>
      </c>
      <c r="BB168" s="26">
        <v>45425</v>
      </c>
      <c r="BC168" s="26">
        <v>45446</v>
      </c>
      <c r="BD168" s="26">
        <v>45453</v>
      </c>
      <c r="BE168" s="26">
        <v>45474</v>
      </c>
      <c r="BF168" s="26">
        <v>45493</v>
      </c>
      <c r="BG168" s="26">
        <v>45511</v>
      </c>
      <c r="BH168" s="26">
        <v>45523</v>
      </c>
      <c r="BI168" s="26">
        <v>45579</v>
      </c>
      <c r="BJ168" s="26">
        <v>45600</v>
      </c>
      <c r="BK168" s="26">
        <v>45607</v>
      </c>
      <c r="BL168" s="26">
        <v>45651</v>
      </c>
    </row>
    <row r="169" spans="1:64" ht="157.5">
      <c r="A169" s="32" t="s">
        <v>3576</v>
      </c>
      <c r="B169" s="32" t="s">
        <v>3577</v>
      </c>
      <c r="C169" s="32" t="s">
        <v>3624</v>
      </c>
      <c r="D169" s="33" t="s">
        <v>2387</v>
      </c>
      <c r="E169" s="32" t="s">
        <v>3588</v>
      </c>
      <c r="F169" s="33" t="s">
        <v>3589</v>
      </c>
      <c r="G169" s="33" t="s">
        <v>2388</v>
      </c>
      <c r="H169" s="33" t="s">
        <v>1982</v>
      </c>
      <c r="I169" s="33" t="s">
        <v>3581</v>
      </c>
      <c r="J169" s="33" t="s">
        <v>3683</v>
      </c>
      <c r="K169" s="33" t="s">
        <v>127</v>
      </c>
      <c r="L169" s="32">
        <v>15</v>
      </c>
      <c r="M169" s="32" t="s">
        <v>2385</v>
      </c>
      <c r="N169" s="34">
        <v>45544</v>
      </c>
      <c r="O169" s="32" t="s">
        <v>3584</v>
      </c>
      <c r="P169" s="34">
        <v>45565</v>
      </c>
      <c r="Q169" s="32">
        <f>NETWORKDAYS(N169,P169,AV169:AY169:AZ169:BA169:BB169:BE169:BF169:BG169:BH169:BL169)</f>
        <v>16</v>
      </c>
      <c r="R169" s="13">
        <f t="shared" si="2"/>
        <v>17</v>
      </c>
      <c r="S169" s="32" t="s">
        <v>3591</v>
      </c>
      <c r="T169" s="35" t="s">
        <v>3864</v>
      </c>
      <c r="U169" s="32" t="s">
        <v>3584</v>
      </c>
      <c r="V169" s="32" t="s">
        <v>3584</v>
      </c>
      <c r="W169" s="32" t="s">
        <v>3584</v>
      </c>
      <c r="X169" s="32" t="s">
        <v>3584</v>
      </c>
      <c r="Y169" s="33" t="s">
        <v>3644</v>
      </c>
      <c r="AV169" s="26">
        <v>45292</v>
      </c>
      <c r="AW169" s="26">
        <v>45299</v>
      </c>
      <c r="AX169" s="26">
        <v>45376</v>
      </c>
      <c r="AY169" s="26">
        <v>45379</v>
      </c>
      <c r="AZ169" s="26">
        <v>45380</v>
      </c>
      <c r="BA169" s="26">
        <v>45413</v>
      </c>
      <c r="BB169" s="26">
        <v>45425</v>
      </c>
      <c r="BC169" s="26">
        <v>45446</v>
      </c>
      <c r="BD169" s="26">
        <v>45453</v>
      </c>
      <c r="BE169" s="26">
        <v>45474</v>
      </c>
      <c r="BF169" s="26">
        <v>45493</v>
      </c>
      <c r="BG169" s="26">
        <v>45511</v>
      </c>
      <c r="BH169" s="26">
        <v>45523</v>
      </c>
      <c r="BI169" s="26">
        <v>45579</v>
      </c>
      <c r="BJ169" s="26">
        <v>45600</v>
      </c>
      <c r="BK169" s="26">
        <v>45607</v>
      </c>
      <c r="BL169" s="26">
        <v>45651</v>
      </c>
    </row>
    <row r="170" spans="1:64" ht="180" hidden="1">
      <c r="A170" s="12" t="s">
        <v>3576</v>
      </c>
      <c r="B170" s="12" t="s">
        <v>3577</v>
      </c>
      <c r="C170" s="12" t="s">
        <v>3578</v>
      </c>
      <c r="D170" s="10" t="s">
        <v>2391</v>
      </c>
      <c r="E170" s="12" t="s">
        <v>3588</v>
      </c>
      <c r="F170" s="10" t="s">
        <v>3623</v>
      </c>
      <c r="G170" s="10" t="s">
        <v>2392</v>
      </c>
      <c r="H170" s="10" t="s">
        <v>2138</v>
      </c>
      <c r="I170" s="15" t="s">
        <v>3581</v>
      </c>
      <c r="J170" s="15" t="s">
        <v>3683</v>
      </c>
      <c r="K170" s="10" t="s">
        <v>46</v>
      </c>
      <c r="L170" s="13">
        <v>15</v>
      </c>
      <c r="M170" s="13" t="s">
        <v>2389</v>
      </c>
      <c r="N170" s="16">
        <v>45544</v>
      </c>
      <c r="O170" s="12" t="s">
        <v>3584</v>
      </c>
      <c r="P170" s="16">
        <v>45565</v>
      </c>
      <c r="Q170" s="13">
        <f>NETWORKDAYS(N170,P170,AV170:AY170:AZ170:BA170:BB170:BE170:BF170:BG170:BH170:BL170)</f>
        <v>16</v>
      </c>
      <c r="R170" s="13">
        <f t="shared" si="2"/>
        <v>17</v>
      </c>
      <c r="S170" s="13" t="s">
        <v>3614</v>
      </c>
      <c r="T170" s="23" t="s">
        <v>3865</v>
      </c>
      <c r="U170" s="12" t="s">
        <v>3584</v>
      </c>
      <c r="V170" s="12" t="s">
        <v>3584</v>
      </c>
      <c r="W170" s="12" t="s">
        <v>3584</v>
      </c>
      <c r="X170" s="12" t="s">
        <v>3584</v>
      </c>
      <c r="Y170" s="10" t="s">
        <v>3703</v>
      </c>
      <c r="AV170" s="26">
        <v>45292</v>
      </c>
      <c r="AW170" s="26">
        <v>45299</v>
      </c>
      <c r="AX170" s="26">
        <v>45376</v>
      </c>
      <c r="AY170" s="26">
        <v>45379</v>
      </c>
      <c r="AZ170" s="26">
        <v>45380</v>
      </c>
      <c r="BA170" s="26">
        <v>45413</v>
      </c>
      <c r="BB170" s="26">
        <v>45425</v>
      </c>
      <c r="BC170" s="26">
        <v>45446</v>
      </c>
      <c r="BD170" s="26">
        <v>45453</v>
      </c>
      <c r="BE170" s="26">
        <v>45474</v>
      </c>
      <c r="BF170" s="26">
        <v>45493</v>
      </c>
      <c r="BG170" s="26">
        <v>45511</v>
      </c>
      <c r="BH170" s="26">
        <v>45523</v>
      </c>
      <c r="BI170" s="26">
        <v>45579</v>
      </c>
      <c r="BJ170" s="26">
        <v>45600</v>
      </c>
      <c r="BK170" s="26">
        <v>45607</v>
      </c>
      <c r="BL170" s="26">
        <v>45651</v>
      </c>
    </row>
    <row r="171" spans="1:64" ht="173.25">
      <c r="A171" s="32" t="s">
        <v>3576</v>
      </c>
      <c r="B171" s="32" t="s">
        <v>3577</v>
      </c>
      <c r="C171" s="32" t="s">
        <v>3578</v>
      </c>
      <c r="D171" s="33" t="s">
        <v>339</v>
      </c>
      <c r="E171" s="32" t="s">
        <v>3579</v>
      </c>
      <c r="F171" s="33" t="s">
        <v>3604</v>
      </c>
      <c r="G171" s="33" t="s">
        <v>2418</v>
      </c>
      <c r="H171" s="33" t="s">
        <v>144</v>
      </c>
      <c r="I171" s="33" t="s">
        <v>3595</v>
      </c>
      <c r="J171" s="33" t="s">
        <v>3605</v>
      </c>
      <c r="K171" s="33" t="s">
        <v>35</v>
      </c>
      <c r="L171" s="32">
        <v>15</v>
      </c>
      <c r="M171" s="32" t="s">
        <v>2416</v>
      </c>
      <c r="N171" s="34">
        <v>45544</v>
      </c>
      <c r="O171" s="32" t="s">
        <v>3584</v>
      </c>
      <c r="P171" s="34">
        <v>45565</v>
      </c>
      <c r="Q171" s="32">
        <f>NETWORKDAYS(N171,P171,AV171:AY171:AZ171:BA171:BB171:BE171:BF171:BG171:BH171:BL171)</f>
        <v>16</v>
      </c>
      <c r="R171" s="13">
        <f t="shared" si="2"/>
        <v>17</v>
      </c>
      <c r="S171" s="32" t="s">
        <v>3591</v>
      </c>
      <c r="T171" s="35" t="s">
        <v>3866</v>
      </c>
      <c r="U171" s="32" t="s">
        <v>3584</v>
      </c>
      <c r="V171" s="32" t="s">
        <v>3584</v>
      </c>
      <c r="W171" s="32" t="s">
        <v>3584</v>
      </c>
      <c r="X171" s="32" t="s">
        <v>3584</v>
      </c>
      <c r="Y171" s="33" t="s">
        <v>3644</v>
      </c>
      <c r="AV171" s="26">
        <v>45292</v>
      </c>
      <c r="AW171" s="26">
        <v>45299</v>
      </c>
      <c r="AX171" s="26">
        <v>45376</v>
      </c>
      <c r="AY171" s="26">
        <v>45379</v>
      </c>
      <c r="AZ171" s="26">
        <v>45380</v>
      </c>
      <c r="BA171" s="26">
        <v>45413</v>
      </c>
      <c r="BB171" s="26">
        <v>45425</v>
      </c>
      <c r="BC171" s="26">
        <v>45446</v>
      </c>
      <c r="BD171" s="26">
        <v>45453</v>
      </c>
      <c r="BE171" s="26">
        <v>45474</v>
      </c>
      <c r="BF171" s="26">
        <v>45493</v>
      </c>
      <c r="BG171" s="26">
        <v>45511</v>
      </c>
      <c r="BH171" s="26">
        <v>45523</v>
      </c>
      <c r="BI171" s="26">
        <v>45579</v>
      </c>
      <c r="BJ171" s="26">
        <v>45600</v>
      </c>
      <c r="BK171" s="26">
        <v>45607</v>
      </c>
      <c r="BL171" s="26">
        <v>45651</v>
      </c>
    </row>
    <row r="172" spans="1:64" ht="165" hidden="1">
      <c r="A172" s="12" t="s">
        <v>3576</v>
      </c>
      <c r="B172" s="12" t="s">
        <v>3577</v>
      </c>
      <c r="C172" s="12" t="s">
        <v>3578</v>
      </c>
      <c r="D172" s="10" t="s">
        <v>2421</v>
      </c>
      <c r="E172" s="12" t="s">
        <v>3579</v>
      </c>
      <c r="F172" s="15" t="s">
        <v>3604</v>
      </c>
      <c r="G172" s="10" t="s">
        <v>2422</v>
      </c>
      <c r="H172" s="15" t="s">
        <v>1690</v>
      </c>
      <c r="I172" s="15" t="s">
        <v>3631</v>
      </c>
      <c r="J172" s="15" t="s">
        <v>3705</v>
      </c>
      <c r="K172" s="10" t="s">
        <v>2319</v>
      </c>
      <c r="L172" s="13">
        <v>15</v>
      </c>
      <c r="M172" s="12" t="s">
        <v>2419</v>
      </c>
      <c r="N172" s="16">
        <v>45544</v>
      </c>
      <c r="O172" s="12" t="s">
        <v>3584</v>
      </c>
      <c r="P172" s="16">
        <v>45565</v>
      </c>
      <c r="Q172" s="13">
        <f>NETWORKDAYS(N172,P172,AV172:AY172:AZ172:BA172:BB172:BE172:BF172:BG172:BH172:BL172)</f>
        <v>16</v>
      </c>
      <c r="R172" s="13">
        <f t="shared" si="2"/>
        <v>17</v>
      </c>
      <c r="S172" s="13" t="s">
        <v>3614</v>
      </c>
      <c r="T172" s="22" t="s">
        <v>3867</v>
      </c>
      <c r="U172" s="12" t="s">
        <v>3584</v>
      </c>
      <c r="V172" s="12" t="s">
        <v>3584</v>
      </c>
      <c r="W172" s="12" t="s">
        <v>3584</v>
      </c>
      <c r="X172" s="12" t="s">
        <v>3584</v>
      </c>
      <c r="Y172" s="15" t="s">
        <v>3703</v>
      </c>
      <c r="AV172" s="26">
        <v>45292</v>
      </c>
      <c r="AW172" s="26">
        <v>45299</v>
      </c>
      <c r="AX172" s="26">
        <v>45376</v>
      </c>
      <c r="AY172" s="26">
        <v>45379</v>
      </c>
      <c r="AZ172" s="26">
        <v>45380</v>
      </c>
      <c r="BA172" s="26">
        <v>45413</v>
      </c>
      <c r="BB172" s="26">
        <v>45425</v>
      </c>
      <c r="BC172" s="26">
        <v>45446</v>
      </c>
      <c r="BD172" s="26">
        <v>45453</v>
      </c>
      <c r="BE172" s="26">
        <v>45474</v>
      </c>
      <c r="BF172" s="26">
        <v>45493</v>
      </c>
      <c r="BG172" s="26">
        <v>45511</v>
      </c>
      <c r="BH172" s="26">
        <v>45523</v>
      </c>
      <c r="BI172" s="26">
        <v>45579</v>
      </c>
      <c r="BJ172" s="26">
        <v>45600</v>
      </c>
      <c r="BK172" s="26">
        <v>45607</v>
      </c>
      <c r="BL172" s="26">
        <v>45651</v>
      </c>
    </row>
    <row r="173" spans="1:64" ht="165" hidden="1">
      <c r="A173" s="12" t="s">
        <v>3576</v>
      </c>
      <c r="B173" s="12" t="s">
        <v>3577</v>
      </c>
      <c r="C173" s="12" t="s">
        <v>3628</v>
      </c>
      <c r="D173" s="10" t="s">
        <v>2425</v>
      </c>
      <c r="E173" s="12" t="s">
        <v>3600</v>
      </c>
      <c r="F173" s="15" t="s">
        <v>3580</v>
      </c>
      <c r="G173" s="10" t="s">
        <v>2426</v>
      </c>
      <c r="H173" s="15" t="s">
        <v>3067</v>
      </c>
      <c r="I173" s="15" t="s">
        <v>3581</v>
      </c>
      <c r="J173" s="15" t="s">
        <v>3582</v>
      </c>
      <c r="K173" s="10" t="s">
        <v>127</v>
      </c>
      <c r="L173" s="13">
        <v>15</v>
      </c>
      <c r="M173" s="12" t="s">
        <v>2423</v>
      </c>
      <c r="N173" s="16">
        <v>45544</v>
      </c>
      <c r="O173" s="12" t="s">
        <v>3584</v>
      </c>
      <c r="P173" s="16">
        <v>45565</v>
      </c>
      <c r="Q173" s="13">
        <f>NETWORKDAYS(N173,P173,AV173:AY173:AZ173:BA173:BB173:BE173:BF173:BG173:BH173:BL173)</f>
        <v>16</v>
      </c>
      <c r="R173" s="13">
        <f t="shared" si="2"/>
        <v>17</v>
      </c>
      <c r="S173" s="13" t="s">
        <v>3614</v>
      </c>
      <c r="T173" s="22" t="s">
        <v>3868</v>
      </c>
      <c r="U173" s="12" t="s">
        <v>3584</v>
      </c>
      <c r="V173" s="12" t="s">
        <v>3584</v>
      </c>
      <c r="W173" s="12" t="s">
        <v>3584</v>
      </c>
      <c r="X173" s="12" t="s">
        <v>3584</v>
      </c>
      <c r="Y173" s="15" t="s">
        <v>3703</v>
      </c>
      <c r="AV173" s="26">
        <v>45292</v>
      </c>
      <c r="AW173" s="26">
        <v>45299</v>
      </c>
      <c r="AX173" s="26">
        <v>45376</v>
      </c>
      <c r="AY173" s="26">
        <v>45379</v>
      </c>
      <c r="AZ173" s="26">
        <v>45380</v>
      </c>
      <c r="BA173" s="26">
        <v>45413</v>
      </c>
      <c r="BB173" s="26">
        <v>45425</v>
      </c>
      <c r="BC173" s="26">
        <v>45446</v>
      </c>
      <c r="BD173" s="26">
        <v>45453</v>
      </c>
      <c r="BE173" s="26">
        <v>45474</v>
      </c>
      <c r="BF173" s="26">
        <v>45493</v>
      </c>
      <c r="BG173" s="26">
        <v>45511</v>
      </c>
      <c r="BH173" s="26">
        <v>45523</v>
      </c>
      <c r="BI173" s="26">
        <v>45579</v>
      </c>
      <c r="BJ173" s="26">
        <v>45600</v>
      </c>
      <c r="BK173" s="26">
        <v>45607</v>
      </c>
      <c r="BL173" s="26">
        <v>45651</v>
      </c>
    </row>
    <row r="174" spans="1:64" ht="135" hidden="1">
      <c r="A174" s="12" t="s">
        <v>3576</v>
      </c>
      <c r="B174" s="12" t="s">
        <v>3653</v>
      </c>
      <c r="C174" s="12" t="s">
        <v>3621</v>
      </c>
      <c r="D174" s="10" t="s">
        <v>2525</v>
      </c>
      <c r="E174" s="12" t="s">
        <v>3588</v>
      </c>
      <c r="F174" s="15" t="s">
        <v>3589</v>
      </c>
      <c r="G174" s="10" t="s">
        <v>2526</v>
      </c>
      <c r="H174" s="15" t="s">
        <v>3612</v>
      </c>
      <c r="I174" s="15" t="s">
        <v>3581</v>
      </c>
      <c r="J174" s="15" t="s">
        <v>3686</v>
      </c>
      <c r="K174" s="15" t="s">
        <v>3583</v>
      </c>
      <c r="L174" s="13">
        <v>15</v>
      </c>
      <c r="M174" s="12" t="s">
        <v>2523</v>
      </c>
      <c r="N174" s="16">
        <v>45541</v>
      </c>
      <c r="O174" s="12" t="s">
        <v>3584</v>
      </c>
      <c r="P174" s="16">
        <v>45565</v>
      </c>
      <c r="Q174" s="13">
        <f>NETWORKDAYS(N174,P174,AV174:AY174:AZ174:BA174:BB174:BE174:BF174:BG174:BH174:BL174)</f>
        <v>17</v>
      </c>
      <c r="R174" s="13">
        <f t="shared" si="2"/>
        <v>18</v>
      </c>
      <c r="S174" s="13" t="s">
        <v>3614</v>
      </c>
      <c r="T174" s="22" t="s">
        <v>3869</v>
      </c>
      <c r="U174" s="12" t="s">
        <v>3584</v>
      </c>
      <c r="V174" s="12" t="s">
        <v>3584</v>
      </c>
      <c r="W174" s="12" t="s">
        <v>3584</v>
      </c>
      <c r="X174" s="12" t="s">
        <v>3584</v>
      </c>
      <c r="Y174" s="15" t="s">
        <v>3703</v>
      </c>
      <c r="AV174" s="26">
        <v>45292</v>
      </c>
      <c r="AW174" s="26">
        <v>45299</v>
      </c>
      <c r="AX174" s="26">
        <v>45376</v>
      </c>
      <c r="AY174" s="26">
        <v>45379</v>
      </c>
      <c r="AZ174" s="26">
        <v>45380</v>
      </c>
      <c r="BA174" s="26">
        <v>45413</v>
      </c>
      <c r="BB174" s="26">
        <v>45425</v>
      </c>
      <c r="BC174" s="26">
        <v>45446</v>
      </c>
      <c r="BD174" s="26">
        <v>45453</v>
      </c>
      <c r="BE174" s="26">
        <v>45474</v>
      </c>
      <c r="BF174" s="26">
        <v>45493</v>
      </c>
      <c r="BG174" s="26">
        <v>45511</v>
      </c>
      <c r="BH174" s="26">
        <v>45523</v>
      </c>
      <c r="BI174" s="26">
        <v>45579</v>
      </c>
      <c r="BJ174" s="26">
        <v>45600</v>
      </c>
      <c r="BK174" s="26">
        <v>45607</v>
      </c>
      <c r="BL174" s="26">
        <v>45651</v>
      </c>
    </row>
    <row r="175" spans="1:64" ht="165" hidden="1">
      <c r="A175" s="12" t="s">
        <v>3576</v>
      </c>
      <c r="B175" s="12" t="s">
        <v>3653</v>
      </c>
      <c r="C175" s="12" t="s">
        <v>3626</v>
      </c>
      <c r="D175" s="10" t="s">
        <v>2529</v>
      </c>
      <c r="E175" s="12" t="s">
        <v>3602</v>
      </c>
      <c r="F175" s="15" t="s">
        <v>3623</v>
      </c>
      <c r="G175" s="10" t="s">
        <v>2530</v>
      </c>
      <c r="H175" s="10" t="s">
        <v>3419</v>
      </c>
      <c r="I175" s="15" t="s">
        <v>3581</v>
      </c>
      <c r="J175" s="15" t="s">
        <v>3716</v>
      </c>
      <c r="K175" s="15" t="s">
        <v>3583</v>
      </c>
      <c r="L175" s="13">
        <v>15</v>
      </c>
      <c r="M175" s="12" t="s">
        <v>2527</v>
      </c>
      <c r="N175" s="16">
        <v>45541</v>
      </c>
      <c r="O175" s="12" t="s">
        <v>3584</v>
      </c>
      <c r="P175" s="16">
        <v>45565</v>
      </c>
      <c r="Q175" s="13">
        <f>NETWORKDAYS(N175,P175,AV175:AY175:AZ175:BA175:BB175:BE175:BF175:BG175:BH175:BL175)</f>
        <v>17</v>
      </c>
      <c r="R175" s="13">
        <f t="shared" si="2"/>
        <v>18</v>
      </c>
      <c r="S175" s="13" t="s">
        <v>3614</v>
      </c>
      <c r="T175" s="22" t="s">
        <v>3870</v>
      </c>
      <c r="U175" s="12" t="s">
        <v>3584</v>
      </c>
      <c r="V175" s="12" t="s">
        <v>3584</v>
      </c>
      <c r="W175" s="12" t="s">
        <v>3584</v>
      </c>
      <c r="X175" s="12" t="s">
        <v>3584</v>
      </c>
      <c r="Y175" s="15" t="s">
        <v>3703</v>
      </c>
      <c r="AV175" s="26">
        <v>45292</v>
      </c>
      <c r="AW175" s="26">
        <v>45299</v>
      </c>
      <c r="AX175" s="26">
        <v>45376</v>
      </c>
      <c r="AY175" s="26">
        <v>45379</v>
      </c>
      <c r="AZ175" s="26">
        <v>45380</v>
      </c>
      <c r="BA175" s="26">
        <v>45413</v>
      </c>
      <c r="BB175" s="26">
        <v>45425</v>
      </c>
      <c r="BC175" s="26">
        <v>45446</v>
      </c>
      <c r="BD175" s="26">
        <v>45453</v>
      </c>
      <c r="BE175" s="26">
        <v>45474</v>
      </c>
      <c r="BF175" s="26">
        <v>45493</v>
      </c>
      <c r="BG175" s="26">
        <v>45511</v>
      </c>
      <c r="BH175" s="26">
        <v>45523</v>
      </c>
      <c r="BI175" s="26">
        <v>45579</v>
      </c>
      <c r="BJ175" s="26">
        <v>45600</v>
      </c>
      <c r="BK175" s="26">
        <v>45607</v>
      </c>
      <c r="BL175" s="26">
        <v>45651</v>
      </c>
    </row>
    <row r="176" spans="1:64" ht="165" hidden="1">
      <c r="A176" s="12" t="s">
        <v>3576</v>
      </c>
      <c r="B176" s="12" t="s">
        <v>3577</v>
      </c>
      <c r="C176" s="12" t="s">
        <v>3621</v>
      </c>
      <c r="D176" s="10" t="s">
        <v>2536</v>
      </c>
      <c r="E176" s="12" t="s">
        <v>3629</v>
      </c>
      <c r="F176" s="15" t="s">
        <v>3589</v>
      </c>
      <c r="G176" s="10" t="s">
        <v>2537</v>
      </c>
      <c r="H176" s="15" t="s">
        <v>3612</v>
      </c>
      <c r="I176" s="15" t="s">
        <v>3581</v>
      </c>
      <c r="J176" s="15" t="s">
        <v>3686</v>
      </c>
      <c r="K176" s="15" t="s">
        <v>3583</v>
      </c>
      <c r="L176" s="13">
        <v>15</v>
      </c>
      <c r="M176" s="12" t="s">
        <v>2534</v>
      </c>
      <c r="N176" s="16">
        <v>45541</v>
      </c>
      <c r="O176" s="12" t="s">
        <v>3584</v>
      </c>
      <c r="P176" s="16">
        <v>45565</v>
      </c>
      <c r="Q176" s="13">
        <f>NETWORKDAYS(N176,P176,AV176:AY176:AZ176:BA176:BB176:BE176:BF176:BG176:BH176:BL176)</f>
        <v>17</v>
      </c>
      <c r="R176" s="13">
        <f t="shared" si="2"/>
        <v>18</v>
      </c>
      <c r="S176" s="13" t="s">
        <v>3614</v>
      </c>
      <c r="T176" s="22" t="s">
        <v>3871</v>
      </c>
      <c r="U176" s="12" t="s">
        <v>3584</v>
      </c>
      <c r="V176" s="12" t="s">
        <v>3584</v>
      </c>
      <c r="W176" s="12" t="s">
        <v>3584</v>
      </c>
      <c r="X176" s="12" t="s">
        <v>3584</v>
      </c>
      <c r="Y176" s="15" t="s">
        <v>3703</v>
      </c>
      <c r="AV176" s="26">
        <v>45292</v>
      </c>
      <c r="AW176" s="26">
        <v>45299</v>
      </c>
      <c r="AX176" s="26">
        <v>45376</v>
      </c>
      <c r="AY176" s="26">
        <v>45379</v>
      </c>
      <c r="AZ176" s="26">
        <v>45380</v>
      </c>
      <c r="BA176" s="26">
        <v>45413</v>
      </c>
      <c r="BB176" s="26">
        <v>45425</v>
      </c>
      <c r="BC176" s="26">
        <v>45446</v>
      </c>
      <c r="BD176" s="26">
        <v>45453</v>
      </c>
      <c r="BE176" s="26">
        <v>45474</v>
      </c>
      <c r="BF176" s="26">
        <v>45493</v>
      </c>
      <c r="BG176" s="26">
        <v>45511</v>
      </c>
      <c r="BH176" s="26">
        <v>45523</v>
      </c>
      <c r="BI176" s="26">
        <v>45579</v>
      </c>
      <c r="BJ176" s="26">
        <v>45600</v>
      </c>
      <c r="BK176" s="26">
        <v>45607</v>
      </c>
      <c r="BL176" s="26">
        <v>45651</v>
      </c>
    </row>
    <row r="177" spans="1:64" ht="105" hidden="1">
      <c r="A177" s="12" t="s">
        <v>3576</v>
      </c>
      <c r="B177" s="12" t="s">
        <v>3577</v>
      </c>
      <c r="C177" s="12" t="s">
        <v>3578</v>
      </c>
      <c r="D177" s="10" t="s">
        <v>2540</v>
      </c>
      <c r="E177" s="12" t="s">
        <v>3579</v>
      </c>
      <c r="F177" s="12" t="s">
        <v>3604</v>
      </c>
      <c r="G177" s="10" t="s">
        <v>2541</v>
      </c>
      <c r="H177" s="15" t="s">
        <v>267</v>
      </c>
      <c r="I177" s="15" t="s">
        <v>3595</v>
      </c>
      <c r="J177" s="15" t="s">
        <v>3665</v>
      </c>
      <c r="K177" s="10" t="s">
        <v>132</v>
      </c>
      <c r="L177" s="13">
        <v>15</v>
      </c>
      <c r="M177" s="12" t="s">
        <v>2538</v>
      </c>
      <c r="N177" s="16">
        <v>45541</v>
      </c>
      <c r="O177" s="12" t="s">
        <v>3584</v>
      </c>
      <c r="P177" s="16">
        <v>45565</v>
      </c>
      <c r="Q177" s="13">
        <f>NETWORKDAYS(N177,P177,AV177:AY177:AZ177:BA177:BB177:BE177:BF177:BG177:BH177:BL177)</f>
        <v>17</v>
      </c>
      <c r="R177" s="13">
        <f t="shared" si="2"/>
        <v>18</v>
      </c>
      <c r="S177" s="13" t="s">
        <v>3614</v>
      </c>
      <c r="T177" s="22" t="s">
        <v>3666</v>
      </c>
      <c r="U177" s="12" t="s">
        <v>3584</v>
      </c>
      <c r="V177" s="12" t="s">
        <v>3584</v>
      </c>
      <c r="W177" s="12" t="s">
        <v>3584</v>
      </c>
      <c r="X177" s="12" t="s">
        <v>3584</v>
      </c>
      <c r="Y177" s="15" t="s">
        <v>3667</v>
      </c>
      <c r="AV177" s="26">
        <v>45292</v>
      </c>
      <c r="AW177" s="26">
        <v>45299</v>
      </c>
      <c r="AX177" s="26">
        <v>45376</v>
      </c>
      <c r="AY177" s="26">
        <v>45379</v>
      </c>
      <c r="AZ177" s="26">
        <v>45380</v>
      </c>
      <c r="BA177" s="26">
        <v>45413</v>
      </c>
      <c r="BB177" s="26">
        <v>45425</v>
      </c>
      <c r="BC177" s="26">
        <v>45446</v>
      </c>
      <c r="BD177" s="26">
        <v>45453</v>
      </c>
      <c r="BE177" s="26">
        <v>45474</v>
      </c>
      <c r="BF177" s="26">
        <v>45493</v>
      </c>
      <c r="BG177" s="26">
        <v>45511</v>
      </c>
      <c r="BH177" s="26">
        <v>45523</v>
      </c>
      <c r="BI177" s="26">
        <v>45579</v>
      </c>
      <c r="BJ177" s="26">
        <v>45600</v>
      </c>
      <c r="BK177" s="26">
        <v>45607</v>
      </c>
      <c r="BL177" s="26">
        <v>45651</v>
      </c>
    </row>
    <row r="178" spans="1:64" ht="135" hidden="1">
      <c r="A178" s="12" t="s">
        <v>3576</v>
      </c>
      <c r="B178" s="12" t="s">
        <v>3577</v>
      </c>
      <c r="C178" s="12" t="s">
        <v>3630</v>
      </c>
      <c r="D178" s="10" t="s">
        <v>2545</v>
      </c>
      <c r="E178" s="12" t="s">
        <v>3600</v>
      </c>
      <c r="F178" s="15" t="s">
        <v>3610</v>
      </c>
      <c r="G178" s="10" t="s">
        <v>2546</v>
      </c>
      <c r="H178" s="15" t="s">
        <v>2074</v>
      </c>
      <c r="I178" s="15" t="s">
        <v>3581</v>
      </c>
      <c r="J178" s="15" t="s">
        <v>3716</v>
      </c>
      <c r="K178" s="10" t="s">
        <v>46</v>
      </c>
      <c r="L178" s="13">
        <v>15</v>
      </c>
      <c r="M178" s="12" t="s">
        <v>2543</v>
      </c>
      <c r="N178" s="16">
        <v>45541</v>
      </c>
      <c r="O178" s="12" t="s">
        <v>3873</v>
      </c>
      <c r="P178" s="16">
        <v>45565</v>
      </c>
      <c r="Q178" s="13">
        <f>NETWORKDAYS(N178,P178,AV178:AY178:AZ178:BA178:BB178:BE178:BF178:BG178:BH178:BL178)</f>
        <v>17</v>
      </c>
      <c r="R178" s="13">
        <f t="shared" si="2"/>
        <v>18</v>
      </c>
      <c r="S178" s="13" t="s">
        <v>3614</v>
      </c>
      <c r="T178" s="22" t="s">
        <v>3872</v>
      </c>
      <c r="U178" s="16">
        <v>45559</v>
      </c>
      <c r="V178" s="12" t="s">
        <v>3593</v>
      </c>
      <c r="W178" s="12" t="s">
        <v>3584</v>
      </c>
      <c r="X178" s="12" t="s">
        <v>3584</v>
      </c>
      <c r="Y178" s="15" t="s">
        <v>3932</v>
      </c>
      <c r="AV178" s="26">
        <v>45292</v>
      </c>
      <c r="AW178" s="26">
        <v>45299</v>
      </c>
      <c r="AX178" s="26">
        <v>45376</v>
      </c>
      <c r="AY178" s="26">
        <v>45379</v>
      </c>
      <c r="AZ178" s="26">
        <v>45380</v>
      </c>
      <c r="BA178" s="26">
        <v>45413</v>
      </c>
      <c r="BB178" s="26">
        <v>45425</v>
      </c>
      <c r="BC178" s="26">
        <v>45446</v>
      </c>
      <c r="BD178" s="26">
        <v>45453</v>
      </c>
      <c r="BE178" s="26">
        <v>45474</v>
      </c>
      <c r="BF178" s="26">
        <v>45493</v>
      </c>
      <c r="BG178" s="26">
        <v>45511</v>
      </c>
      <c r="BH178" s="26">
        <v>45523</v>
      </c>
      <c r="BI178" s="26">
        <v>45579</v>
      </c>
      <c r="BJ178" s="26">
        <v>45600</v>
      </c>
      <c r="BK178" s="26">
        <v>45607</v>
      </c>
      <c r="BL178" s="26">
        <v>45651</v>
      </c>
    </row>
    <row r="179" spans="1:64" ht="105" hidden="1">
      <c r="A179" s="12" t="s">
        <v>3576</v>
      </c>
      <c r="B179" s="12" t="s">
        <v>3577</v>
      </c>
      <c r="C179" s="12" t="s">
        <v>3668</v>
      </c>
      <c r="D179" s="10" t="s">
        <v>1918</v>
      </c>
      <c r="E179" s="12" t="s">
        <v>3588</v>
      </c>
      <c r="F179" s="12" t="s">
        <v>3580</v>
      </c>
      <c r="G179" s="10" t="s">
        <v>1919</v>
      </c>
      <c r="H179" s="15" t="s">
        <v>1740</v>
      </c>
      <c r="I179" s="15" t="s">
        <v>3581</v>
      </c>
      <c r="J179" s="15" t="s">
        <v>3582</v>
      </c>
      <c r="K179" s="10" t="s">
        <v>35</v>
      </c>
      <c r="L179" s="13">
        <v>15</v>
      </c>
      <c r="M179" s="12" t="s">
        <v>2618</v>
      </c>
      <c r="N179" s="16">
        <v>45541</v>
      </c>
      <c r="O179" s="12" t="s">
        <v>1916</v>
      </c>
      <c r="P179" s="16">
        <v>45546</v>
      </c>
      <c r="Q179" s="13">
        <f>NETWORKDAYS(N179,P179,AV179:AY179:AZ179:BA179:BB179:BE179:BF179:BG179:BH179:BL179)</f>
        <v>4</v>
      </c>
      <c r="R179" s="13">
        <f t="shared" si="2"/>
        <v>5</v>
      </c>
      <c r="S179" s="12" t="s">
        <v>3591</v>
      </c>
      <c r="T179" s="22" t="s">
        <v>3669</v>
      </c>
      <c r="U179" s="16">
        <v>45546</v>
      </c>
      <c r="V179" s="12" t="s">
        <v>3593</v>
      </c>
      <c r="W179" s="12" t="s">
        <v>3599</v>
      </c>
      <c r="X179" s="12" t="s">
        <v>3584</v>
      </c>
      <c r="Y179" s="12" t="s">
        <v>3591</v>
      </c>
      <c r="AV179" s="26">
        <v>45292</v>
      </c>
      <c r="AW179" s="26">
        <v>45299</v>
      </c>
      <c r="AX179" s="26">
        <v>45376</v>
      </c>
      <c r="AY179" s="26">
        <v>45379</v>
      </c>
      <c r="AZ179" s="26">
        <v>45380</v>
      </c>
      <c r="BA179" s="26">
        <v>45413</v>
      </c>
      <c r="BB179" s="26">
        <v>45425</v>
      </c>
      <c r="BC179" s="26">
        <v>45446</v>
      </c>
      <c r="BD179" s="26">
        <v>45453</v>
      </c>
      <c r="BE179" s="26">
        <v>45474</v>
      </c>
      <c r="BF179" s="26">
        <v>45493</v>
      </c>
      <c r="BG179" s="26">
        <v>45511</v>
      </c>
      <c r="BH179" s="26">
        <v>45523</v>
      </c>
      <c r="BI179" s="26">
        <v>45579</v>
      </c>
      <c r="BJ179" s="26">
        <v>45600</v>
      </c>
      <c r="BK179" s="26">
        <v>45607</v>
      </c>
      <c r="BL179" s="26">
        <v>45651</v>
      </c>
    </row>
    <row r="180" spans="1:64" ht="120" hidden="1">
      <c r="A180" s="12" t="s">
        <v>3576</v>
      </c>
      <c r="B180" s="12" t="s">
        <v>3577</v>
      </c>
      <c r="C180" s="12" t="s">
        <v>3621</v>
      </c>
      <c r="D180" s="11" t="s">
        <v>727</v>
      </c>
      <c r="E180" s="17" t="s">
        <v>3588</v>
      </c>
      <c r="F180" s="21" t="s">
        <v>3589</v>
      </c>
      <c r="G180" s="10" t="s">
        <v>728</v>
      </c>
      <c r="H180" s="15" t="s">
        <v>2840</v>
      </c>
      <c r="I180" s="15" t="s">
        <v>3581</v>
      </c>
      <c r="J180" s="15" t="s">
        <v>3686</v>
      </c>
      <c r="K180" s="10" t="s">
        <v>108</v>
      </c>
      <c r="L180" s="13">
        <v>15</v>
      </c>
      <c r="M180" s="12" t="s">
        <v>2620</v>
      </c>
      <c r="N180" s="16">
        <v>45541</v>
      </c>
      <c r="O180" s="12" t="s">
        <v>725</v>
      </c>
      <c r="P180" s="16">
        <v>45565</v>
      </c>
      <c r="Q180" s="13">
        <f>NETWORKDAYS(N180,P180,AV180:AY180:AZ180:BA180:BB180:BE180:BF180:BG180:BH180:BL180)</f>
        <v>17</v>
      </c>
      <c r="R180" s="13">
        <f t="shared" si="2"/>
        <v>18</v>
      </c>
      <c r="S180" s="13" t="s">
        <v>3614</v>
      </c>
      <c r="T180" s="22" t="s">
        <v>3874</v>
      </c>
      <c r="U180" s="16">
        <v>45555</v>
      </c>
      <c r="V180" s="12" t="s">
        <v>3593</v>
      </c>
      <c r="W180" s="12" t="s">
        <v>3584</v>
      </c>
      <c r="X180" s="12" t="s">
        <v>3584</v>
      </c>
      <c r="Y180" s="15" t="s">
        <v>3932</v>
      </c>
      <c r="AV180" s="26">
        <v>45292</v>
      </c>
      <c r="AW180" s="26">
        <v>45299</v>
      </c>
      <c r="AX180" s="26">
        <v>45376</v>
      </c>
      <c r="AY180" s="26">
        <v>45379</v>
      </c>
      <c r="AZ180" s="26">
        <v>45380</v>
      </c>
      <c r="BA180" s="26">
        <v>45413</v>
      </c>
      <c r="BB180" s="26">
        <v>45425</v>
      </c>
      <c r="BC180" s="26">
        <v>45446</v>
      </c>
      <c r="BD180" s="26">
        <v>45453</v>
      </c>
      <c r="BE180" s="26">
        <v>45474</v>
      </c>
      <c r="BF180" s="26">
        <v>45493</v>
      </c>
      <c r="BG180" s="26">
        <v>45511</v>
      </c>
      <c r="BH180" s="26">
        <v>45523</v>
      </c>
      <c r="BI180" s="26">
        <v>45579</v>
      </c>
      <c r="BJ180" s="26">
        <v>45600</v>
      </c>
      <c r="BK180" s="26">
        <v>45607</v>
      </c>
      <c r="BL180" s="26">
        <v>45651</v>
      </c>
    </row>
    <row r="181" spans="1:64" ht="195" hidden="1">
      <c r="A181" s="12" t="s">
        <v>3576</v>
      </c>
      <c r="B181" s="12" t="s">
        <v>3577</v>
      </c>
      <c r="C181" s="12" t="s">
        <v>3627</v>
      </c>
      <c r="D181" s="10" t="s">
        <v>2280</v>
      </c>
      <c r="E181" s="12" t="s">
        <v>3600</v>
      </c>
      <c r="F181" s="15" t="s">
        <v>3610</v>
      </c>
      <c r="G181" s="10" t="s">
        <v>2624</v>
      </c>
      <c r="H181" s="15" t="s">
        <v>3876</v>
      </c>
      <c r="I181" s="15" t="s">
        <v>3581</v>
      </c>
      <c r="J181" s="15" t="s">
        <v>3716</v>
      </c>
      <c r="K181" s="15" t="s">
        <v>3583</v>
      </c>
      <c r="L181" s="13">
        <v>15</v>
      </c>
      <c r="M181" s="12" t="s">
        <v>2622</v>
      </c>
      <c r="N181" s="16">
        <v>45541</v>
      </c>
      <c r="O181" s="12" t="s">
        <v>3584</v>
      </c>
      <c r="P181" s="16">
        <v>45565</v>
      </c>
      <c r="Q181" s="13">
        <f>NETWORKDAYS(N181,P181,AV181:AY181:AZ181:BA181:BB181:BE181:BF181:BG181:BH181:BL181)</f>
        <v>17</v>
      </c>
      <c r="R181" s="13">
        <f t="shared" si="2"/>
        <v>18</v>
      </c>
      <c r="S181" s="13" t="s">
        <v>3614</v>
      </c>
      <c r="T181" s="22" t="s">
        <v>3875</v>
      </c>
      <c r="U181" s="12" t="s">
        <v>3584</v>
      </c>
      <c r="V181" s="12" t="s">
        <v>3584</v>
      </c>
      <c r="W181" s="12" t="s">
        <v>3584</v>
      </c>
      <c r="X181" s="12" t="s">
        <v>3584</v>
      </c>
      <c r="Y181" s="15" t="s">
        <v>3703</v>
      </c>
      <c r="AV181" s="26">
        <v>45292</v>
      </c>
      <c r="AW181" s="26">
        <v>45299</v>
      </c>
      <c r="AX181" s="26">
        <v>45376</v>
      </c>
      <c r="AY181" s="26">
        <v>45379</v>
      </c>
      <c r="AZ181" s="26">
        <v>45380</v>
      </c>
      <c r="BA181" s="26">
        <v>45413</v>
      </c>
      <c r="BB181" s="26">
        <v>45425</v>
      </c>
      <c r="BC181" s="26">
        <v>45446</v>
      </c>
      <c r="BD181" s="26">
        <v>45453</v>
      </c>
      <c r="BE181" s="26">
        <v>45474</v>
      </c>
      <c r="BF181" s="26">
        <v>45493</v>
      </c>
      <c r="BG181" s="26">
        <v>45511</v>
      </c>
      <c r="BH181" s="26">
        <v>45523</v>
      </c>
      <c r="BI181" s="26">
        <v>45579</v>
      </c>
      <c r="BJ181" s="26">
        <v>45600</v>
      </c>
      <c r="BK181" s="26">
        <v>45607</v>
      </c>
      <c r="BL181" s="26">
        <v>45651</v>
      </c>
    </row>
    <row r="182" spans="1:64" ht="105" hidden="1">
      <c r="A182" s="12" t="s">
        <v>3576</v>
      </c>
      <c r="B182" s="12" t="s">
        <v>3577</v>
      </c>
      <c r="C182" s="12" t="s">
        <v>3578</v>
      </c>
      <c r="D182" s="10" t="s">
        <v>1050</v>
      </c>
      <c r="E182" s="12" t="s">
        <v>3602</v>
      </c>
      <c r="F182" s="10"/>
      <c r="G182" s="10" t="s">
        <v>609</v>
      </c>
      <c r="H182" s="15" t="s">
        <v>1740</v>
      </c>
      <c r="I182" s="15" t="s">
        <v>3581</v>
      </c>
      <c r="J182" s="15" t="s">
        <v>3582</v>
      </c>
      <c r="K182" s="15" t="s">
        <v>3583</v>
      </c>
      <c r="L182" s="13">
        <v>15</v>
      </c>
      <c r="M182" s="12" t="s">
        <v>2625</v>
      </c>
      <c r="N182" s="16">
        <v>45541</v>
      </c>
      <c r="O182" s="12" t="s">
        <v>1048</v>
      </c>
      <c r="P182" s="16">
        <v>45562</v>
      </c>
      <c r="Q182" s="13">
        <f>NETWORKDAYS(N182,P182,AV182:AY182:AZ182:BA182:BB182:BE182:BF182:BG182:BH182:BL182)</f>
        <v>16</v>
      </c>
      <c r="R182" s="13">
        <f t="shared" si="2"/>
        <v>17</v>
      </c>
      <c r="S182" s="13" t="s">
        <v>3698</v>
      </c>
      <c r="T182" s="22" t="s">
        <v>3877</v>
      </c>
      <c r="U182" s="16">
        <v>45562</v>
      </c>
      <c r="V182" s="12" t="s">
        <v>3593</v>
      </c>
      <c r="W182" s="12" t="s">
        <v>3584</v>
      </c>
      <c r="X182" s="12" t="s">
        <v>3584</v>
      </c>
      <c r="Y182" s="10" t="s">
        <v>3698</v>
      </c>
      <c r="AV182" s="26">
        <v>45292</v>
      </c>
      <c r="AW182" s="26">
        <v>45299</v>
      </c>
      <c r="AX182" s="26">
        <v>45376</v>
      </c>
      <c r="AY182" s="26">
        <v>45379</v>
      </c>
      <c r="AZ182" s="26">
        <v>45380</v>
      </c>
      <c r="BA182" s="26">
        <v>45413</v>
      </c>
      <c r="BB182" s="26">
        <v>45425</v>
      </c>
      <c r="BC182" s="26">
        <v>45446</v>
      </c>
      <c r="BD182" s="26">
        <v>45453</v>
      </c>
      <c r="BE182" s="26">
        <v>45474</v>
      </c>
      <c r="BF182" s="26">
        <v>45493</v>
      </c>
      <c r="BG182" s="26">
        <v>45511</v>
      </c>
      <c r="BH182" s="26">
        <v>45523</v>
      </c>
      <c r="BI182" s="26">
        <v>45579</v>
      </c>
      <c r="BJ182" s="26">
        <v>45600</v>
      </c>
      <c r="BK182" s="26">
        <v>45607</v>
      </c>
      <c r="BL182" s="26">
        <v>45651</v>
      </c>
    </row>
    <row r="183" spans="1:64" ht="135" hidden="1">
      <c r="A183" s="12" t="s">
        <v>3576</v>
      </c>
      <c r="B183" s="12" t="s">
        <v>3577</v>
      </c>
      <c r="C183" s="12" t="s">
        <v>3578</v>
      </c>
      <c r="D183" s="10" t="s">
        <v>263</v>
      </c>
      <c r="E183" s="12" t="s">
        <v>3579</v>
      </c>
      <c r="F183" s="15" t="s">
        <v>3604</v>
      </c>
      <c r="G183" s="10" t="s">
        <v>1926</v>
      </c>
      <c r="H183" s="15" t="s">
        <v>267</v>
      </c>
      <c r="I183" s="15" t="s">
        <v>3595</v>
      </c>
      <c r="J183" s="15" t="s">
        <v>3665</v>
      </c>
      <c r="K183" s="10" t="s">
        <v>46</v>
      </c>
      <c r="L183" s="13">
        <v>15</v>
      </c>
      <c r="M183" s="12" t="s">
        <v>2627</v>
      </c>
      <c r="N183" s="16">
        <v>45541</v>
      </c>
      <c r="O183" s="12" t="s">
        <v>1924</v>
      </c>
      <c r="P183" s="16">
        <v>45565</v>
      </c>
      <c r="Q183" s="13">
        <f>NETWORKDAYS(N183,P183,AV183:AY183:AZ183:BA183:BB183:BE183:BF183:BG183:BH183:BL183)</f>
        <v>17</v>
      </c>
      <c r="R183" s="13">
        <f t="shared" si="2"/>
        <v>18</v>
      </c>
      <c r="S183" s="13" t="s">
        <v>3614</v>
      </c>
      <c r="T183" s="22" t="s">
        <v>3878</v>
      </c>
      <c r="U183" s="16">
        <v>45546</v>
      </c>
      <c r="V183" s="12" t="s">
        <v>3593</v>
      </c>
      <c r="W183" s="12" t="s">
        <v>3584</v>
      </c>
      <c r="X183" s="12" t="s">
        <v>3584</v>
      </c>
      <c r="Y183" s="15" t="s">
        <v>3932</v>
      </c>
      <c r="AV183" s="26">
        <v>45292</v>
      </c>
      <c r="AW183" s="26">
        <v>45299</v>
      </c>
      <c r="AX183" s="26">
        <v>45376</v>
      </c>
      <c r="AY183" s="26">
        <v>45379</v>
      </c>
      <c r="AZ183" s="26">
        <v>45380</v>
      </c>
      <c r="BA183" s="26">
        <v>45413</v>
      </c>
      <c r="BB183" s="26">
        <v>45425</v>
      </c>
      <c r="BC183" s="26">
        <v>45446</v>
      </c>
      <c r="BD183" s="26">
        <v>45453</v>
      </c>
      <c r="BE183" s="26">
        <v>45474</v>
      </c>
      <c r="BF183" s="26">
        <v>45493</v>
      </c>
      <c r="BG183" s="26">
        <v>45511</v>
      </c>
      <c r="BH183" s="26">
        <v>45523</v>
      </c>
      <c r="BI183" s="26">
        <v>45579</v>
      </c>
      <c r="BJ183" s="26">
        <v>45600</v>
      </c>
      <c r="BK183" s="26">
        <v>45607</v>
      </c>
      <c r="BL183" s="26">
        <v>45651</v>
      </c>
    </row>
    <row r="184" spans="1:64" ht="165" hidden="1">
      <c r="A184" s="12" t="s">
        <v>3576</v>
      </c>
      <c r="B184" s="12" t="s">
        <v>3577</v>
      </c>
      <c r="C184" s="12" t="s">
        <v>3622</v>
      </c>
      <c r="D184" s="10" t="s">
        <v>2666</v>
      </c>
      <c r="E184" s="12" t="s">
        <v>3600</v>
      </c>
      <c r="F184" s="15" t="s">
        <v>3604</v>
      </c>
      <c r="G184" s="10" t="s">
        <v>2667</v>
      </c>
      <c r="H184" s="15" t="s">
        <v>267</v>
      </c>
      <c r="I184" s="15" t="s">
        <v>3595</v>
      </c>
      <c r="J184" s="15" t="s">
        <v>3665</v>
      </c>
      <c r="K184" s="10" t="s">
        <v>171</v>
      </c>
      <c r="L184" s="13">
        <v>15</v>
      </c>
      <c r="M184" s="12" t="s">
        <v>2664</v>
      </c>
      <c r="N184" s="16">
        <v>45541</v>
      </c>
      <c r="O184" s="12" t="s">
        <v>3584</v>
      </c>
      <c r="P184" s="16">
        <v>45565</v>
      </c>
      <c r="Q184" s="13">
        <f>NETWORKDAYS(N184,P184,AV184:AY184:AZ184:BA184:BB184:BE184:BF184:BG184:BH184:BL184)</f>
        <v>17</v>
      </c>
      <c r="R184" s="13">
        <f t="shared" si="2"/>
        <v>18</v>
      </c>
      <c r="S184" s="13" t="s">
        <v>3614</v>
      </c>
      <c r="T184" s="22" t="s">
        <v>3879</v>
      </c>
      <c r="U184" s="12" t="s">
        <v>3584</v>
      </c>
      <c r="V184" s="12" t="s">
        <v>3584</v>
      </c>
      <c r="W184" s="12" t="s">
        <v>3584</v>
      </c>
      <c r="X184" s="12" t="s">
        <v>3584</v>
      </c>
      <c r="Y184" s="15" t="s">
        <v>3703</v>
      </c>
      <c r="AV184" s="26">
        <v>45292</v>
      </c>
      <c r="AW184" s="26">
        <v>45299</v>
      </c>
      <c r="AX184" s="26">
        <v>45376</v>
      </c>
      <c r="AY184" s="26">
        <v>45379</v>
      </c>
      <c r="AZ184" s="26">
        <v>45380</v>
      </c>
      <c r="BA184" s="26">
        <v>45413</v>
      </c>
      <c r="BB184" s="26">
        <v>45425</v>
      </c>
      <c r="BC184" s="26">
        <v>45446</v>
      </c>
      <c r="BD184" s="26">
        <v>45453</v>
      </c>
      <c r="BE184" s="26">
        <v>45474</v>
      </c>
      <c r="BF184" s="26">
        <v>45493</v>
      </c>
      <c r="BG184" s="26">
        <v>45511</v>
      </c>
      <c r="BH184" s="26">
        <v>45523</v>
      </c>
      <c r="BI184" s="26">
        <v>45579</v>
      </c>
      <c r="BJ184" s="26">
        <v>45600</v>
      </c>
      <c r="BK184" s="26">
        <v>45607</v>
      </c>
      <c r="BL184" s="26">
        <v>45651</v>
      </c>
    </row>
    <row r="185" spans="1:64" ht="120" hidden="1">
      <c r="A185" s="12" t="s">
        <v>3576</v>
      </c>
      <c r="B185" s="12" t="s">
        <v>3577</v>
      </c>
      <c r="C185" s="12" t="s">
        <v>3578</v>
      </c>
      <c r="D185" s="10" t="s">
        <v>940</v>
      </c>
      <c r="E185" s="12" t="s">
        <v>3579</v>
      </c>
      <c r="F185" s="15" t="s">
        <v>3604</v>
      </c>
      <c r="G185" s="10" t="s">
        <v>941</v>
      </c>
      <c r="H185" s="15" t="s">
        <v>3787</v>
      </c>
      <c r="I185" s="15" t="s">
        <v>3595</v>
      </c>
      <c r="J185" s="15" t="s">
        <v>3788</v>
      </c>
      <c r="K185" s="10" t="s">
        <v>171</v>
      </c>
      <c r="L185" s="13">
        <v>15</v>
      </c>
      <c r="M185" s="12" t="s">
        <v>2672</v>
      </c>
      <c r="N185" s="16">
        <v>45541</v>
      </c>
      <c r="O185" s="12" t="s">
        <v>938</v>
      </c>
      <c r="P185" s="16">
        <v>45565</v>
      </c>
      <c r="Q185" s="13">
        <f>NETWORKDAYS(N185,P185,AV185:AY185:AZ185:BA185:BB185:BE185:BF185:BG185:BH185:BL185)</f>
        <v>17</v>
      </c>
      <c r="R185" s="13">
        <f t="shared" si="2"/>
        <v>18</v>
      </c>
      <c r="S185" s="13" t="s">
        <v>3614</v>
      </c>
      <c r="T185" s="22" t="s">
        <v>3880</v>
      </c>
      <c r="U185" s="16">
        <v>45553</v>
      </c>
      <c r="V185" s="12" t="s">
        <v>3593</v>
      </c>
      <c r="W185" s="12" t="s">
        <v>3584</v>
      </c>
      <c r="X185" s="12" t="s">
        <v>3584</v>
      </c>
      <c r="Y185" s="15" t="s">
        <v>3932</v>
      </c>
      <c r="AV185" s="26">
        <v>45292</v>
      </c>
      <c r="AW185" s="26">
        <v>45299</v>
      </c>
      <c r="AX185" s="26">
        <v>45376</v>
      </c>
      <c r="AY185" s="26">
        <v>45379</v>
      </c>
      <c r="AZ185" s="26">
        <v>45380</v>
      </c>
      <c r="BA185" s="26">
        <v>45413</v>
      </c>
      <c r="BB185" s="26">
        <v>45425</v>
      </c>
      <c r="BC185" s="26">
        <v>45446</v>
      </c>
      <c r="BD185" s="26">
        <v>45453</v>
      </c>
      <c r="BE185" s="26">
        <v>45474</v>
      </c>
      <c r="BF185" s="26">
        <v>45493</v>
      </c>
      <c r="BG185" s="26">
        <v>45511</v>
      </c>
      <c r="BH185" s="26">
        <v>45523</v>
      </c>
      <c r="BI185" s="26">
        <v>45579</v>
      </c>
      <c r="BJ185" s="26">
        <v>45600</v>
      </c>
      <c r="BK185" s="26">
        <v>45607</v>
      </c>
      <c r="BL185" s="26">
        <v>45651</v>
      </c>
    </row>
    <row r="186" spans="1:64" ht="180" hidden="1">
      <c r="A186" s="12" t="s">
        <v>3576</v>
      </c>
      <c r="B186" s="12" t="s">
        <v>3577</v>
      </c>
      <c r="C186" s="12" t="s">
        <v>3616</v>
      </c>
      <c r="D186" s="10" t="s">
        <v>2680</v>
      </c>
      <c r="E186" s="12" t="s">
        <v>3602</v>
      </c>
      <c r="F186" s="15" t="s">
        <v>3623</v>
      </c>
      <c r="G186" s="10" t="s">
        <v>2681</v>
      </c>
      <c r="H186" s="15" t="s">
        <v>3707</v>
      </c>
      <c r="I186" s="15" t="s">
        <v>3581</v>
      </c>
      <c r="J186" s="15" t="s">
        <v>3683</v>
      </c>
      <c r="K186" s="15" t="s">
        <v>3583</v>
      </c>
      <c r="L186" s="13">
        <v>15</v>
      </c>
      <c r="M186" s="12" t="s">
        <v>2678</v>
      </c>
      <c r="N186" s="16">
        <v>45541</v>
      </c>
      <c r="O186" s="12" t="s">
        <v>3584</v>
      </c>
      <c r="P186" s="16">
        <v>45565</v>
      </c>
      <c r="Q186" s="13">
        <f>NETWORKDAYS(N186,P186,AV186:AY186:AZ186:BA186:BB186:BE186:BF186:BG186:BH186:BL186)</f>
        <v>17</v>
      </c>
      <c r="R186" s="13">
        <f t="shared" si="2"/>
        <v>18</v>
      </c>
      <c r="S186" s="13" t="s">
        <v>3614</v>
      </c>
      <c r="T186" s="22" t="s">
        <v>3881</v>
      </c>
      <c r="U186" s="12" t="s">
        <v>3584</v>
      </c>
      <c r="V186" s="12" t="s">
        <v>3584</v>
      </c>
      <c r="W186" s="12" t="s">
        <v>3584</v>
      </c>
      <c r="X186" s="12" t="s">
        <v>3584</v>
      </c>
      <c r="Y186" s="15" t="s">
        <v>3703</v>
      </c>
      <c r="AV186" s="26">
        <v>45292</v>
      </c>
      <c r="AW186" s="26">
        <v>45299</v>
      </c>
      <c r="AX186" s="26">
        <v>45376</v>
      </c>
      <c r="AY186" s="26">
        <v>45379</v>
      </c>
      <c r="AZ186" s="26">
        <v>45380</v>
      </c>
      <c r="BA186" s="26">
        <v>45413</v>
      </c>
      <c r="BB186" s="26">
        <v>45425</v>
      </c>
      <c r="BC186" s="26">
        <v>45446</v>
      </c>
      <c r="BD186" s="26">
        <v>45453</v>
      </c>
      <c r="BE186" s="26">
        <v>45474</v>
      </c>
      <c r="BF186" s="26">
        <v>45493</v>
      </c>
      <c r="BG186" s="26">
        <v>45511</v>
      </c>
      <c r="BH186" s="26">
        <v>45523</v>
      </c>
      <c r="BI186" s="26">
        <v>45579</v>
      </c>
      <c r="BJ186" s="26">
        <v>45600</v>
      </c>
      <c r="BK186" s="26">
        <v>45607</v>
      </c>
      <c r="BL186" s="26">
        <v>45651</v>
      </c>
    </row>
    <row r="187" spans="1:64" ht="105" hidden="1">
      <c r="A187" s="12" t="s">
        <v>3576</v>
      </c>
      <c r="B187" s="12" t="s">
        <v>3577</v>
      </c>
      <c r="C187" s="12" t="s">
        <v>3628</v>
      </c>
      <c r="D187" s="10" t="s">
        <v>2690</v>
      </c>
      <c r="E187" s="12" t="s">
        <v>3600</v>
      </c>
      <c r="F187" s="12" t="s">
        <v>3604</v>
      </c>
      <c r="G187" s="10" t="s">
        <v>2691</v>
      </c>
      <c r="H187" s="15" t="s">
        <v>3044</v>
      </c>
      <c r="I187" s="15" t="s">
        <v>3581</v>
      </c>
      <c r="J187" s="12" t="s">
        <v>3590</v>
      </c>
      <c r="K187" s="10" t="s">
        <v>46</v>
      </c>
      <c r="L187" s="13">
        <v>15</v>
      </c>
      <c r="M187" s="12" t="s">
        <v>2688</v>
      </c>
      <c r="N187" s="16">
        <v>45541</v>
      </c>
      <c r="O187" s="12" t="s">
        <v>2547</v>
      </c>
      <c r="P187" s="16">
        <v>45544</v>
      </c>
      <c r="Q187" s="13">
        <f>NETWORKDAYS(N187,P187,AV187:AY187:AZ187:BA187:BB187:BE187:BF187:BG187:BH187:BL187)</f>
        <v>2</v>
      </c>
      <c r="R187" s="13">
        <f t="shared" si="2"/>
        <v>3</v>
      </c>
      <c r="S187" s="12" t="s">
        <v>3591</v>
      </c>
      <c r="T187" s="22" t="s">
        <v>3670</v>
      </c>
      <c r="U187" s="16">
        <v>45544</v>
      </c>
      <c r="V187" s="12" t="s">
        <v>3593</v>
      </c>
      <c r="W187" s="12" t="s">
        <v>3584</v>
      </c>
      <c r="X187" s="12" t="s">
        <v>3584</v>
      </c>
      <c r="Y187" s="12" t="s">
        <v>3591</v>
      </c>
      <c r="AV187" s="26">
        <v>45292</v>
      </c>
      <c r="AW187" s="26">
        <v>45299</v>
      </c>
      <c r="AX187" s="26">
        <v>45376</v>
      </c>
      <c r="AY187" s="26">
        <v>45379</v>
      </c>
      <c r="AZ187" s="26">
        <v>45380</v>
      </c>
      <c r="BA187" s="26">
        <v>45413</v>
      </c>
      <c r="BB187" s="26">
        <v>45425</v>
      </c>
      <c r="BC187" s="26">
        <v>45446</v>
      </c>
      <c r="BD187" s="26">
        <v>45453</v>
      </c>
      <c r="BE187" s="26">
        <v>45474</v>
      </c>
      <c r="BF187" s="26">
        <v>45493</v>
      </c>
      <c r="BG187" s="26">
        <v>45511</v>
      </c>
      <c r="BH187" s="26">
        <v>45523</v>
      </c>
      <c r="BI187" s="26">
        <v>45579</v>
      </c>
      <c r="BJ187" s="26">
        <v>45600</v>
      </c>
      <c r="BK187" s="26">
        <v>45607</v>
      </c>
      <c r="BL187" s="26">
        <v>45651</v>
      </c>
    </row>
    <row r="188" spans="1:64" ht="165" hidden="1">
      <c r="A188" s="12" t="s">
        <v>3576</v>
      </c>
      <c r="B188" s="12" t="s">
        <v>3577</v>
      </c>
      <c r="C188" s="12" t="s">
        <v>3578</v>
      </c>
      <c r="D188" s="10" t="s">
        <v>2702</v>
      </c>
      <c r="E188" s="12" t="s">
        <v>3588</v>
      </c>
      <c r="F188" s="15" t="s">
        <v>3623</v>
      </c>
      <c r="G188" s="10" t="s">
        <v>2703</v>
      </c>
      <c r="H188" s="15" t="s">
        <v>2138</v>
      </c>
      <c r="I188" s="15" t="s">
        <v>3581</v>
      </c>
      <c r="J188" s="15" t="s">
        <v>3683</v>
      </c>
      <c r="K188" s="15" t="s">
        <v>3583</v>
      </c>
      <c r="L188" s="13">
        <v>15</v>
      </c>
      <c r="M188" s="12" t="s">
        <v>2700</v>
      </c>
      <c r="N188" s="16">
        <v>45541</v>
      </c>
      <c r="O188" s="12" t="s">
        <v>3584</v>
      </c>
      <c r="P188" s="16">
        <v>45565</v>
      </c>
      <c r="Q188" s="13">
        <f>NETWORKDAYS(N188,P188,AV188:AY188:AZ188:BA188:BB188:BE188:BF188:BG188:BH188:BL188)</f>
        <v>17</v>
      </c>
      <c r="R188" s="13">
        <f t="shared" si="2"/>
        <v>18</v>
      </c>
      <c r="S188" s="13" t="s">
        <v>3614</v>
      </c>
      <c r="T188" s="24" t="s">
        <v>3882</v>
      </c>
      <c r="U188" s="12" t="s">
        <v>3584</v>
      </c>
      <c r="V188" s="12" t="s">
        <v>3584</v>
      </c>
      <c r="W188" s="12" t="s">
        <v>3584</v>
      </c>
      <c r="X188" s="12" t="s">
        <v>3584</v>
      </c>
      <c r="Y188" s="15" t="s">
        <v>3703</v>
      </c>
      <c r="AV188" s="26">
        <v>45292</v>
      </c>
      <c r="AW188" s="26">
        <v>45299</v>
      </c>
      <c r="AX188" s="26">
        <v>45376</v>
      </c>
      <c r="AY188" s="26">
        <v>45379</v>
      </c>
      <c r="AZ188" s="26">
        <v>45380</v>
      </c>
      <c r="BA188" s="26">
        <v>45413</v>
      </c>
      <c r="BB188" s="26">
        <v>45425</v>
      </c>
      <c r="BC188" s="26">
        <v>45446</v>
      </c>
      <c r="BD188" s="26">
        <v>45453</v>
      </c>
      <c r="BE188" s="26">
        <v>45474</v>
      </c>
      <c r="BF188" s="26">
        <v>45493</v>
      </c>
      <c r="BG188" s="26">
        <v>45511</v>
      </c>
      <c r="BH188" s="26">
        <v>45523</v>
      </c>
      <c r="BI188" s="26">
        <v>45579</v>
      </c>
      <c r="BJ188" s="26">
        <v>45600</v>
      </c>
      <c r="BK188" s="26">
        <v>45607</v>
      </c>
      <c r="BL188" s="26">
        <v>45651</v>
      </c>
    </row>
    <row r="189" spans="1:64" ht="173.25">
      <c r="A189" s="32" t="s">
        <v>3576</v>
      </c>
      <c r="B189" s="32" t="s">
        <v>3577</v>
      </c>
      <c r="C189" s="32" t="s">
        <v>3578</v>
      </c>
      <c r="D189" s="33" t="s">
        <v>2706</v>
      </c>
      <c r="E189" s="32" t="s">
        <v>3600</v>
      </c>
      <c r="F189" s="33" t="s">
        <v>3604</v>
      </c>
      <c r="G189" s="33" t="s">
        <v>2707</v>
      </c>
      <c r="H189" s="33" t="s">
        <v>267</v>
      </c>
      <c r="I189" s="33" t="s">
        <v>3595</v>
      </c>
      <c r="J189" s="33" t="s">
        <v>3665</v>
      </c>
      <c r="K189" s="33" t="s">
        <v>171</v>
      </c>
      <c r="L189" s="32">
        <v>15</v>
      </c>
      <c r="M189" s="32" t="s">
        <v>2704</v>
      </c>
      <c r="N189" s="34">
        <v>45541</v>
      </c>
      <c r="O189" s="32" t="s">
        <v>3584</v>
      </c>
      <c r="P189" s="34">
        <v>45565</v>
      </c>
      <c r="Q189" s="32">
        <f>NETWORKDAYS(N189,P189,AV189:AY189:AZ189:BA189:BB189:BE189:BF189:BG189:BH189:BL189)</f>
        <v>17</v>
      </c>
      <c r="R189" s="13">
        <f t="shared" si="2"/>
        <v>18</v>
      </c>
      <c r="S189" s="32" t="s">
        <v>3591</v>
      </c>
      <c r="T189" s="35" t="s">
        <v>3883</v>
      </c>
      <c r="U189" s="32" t="s">
        <v>3584</v>
      </c>
      <c r="V189" s="32" t="s">
        <v>3584</v>
      </c>
      <c r="W189" s="32" t="s">
        <v>3584</v>
      </c>
      <c r="X189" s="32" t="s">
        <v>3584</v>
      </c>
      <c r="Y189" s="33" t="s">
        <v>3644</v>
      </c>
      <c r="AV189" s="26">
        <v>45292</v>
      </c>
      <c r="AW189" s="26">
        <v>45299</v>
      </c>
      <c r="AX189" s="26">
        <v>45376</v>
      </c>
      <c r="AY189" s="26">
        <v>45379</v>
      </c>
      <c r="AZ189" s="26">
        <v>45380</v>
      </c>
      <c r="BA189" s="26">
        <v>45413</v>
      </c>
      <c r="BB189" s="26">
        <v>45425</v>
      </c>
      <c r="BC189" s="26">
        <v>45446</v>
      </c>
      <c r="BD189" s="26">
        <v>45453</v>
      </c>
      <c r="BE189" s="26">
        <v>45474</v>
      </c>
      <c r="BF189" s="26">
        <v>45493</v>
      </c>
      <c r="BG189" s="26">
        <v>45511</v>
      </c>
      <c r="BH189" s="26">
        <v>45523</v>
      </c>
      <c r="BI189" s="26">
        <v>45579</v>
      </c>
      <c r="BJ189" s="26">
        <v>45600</v>
      </c>
      <c r="BK189" s="26">
        <v>45607</v>
      </c>
      <c r="BL189" s="26">
        <v>45651</v>
      </c>
    </row>
    <row r="190" spans="1:64" ht="110.25">
      <c r="A190" s="32" t="s">
        <v>3576</v>
      </c>
      <c r="B190" s="32" t="s">
        <v>3577</v>
      </c>
      <c r="C190" s="32" t="s">
        <v>3619</v>
      </c>
      <c r="D190" s="33" t="s">
        <v>2710</v>
      </c>
      <c r="E190" s="32" t="s">
        <v>3588</v>
      </c>
      <c r="F190" s="33" t="s">
        <v>3589</v>
      </c>
      <c r="G190" s="33" t="s">
        <v>2711</v>
      </c>
      <c r="H190" s="33" t="s">
        <v>2840</v>
      </c>
      <c r="I190" s="33" t="s">
        <v>3581</v>
      </c>
      <c r="J190" s="33" t="s">
        <v>3686</v>
      </c>
      <c r="K190" s="33" t="s">
        <v>35</v>
      </c>
      <c r="L190" s="32">
        <v>15</v>
      </c>
      <c r="M190" s="32" t="s">
        <v>2708</v>
      </c>
      <c r="N190" s="34">
        <v>45541</v>
      </c>
      <c r="O190" s="32" t="s">
        <v>3584</v>
      </c>
      <c r="P190" s="34">
        <v>45565</v>
      </c>
      <c r="Q190" s="32">
        <f>NETWORKDAYS(N190,P190,AV190:AY190:AZ190:BA190:BB190:BE190:BF190:BG190:BH190:BL190)</f>
        <v>17</v>
      </c>
      <c r="R190" s="13">
        <f t="shared" si="2"/>
        <v>18</v>
      </c>
      <c r="S190" s="32" t="s">
        <v>3591</v>
      </c>
      <c r="T190" s="35" t="s">
        <v>3884</v>
      </c>
      <c r="U190" s="32" t="s">
        <v>3584</v>
      </c>
      <c r="V190" s="32" t="s">
        <v>3584</v>
      </c>
      <c r="W190" s="32" t="s">
        <v>3584</v>
      </c>
      <c r="X190" s="32" t="s">
        <v>3584</v>
      </c>
      <c r="Y190" s="33" t="s">
        <v>3644</v>
      </c>
      <c r="AV190" s="26">
        <v>45292</v>
      </c>
      <c r="AW190" s="26">
        <v>45299</v>
      </c>
      <c r="AX190" s="26">
        <v>45376</v>
      </c>
      <c r="AY190" s="26">
        <v>45379</v>
      </c>
      <c r="AZ190" s="26">
        <v>45380</v>
      </c>
      <c r="BA190" s="26">
        <v>45413</v>
      </c>
      <c r="BB190" s="26">
        <v>45425</v>
      </c>
      <c r="BC190" s="26">
        <v>45446</v>
      </c>
      <c r="BD190" s="26">
        <v>45453</v>
      </c>
      <c r="BE190" s="26">
        <v>45474</v>
      </c>
      <c r="BF190" s="26">
        <v>45493</v>
      </c>
      <c r="BG190" s="26">
        <v>45511</v>
      </c>
      <c r="BH190" s="26">
        <v>45523</v>
      </c>
      <c r="BI190" s="26">
        <v>45579</v>
      </c>
      <c r="BJ190" s="26">
        <v>45600</v>
      </c>
      <c r="BK190" s="26">
        <v>45607</v>
      </c>
      <c r="BL190" s="26">
        <v>45651</v>
      </c>
    </row>
    <row r="191" spans="1:64" ht="110.25">
      <c r="A191" s="32" t="s">
        <v>3576</v>
      </c>
      <c r="B191" s="32" t="s">
        <v>3577</v>
      </c>
      <c r="C191" s="32" t="s">
        <v>3618</v>
      </c>
      <c r="D191" s="33" t="s">
        <v>2718</v>
      </c>
      <c r="E191" s="32" t="s">
        <v>3588</v>
      </c>
      <c r="F191" s="33" t="s">
        <v>3589</v>
      </c>
      <c r="G191" s="33" t="s">
        <v>2719</v>
      </c>
      <c r="H191" s="33" t="s">
        <v>2840</v>
      </c>
      <c r="I191" s="33" t="s">
        <v>3581</v>
      </c>
      <c r="J191" s="33" t="s">
        <v>3686</v>
      </c>
      <c r="K191" s="33" t="s">
        <v>35</v>
      </c>
      <c r="L191" s="32">
        <v>15</v>
      </c>
      <c r="M191" s="32" t="s">
        <v>2716</v>
      </c>
      <c r="N191" s="34">
        <v>45541</v>
      </c>
      <c r="O191" s="32" t="s">
        <v>3584</v>
      </c>
      <c r="P191" s="34">
        <v>45565</v>
      </c>
      <c r="Q191" s="32">
        <f>NETWORKDAYS(N191,P191,AV191:AY191:AZ191:BA191:BB191:BE191:BF191:BG191:BH191:BL191)</f>
        <v>17</v>
      </c>
      <c r="R191" s="13">
        <f t="shared" si="2"/>
        <v>18</v>
      </c>
      <c r="S191" s="32" t="s">
        <v>3591</v>
      </c>
      <c r="T191" s="35" t="s">
        <v>3885</v>
      </c>
      <c r="U191" s="32" t="s">
        <v>3584</v>
      </c>
      <c r="V191" s="32" t="s">
        <v>3584</v>
      </c>
      <c r="W191" s="32" t="s">
        <v>3584</v>
      </c>
      <c r="X191" s="32" t="s">
        <v>3584</v>
      </c>
      <c r="Y191" s="33" t="s">
        <v>3644</v>
      </c>
      <c r="AV191" s="26">
        <v>45292</v>
      </c>
      <c r="AW191" s="26">
        <v>45299</v>
      </c>
      <c r="AX191" s="26">
        <v>45376</v>
      </c>
      <c r="AY191" s="26">
        <v>45379</v>
      </c>
      <c r="AZ191" s="26">
        <v>45380</v>
      </c>
      <c r="BA191" s="26">
        <v>45413</v>
      </c>
      <c r="BB191" s="26">
        <v>45425</v>
      </c>
      <c r="BC191" s="26">
        <v>45446</v>
      </c>
      <c r="BD191" s="26">
        <v>45453</v>
      </c>
      <c r="BE191" s="26">
        <v>45474</v>
      </c>
      <c r="BF191" s="26">
        <v>45493</v>
      </c>
      <c r="BG191" s="26">
        <v>45511</v>
      </c>
      <c r="BH191" s="26">
        <v>45523</v>
      </c>
      <c r="BI191" s="26">
        <v>45579</v>
      </c>
      <c r="BJ191" s="26">
        <v>45600</v>
      </c>
      <c r="BK191" s="26">
        <v>45607</v>
      </c>
      <c r="BL191" s="26">
        <v>45651</v>
      </c>
    </row>
    <row r="192" spans="1:64" ht="141.75">
      <c r="A192" s="32" t="s">
        <v>3576</v>
      </c>
      <c r="B192" s="32" t="s">
        <v>3577</v>
      </c>
      <c r="C192" s="32" t="s">
        <v>3578</v>
      </c>
      <c r="D192" s="33" t="s">
        <v>2722</v>
      </c>
      <c r="E192" s="32" t="s">
        <v>3602</v>
      </c>
      <c r="F192" s="32" t="s">
        <v>3604</v>
      </c>
      <c r="G192" s="33" t="s">
        <v>2723</v>
      </c>
      <c r="H192" s="33" t="s">
        <v>3612</v>
      </c>
      <c r="I192" s="33" t="s">
        <v>3581</v>
      </c>
      <c r="J192" s="33" t="s">
        <v>3686</v>
      </c>
      <c r="K192" s="33" t="s">
        <v>46</v>
      </c>
      <c r="L192" s="32">
        <v>15</v>
      </c>
      <c r="M192" s="32" t="s">
        <v>2720</v>
      </c>
      <c r="N192" s="34">
        <v>45541</v>
      </c>
      <c r="O192" s="32" t="s">
        <v>3584</v>
      </c>
      <c r="P192" s="34">
        <v>45565</v>
      </c>
      <c r="Q192" s="32">
        <f>NETWORKDAYS(N192,P192,AV192:AY192:AZ192:BA192:BB192:BE192:BF192:BG192:BH192:BL192)</f>
        <v>17</v>
      </c>
      <c r="R192" s="13">
        <f t="shared" si="2"/>
        <v>18</v>
      </c>
      <c r="S192" s="32" t="s">
        <v>3591</v>
      </c>
      <c r="T192" s="35" t="s">
        <v>3671</v>
      </c>
      <c r="U192" s="32" t="s">
        <v>3584</v>
      </c>
      <c r="V192" s="32" t="s">
        <v>3584</v>
      </c>
      <c r="W192" s="32" t="s">
        <v>3584</v>
      </c>
      <c r="X192" s="32" t="s">
        <v>3584</v>
      </c>
      <c r="Y192" s="33" t="s">
        <v>3644</v>
      </c>
      <c r="AV192" s="26">
        <v>45292</v>
      </c>
      <c r="AW192" s="26">
        <v>45299</v>
      </c>
      <c r="AX192" s="26">
        <v>45376</v>
      </c>
      <c r="AY192" s="26">
        <v>45379</v>
      </c>
      <c r="AZ192" s="26">
        <v>45380</v>
      </c>
      <c r="BA192" s="26">
        <v>45413</v>
      </c>
      <c r="BB192" s="26">
        <v>45425</v>
      </c>
      <c r="BC192" s="26">
        <v>45446</v>
      </c>
      <c r="BD192" s="26">
        <v>45453</v>
      </c>
      <c r="BE192" s="26">
        <v>45474</v>
      </c>
      <c r="BF192" s="26">
        <v>45493</v>
      </c>
      <c r="BG192" s="26">
        <v>45511</v>
      </c>
      <c r="BH192" s="26">
        <v>45523</v>
      </c>
      <c r="BI192" s="26">
        <v>45579</v>
      </c>
      <c r="BJ192" s="26">
        <v>45600</v>
      </c>
      <c r="BK192" s="26">
        <v>45607</v>
      </c>
      <c r="BL192" s="26">
        <v>45651</v>
      </c>
    </row>
    <row r="193" spans="1:64" ht="150" hidden="1">
      <c r="A193" s="12" t="s">
        <v>3576</v>
      </c>
      <c r="B193" s="12" t="s">
        <v>3577</v>
      </c>
      <c r="C193" s="12" t="s">
        <v>3578</v>
      </c>
      <c r="D193" s="10" t="s">
        <v>1356</v>
      </c>
      <c r="E193" s="12" t="s">
        <v>3588</v>
      </c>
      <c r="F193" s="15" t="s">
        <v>3604</v>
      </c>
      <c r="G193" s="10" t="s">
        <v>1357</v>
      </c>
      <c r="H193" s="15" t="s">
        <v>577</v>
      </c>
      <c r="I193" s="15" t="s">
        <v>3631</v>
      </c>
      <c r="J193" s="15" t="s">
        <v>3886</v>
      </c>
      <c r="K193" s="15" t="s">
        <v>3583</v>
      </c>
      <c r="L193" s="13">
        <v>15</v>
      </c>
      <c r="M193" s="12" t="s">
        <v>2724</v>
      </c>
      <c r="N193" s="16">
        <v>45541</v>
      </c>
      <c r="O193" s="12" t="s">
        <v>1354</v>
      </c>
      <c r="P193" s="16">
        <v>45551</v>
      </c>
      <c r="Q193" s="13">
        <f>NETWORKDAYS(N193,P193,AV193:AY193:AZ193:BA193:BB193:BE193:BF193:BG193:BH193:BL193)</f>
        <v>7</v>
      </c>
      <c r="R193" s="13">
        <f t="shared" si="2"/>
        <v>8</v>
      </c>
      <c r="S193" s="12" t="s">
        <v>3591</v>
      </c>
      <c r="T193" s="22" t="s">
        <v>3887</v>
      </c>
      <c r="U193" s="12" t="s">
        <v>3584</v>
      </c>
      <c r="V193" s="12" t="s">
        <v>3584</v>
      </c>
      <c r="W193" s="12" t="s">
        <v>3584</v>
      </c>
      <c r="X193" s="12" t="s">
        <v>3584</v>
      </c>
      <c r="Y193" s="15" t="s">
        <v>3591</v>
      </c>
      <c r="AV193" s="26">
        <v>45292</v>
      </c>
      <c r="AW193" s="26">
        <v>45299</v>
      </c>
      <c r="AX193" s="26">
        <v>45376</v>
      </c>
      <c r="AY193" s="26">
        <v>45379</v>
      </c>
      <c r="AZ193" s="26">
        <v>45380</v>
      </c>
      <c r="BA193" s="26">
        <v>45413</v>
      </c>
      <c r="BB193" s="26">
        <v>45425</v>
      </c>
      <c r="BC193" s="26">
        <v>45446</v>
      </c>
      <c r="BD193" s="26">
        <v>45453</v>
      </c>
      <c r="BE193" s="26">
        <v>45474</v>
      </c>
      <c r="BF193" s="26">
        <v>45493</v>
      </c>
      <c r="BG193" s="26">
        <v>45511</v>
      </c>
      <c r="BH193" s="26">
        <v>45523</v>
      </c>
      <c r="BI193" s="26">
        <v>45579</v>
      </c>
      <c r="BJ193" s="26">
        <v>45600</v>
      </c>
      <c r="BK193" s="26">
        <v>45607</v>
      </c>
      <c r="BL193" s="26">
        <v>45651</v>
      </c>
    </row>
    <row r="194" spans="1:64" ht="105" hidden="1">
      <c r="A194" s="12" t="s">
        <v>3576</v>
      </c>
      <c r="B194" s="12" t="s">
        <v>3577</v>
      </c>
      <c r="C194" s="12" t="s">
        <v>3618</v>
      </c>
      <c r="D194" s="10" t="s">
        <v>555</v>
      </c>
      <c r="E194" s="12" t="s">
        <v>3602</v>
      </c>
      <c r="F194" s="12" t="s">
        <v>3580</v>
      </c>
      <c r="G194" s="10" t="s">
        <v>1958</v>
      </c>
      <c r="H194" s="15" t="s">
        <v>1139</v>
      </c>
      <c r="I194" s="15" t="s">
        <v>3581</v>
      </c>
      <c r="J194" s="15" t="s">
        <v>3582</v>
      </c>
      <c r="K194" s="10" t="s">
        <v>46</v>
      </c>
      <c r="L194" s="13">
        <v>15</v>
      </c>
      <c r="M194" s="12" t="s">
        <v>2726</v>
      </c>
      <c r="N194" s="16">
        <v>45541</v>
      </c>
      <c r="O194" s="12" t="s">
        <v>1956</v>
      </c>
      <c r="P194" s="16">
        <v>45546</v>
      </c>
      <c r="Q194" s="13">
        <f>NETWORKDAYS(N194,P194,AV194:AY194:AZ194:BA194:BB194:BE194:BF194:BG194:BH194:BL194)</f>
        <v>4</v>
      </c>
      <c r="R194" s="13">
        <f t="shared" si="2"/>
        <v>5</v>
      </c>
      <c r="S194" s="12" t="s">
        <v>3591</v>
      </c>
      <c r="T194" s="22" t="s">
        <v>3672</v>
      </c>
      <c r="U194" s="16">
        <v>45546</v>
      </c>
      <c r="V194" s="12" t="s">
        <v>3593</v>
      </c>
      <c r="W194" s="12" t="s">
        <v>3599</v>
      </c>
      <c r="X194" s="12" t="s">
        <v>3584</v>
      </c>
      <c r="Y194" s="12" t="s">
        <v>3591</v>
      </c>
      <c r="AV194" s="26">
        <v>45292</v>
      </c>
      <c r="AW194" s="26">
        <v>45299</v>
      </c>
      <c r="AX194" s="26">
        <v>45376</v>
      </c>
      <c r="AY194" s="26">
        <v>45379</v>
      </c>
      <c r="AZ194" s="26">
        <v>45380</v>
      </c>
      <c r="BA194" s="26">
        <v>45413</v>
      </c>
      <c r="BB194" s="26">
        <v>45425</v>
      </c>
      <c r="BC194" s="26">
        <v>45446</v>
      </c>
      <c r="BD194" s="26">
        <v>45453</v>
      </c>
      <c r="BE194" s="26">
        <v>45474</v>
      </c>
      <c r="BF194" s="26">
        <v>45493</v>
      </c>
      <c r="BG194" s="26">
        <v>45511</v>
      </c>
      <c r="BH194" s="26">
        <v>45523</v>
      </c>
      <c r="BI194" s="26">
        <v>45579</v>
      </c>
      <c r="BJ194" s="26">
        <v>45600</v>
      </c>
      <c r="BK194" s="26">
        <v>45607</v>
      </c>
      <c r="BL194" s="26">
        <v>45651</v>
      </c>
    </row>
    <row r="195" spans="1:64" ht="120" hidden="1">
      <c r="A195" s="12" t="s">
        <v>3576</v>
      </c>
      <c r="B195" s="12" t="s">
        <v>3577</v>
      </c>
      <c r="C195" s="12" t="s">
        <v>3621</v>
      </c>
      <c r="D195" s="10" t="s">
        <v>2736</v>
      </c>
      <c r="E195" s="12" t="s">
        <v>3600</v>
      </c>
      <c r="F195" s="15" t="s">
        <v>3610</v>
      </c>
      <c r="G195" s="10" t="s">
        <v>2737</v>
      </c>
      <c r="H195" s="15" t="s">
        <v>3434</v>
      </c>
      <c r="I195" s="15" t="s">
        <v>3581</v>
      </c>
      <c r="J195" s="15" t="s">
        <v>3716</v>
      </c>
      <c r="K195" s="10" t="s">
        <v>46</v>
      </c>
      <c r="L195" s="13">
        <v>15</v>
      </c>
      <c r="M195" s="12" t="s">
        <v>2734</v>
      </c>
      <c r="N195" s="16">
        <v>45541</v>
      </c>
      <c r="O195" s="12" t="s">
        <v>3584</v>
      </c>
      <c r="P195" s="16">
        <v>45565</v>
      </c>
      <c r="Q195" s="13">
        <f>NETWORKDAYS(N195,P195,AV195:AY195:AZ195:BA195:BB195:BE195:BF195:BG195:BH195:BL195)</f>
        <v>17</v>
      </c>
      <c r="R195" s="13">
        <f t="shared" si="2"/>
        <v>18</v>
      </c>
      <c r="S195" s="13" t="s">
        <v>3614</v>
      </c>
      <c r="T195" s="22" t="s">
        <v>3888</v>
      </c>
      <c r="U195" s="12" t="s">
        <v>3584</v>
      </c>
      <c r="V195" s="12" t="s">
        <v>3584</v>
      </c>
      <c r="W195" s="12" t="s">
        <v>3584</v>
      </c>
      <c r="X195" s="12" t="s">
        <v>3584</v>
      </c>
      <c r="Y195" s="15" t="s">
        <v>3703</v>
      </c>
      <c r="AV195" s="26">
        <v>45292</v>
      </c>
      <c r="AW195" s="26">
        <v>45299</v>
      </c>
      <c r="AX195" s="26">
        <v>45376</v>
      </c>
      <c r="AY195" s="26">
        <v>45379</v>
      </c>
      <c r="AZ195" s="26">
        <v>45380</v>
      </c>
      <c r="BA195" s="26">
        <v>45413</v>
      </c>
      <c r="BB195" s="26">
        <v>45425</v>
      </c>
      <c r="BC195" s="26">
        <v>45446</v>
      </c>
      <c r="BD195" s="26">
        <v>45453</v>
      </c>
      <c r="BE195" s="26">
        <v>45474</v>
      </c>
      <c r="BF195" s="26">
        <v>45493</v>
      </c>
      <c r="BG195" s="26">
        <v>45511</v>
      </c>
      <c r="BH195" s="26">
        <v>45523</v>
      </c>
      <c r="BI195" s="26">
        <v>45579</v>
      </c>
      <c r="BJ195" s="26">
        <v>45600</v>
      </c>
      <c r="BK195" s="26">
        <v>45607</v>
      </c>
      <c r="BL195" s="26">
        <v>45651</v>
      </c>
    </row>
    <row r="196" spans="1:64" ht="105" hidden="1">
      <c r="A196" s="12" t="s">
        <v>3576</v>
      </c>
      <c r="B196" s="12" t="s">
        <v>3577</v>
      </c>
      <c r="C196" s="12" t="s">
        <v>3621</v>
      </c>
      <c r="D196" s="10" t="s">
        <v>2736</v>
      </c>
      <c r="E196" s="12" t="s">
        <v>3600</v>
      </c>
      <c r="F196" s="15" t="s">
        <v>3610</v>
      </c>
      <c r="G196" s="10" t="s">
        <v>2740</v>
      </c>
      <c r="H196" s="15" t="s">
        <v>3434</v>
      </c>
      <c r="I196" s="15" t="s">
        <v>3581</v>
      </c>
      <c r="J196" s="15" t="s">
        <v>3716</v>
      </c>
      <c r="K196" s="10" t="s">
        <v>46</v>
      </c>
      <c r="L196" s="13">
        <v>15</v>
      </c>
      <c r="M196" s="12" t="s">
        <v>2738</v>
      </c>
      <c r="N196" s="16">
        <v>45541</v>
      </c>
      <c r="O196" s="12" t="s">
        <v>3889</v>
      </c>
      <c r="P196" s="16">
        <v>45559</v>
      </c>
      <c r="Q196" s="13">
        <f>NETWORKDAYS(N196,P196,AV196:AY196:AZ196:BA196:BB196:BE196:BF196:BG196:BH196:BL196)</f>
        <v>13</v>
      </c>
      <c r="R196" s="13">
        <f t="shared" si="2"/>
        <v>14</v>
      </c>
      <c r="S196" s="13" t="s">
        <v>3591</v>
      </c>
      <c r="T196" s="22" t="s">
        <v>3890</v>
      </c>
      <c r="U196" s="16">
        <v>45559</v>
      </c>
      <c r="V196" s="12" t="s">
        <v>3593</v>
      </c>
      <c r="W196" s="12" t="s">
        <v>3599</v>
      </c>
      <c r="X196" s="12" t="s">
        <v>3584</v>
      </c>
      <c r="Y196" s="10" t="s">
        <v>3591</v>
      </c>
      <c r="AV196" s="26">
        <v>45292</v>
      </c>
      <c r="AW196" s="26">
        <v>45299</v>
      </c>
      <c r="AX196" s="26">
        <v>45376</v>
      </c>
      <c r="AY196" s="26">
        <v>45379</v>
      </c>
      <c r="AZ196" s="26">
        <v>45380</v>
      </c>
      <c r="BA196" s="26">
        <v>45413</v>
      </c>
      <c r="BB196" s="26">
        <v>45425</v>
      </c>
      <c r="BC196" s="26">
        <v>45446</v>
      </c>
      <c r="BD196" s="26">
        <v>45453</v>
      </c>
      <c r="BE196" s="26">
        <v>45474</v>
      </c>
      <c r="BF196" s="26">
        <v>45493</v>
      </c>
      <c r="BG196" s="26">
        <v>45511</v>
      </c>
      <c r="BH196" s="26">
        <v>45523</v>
      </c>
      <c r="BI196" s="26">
        <v>45579</v>
      </c>
      <c r="BJ196" s="26">
        <v>45600</v>
      </c>
      <c r="BK196" s="26">
        <v>45607</v>
      </c>
      <c r="BL196" s="26">
        <v>45651</v>
      </c>
    </row>
    <row r="197" spans="1:64" ht="105" hidden="1">
      <c r="A197" s="12" t="s">
        <v>3576</v>
      </c>
      <c r="B197" s="12" t="s">
        <v>3577</v>
      </c>
      <c r="C197" s="12" t="s">
        <v>3628</v>
      </c>
      <c r="D197" s="10" t="s">
        <v>2549</v>
      </c>
      <c r="E197" s="12" t="s">
        <v>3600</v>
      </c>
      <c r="F197" s="12" t="s">
        <v>3604</v>
      </c>
      <c r="G197" s="10" t="s">
        <v>2550</v>
      </c>
      <c r="H197" s="15" t="s">
        <v>3044</v>
      </c>
      <c r="I197" s="15" t="s">
        <v>3581</v>
      </c>
      <c r="J197" s="12" t="s">
        <v>3590</v>
      </c>
      <c r="K197" s="10" t="s">
        <v>46</v>
      </c>
      <c r="L197" s="13">
        <v>15</v>
      </c>
      <c r="M197" s="12" t="s">
        <v>2688</v>
      </c>
      <c r="N197" s="16">
        <v>45541</v>
      </c>
      <c r="O197" s="12" t="s">
        <v>2547</v>
      </c>
      <c r="P197" s="16">
        <v>45544</v>
      </c>
      <c r="Q197" s="13">
        <f>NETWORKDAYS(N197,P197,AV197:AY197:AZ197:BA197:BB197:BE197:BF197:BG197:BH197:BL197)</f>
        <v>2</v>
      </c>
      <c r="R197" s="13">
        <f t="shared" si="2"/>
        <v>3</v>
      </c>
      <c r="S197" s="12" t="s">
        <v>3591</v>
      </c>
      <c r="T197" s="22" t="s">
        <v>3673</v>
      </c>
      <c r="U197" s="16">
        <v>45544</v>
      </c>
      <c r="V197" s="12" t="s">
        <v>3593</v>
      </c>
      <c r="W197" s="12" t="s">
        <v>3584</v>
      </c>
      <c r="X197" s="12" t="s">
        <v>3584</v>
      </c>
      <c r="Y197" s="12" t="s">
        <v>3591</v>
      </c>
      <c r="AV197" s="26">
        <v>45292</v>
      </c>
      <c r="AW197" s="26">
        <v>45299</v>
      </c>
      <c r="AX197" s="26">
        <v>45376</v>
      </c>
      <c r="AY197" s="26">
        <v>45379</v>
      </c>
      <c r="AZ197" s="26">
        <v>45380</v>
      </c>
      <c r="BA197" s="26">
        <v>45413</v>
      </c>
      <c r="BB197" s="26">
        <v>45425</v>
      </c>
      <c r="BC197" s="26">
        <v>45446</v>
      </c>
      <c r="BD197" s="26">
        <v>45453</v>
      </c>
      <c r="BE197" s="26">
        <v>45474</v>
      </c>
      <c r="BF197" s="26">
        <v>45493</v>
      </c>
      <c r="BG197" s="26">
        <v>45511</v>
      </c>
      <c r="BH197" s="26">
        <v>45523</v>
      </c>
      <c r="BI197" s="26">
        <v>45579</v>
      </c>
      <c r="BJ197" s="26">
        <v>45600</v>
      </c>
      <c r="BK197" s="26">
        <v>45607</v>
      </c>
      <c r="BL197" s="26">
        <v>45651</v>
      </c>
    </row>
    <row r="198" spans="1:64" ht="150" hidden="1">
      <c r="A198" s="12" t="s">
        <v>3576</v>
      </c>
      <c r="B198" s="12" t="s">
        <v>3577</v>
      </c>
      <c r="C198" s="12" t="s">
        <v>3578</v>
      </c>
      <c r="D198" s="10" t="s">
        <v>1400</v>
      </c>
      <c r="E198" s="12" t="s">
        <v>3602</v>
      </c>
      <c r="F198" s="15" t="s">
        <v>3610</v>
      </c>
      <c r="G198" s="10" t="s">
        <v>2870</v>
      </c>
      <c r="H198" s="15" t="s">
        <v>1982</v>
      </c>
      <c r="I198" s="15" t="s">
        <v>3581</v>
      </c>
      <c r="J198" s="15" t="s">
        <v>3683</v>
      </c>
      <c r="K198" s="10" t="s">
        <v>357</v>
      </c>
      <c r="L198" s="13">
        <v>15</v>
      </c>
      <c r="M198" s="12" t="s">
        <v>2868</v>
      </c>
      <c r="N198" s="16">
        <v>45540</v>
      </c>
      <c r="O198" s="12" t="s">
        <v>3584</v>
      </c>
      <c r="P198" s="16">
        <v>45565</v>
      </c>
      <c r="Q198" s="13">
        <f>NETWORKDAYS(N198,P198,AV198:AY198:AZ198:BA198:BB198:BE198:BF198:BG198:BH198:BL198)</f>
        <v>18</v>
      </c>
      <c r="R198" s="13">
        <f t="shared" ref="R198:R243" si="3">Q198+1</f>
        <v>19</v>
      </c>
      <c r="S198" s="13" t="s">
        <v>3614</v>
      </c>
      <c r="T198" s="22" t="s">
        <v>3891</v>
      </c>
      <c r="U198" s="12" t="s">
        <v>3584</v>
      </c>
      <c r="V198" s="12" t="s">
        <v>3584</v>
      </c>
      <c r="W198" s="12" t="s">
        <v>3584</v>
      </c>
      <c r="X198" s="12" t="s">
        <v>3584</v>
      </c>
      <c r="Y198" s="15" t="s">
        <v>3703</v>
      </c>
      <c r="AV198" s="26">
        <v>45292</v>
      </c>
      <c r="AW198" s="26">
        <v>45299</v>
      </c>
      <c r="AX198" s="26">
        <v>45376</v>
      </c>
      <c r="AY198" s="26">
        <v>45379</v>
      </c>
      <c r="AZ198" s="26">
        <v>45380</v>
      </c>
      <c r="BA198" s="26">
        <v>45413</v>
      </c>
      <c r="BB198" s="26">
        <v>45425</v>
      </c>
      <c r="BC198" s="26">
        <v>45446</v>
      </c>
      <c r="BD198" s="26">
        <v>45453</v>
      </c>
      <c r="BE198" s="26">
        <v>45474</v>
      </c>
      <c r="BF198" s="26">
        <v>45493</v>
      </c>
      <c r="BG198" s="26">
        <v>45511</v>
      </c>
      <c r="BH198" s="26">
        <v>45523</v>
      </c>
      <c r="BI198" s="26">
        <v>45579</v>
      </c>
      <c r="BJ198" s="26">
        <v>45600</v>
      </c>
      <c r="BK198" s="26">
        <v>45607</v>
      </c>
      <c r="BL198" s="26">
        <v>45651</v>
      </c>
    </row>
    <row r="199" spans="1:64" ht="150" hidden="1">
      <c r="A199" s="12" t="s">
        <v>3576</v>
      </c>
      <c r="B199" s="13" t="s">
        <v>3577</v>
      </c>
      <c r="C199" s="12" t="s">
        <v>3578</v>
      </c>
      <c r="D199" s="10" t="s">
        <v>1400</v>
      </c>
      <c r="E199" s="12" t="s">
        <v>3588</v>
      </c>
      <c r="F199" s="10" t="s">
        <v>3660</v>
      </c>
      <c r="G199" s="10" t="s">
        <v>2873</v>
      </c>
      <c r="H199" s="10" t="s">
        <v>3631</v>
      </c>
      <c r="I199" s="10" t="s">
        <v>3631</v>
      </c>
      <c r="J199" s="10" t="s">
        <v>3631</v>
      </c>
      <c r="K199" s="15" t="s">
        <v>3583</v>
      </c>
      <c r="L199" s="13">
        <v>15</v>
      </c>
      <c r="M199" s="12" t="s">
        <v>2871</v>
      </c>
      <c r="N199" s="16">
        <v>45540</v>
      </c>
      <c r="O199" s="12" t="s">
        <v>3584</v>
      </c>
      <c r="P199" s="16">
        <v>45565</v>
      </c>
      <c r="Q199" s="13">
        <f>NETWORKDAYS(N199,P199,AV199:AY199:AZ199:BA199:BB199:BE199:BF199:BG199:BH199:BL199)</f>
        <v>18</v>
      </c>
      <c r="R199" s="13">
        <f t="shared" si="3"/>
        <v>19</v>
      </c>
      <c r="S199" s="13" t="s">
        <v>3614</v>
      </c>
      <c r="T199" s="23" t="s">
        <v>3892</v>
      </c>
      <c r="U199" s="12" t="s">
        <v>3584</v>
      </c>
      <c r="V199" s="12" t="s">
        <v>3584</v>
      </c>
      <c r="W199" s="12" t="s">
        <v>3584</v>
      </c>
      <c r="X199" s="12" t="s">
        <v>3584</v>
      </c>
      <c r="Y199" s="15" t="s">
        <v>3703</v>
      </c>
      <c r="AV199" s="26">
        <v>45292</v>
      </c>
      <c r="AW199" s="26">
        <v>45299</v>
      </c>
      <c r="AX199" s="26">
        <v>45376</v>
      </c>
      <c r="AY199" s="26">
        <v>45379</v>
      </c>
      <c r="AZ199" s="26">
        <v>45380</v>
      </c>
      <c r="BA199" s="26">
        <v>45413</v>
      </c>
      <c r="BB199" s="26">
        <v>45425</v>
      </c>
      <c r="BC199" s="26">
        <v>45446</v>
      </c>
      <c r="BD199" s="26">
        <v>45453</v>
      </c>
      <c r="BE199" s="26">
        <v>45474</v>
      </c>
      <c r="BF199" s="26">
        <v>45493</v>
      </c>
      <c r="BG199" s="26">
        <v>45511</v>
      </c>
      <c r="BH199" s="26">
        <v>45523</v>
      </c>
      <c r="BI199" s="26">
        <v>45579</v>
      </c>
      <c r="BJ199" s="26">
        <v>45600</v>
      </c>
      <c r="BK199" s="26">
        <v>45607</v>
      </c>
      <c r="BL199" s="26">
        <v>45651</v>
      </c>
    </row>
    <row r="200" spans="1:64" ht="141.75">
      <c r="A200" s="32" t="s">
        <v>3576</v>
      </c>
      <c r="B200" s="32" t="s">
        <v>3577</v>
      </c>
      <c r="C200" s="32" t="s">
        <v>3626</v>
      </c>
      <c r="D200" s="33" t="s">
        <v>2876</v>
      </c>
      <c r="E200" s="32" t="s">
        <v>3602</v>
      </c>
      <c r="F200" s="33" t="s">
        <v>3589</v>
      </c>
      <c r="G200" s="33" t="s">
        <v>2880</v>
      </c>
      <c r="H200" s="33" t="s">
        <v>3612</v>
      </c>
      <c r="I200" s="33" t="s">
        <v>3581</v>
      </c>
      <c r="J200" s="33" t="s">
        <v>3686</v>
      </c>
      <c r="K200" s="33" t="s">
        <v>592</v>
      </c>
      <c r="L200" s="32">
        <v>15</v>
      </c>
      <c r="M200" s="32" t="s">
        <v>2878</v>
      </c>
      <c r="N200" s="34">
        <v>45540</v>
      </c>
      <c r="O200" s="32" t="s">
        <v>3584</v>
      </c>
      <c r="P200" s="34">
        <v>45565</v>
      </c>
      <c r="Q200" s="32">
        <f>NETWORKDAYS(N200,P200,AV200:AY200:AZ200:BA200:BB200:BE200:BF200:BG200:BH200:BL200)</f>
        <v>18</v>
      </c>
      <c r="R200" s="13">
        <f t="shared" si="3"/>
        <v>19</v>
      </c>
      <c r="S200" s="32" t="s">
        <v>3591</v>
      </c>
      <c r="T200" s="35" t="s">
        <v>3939</v>
      </c>
      <c r="U200" s="32" t="s">
        <v>3584</v>
      </c>
      <c r="V200" s="32" t="s">
        <v>3584</v>
      </c>
      <c r="W200" s="32" t="s">
        <v>3584</v>
      </c>
      <c r="X200" s="32" t="s">
        <v>3584</v>
      </c>
      <c r="Y200" s="33" t="s">
        <v>3644</v>
      </c>
      <c r="AV200" s="26">
        <v>45292</v>
      </c>
      <c r="AW200" s="26">
        <v>45299</v>
      </c>
      <c r="AX200" s="26">
        <v>45376</v>
      </c>
      <c r="AY200" s="26">
        <v>45379</v>
      </c>
      <c r="AZ200" s="26">
        <v>45380</v>
      </c>
      <c r="BA200" s="26">
        <v>45413</v>
      </c>
      <c r="BB200" s="26">
        <v>45425</v>
      </c>
      <c r="BC200" s="26">
        <v>45446</v>
      </c>
      <c r="BD200" s="26">
        <v>45453</v>
      </c>
      <c r="BE200" s="26">
        <v>45474</v>
      </c>
      <c r="BF200" s="26">
        <v>45493</v>
      </c>
      <c r="BG200" s="26">
        <v>45511</v>
      </c>
      <c r="BH200" s="26">
        <v>45523</v>
      </c>
      <c r="BI200" s="26">
        <v>45579</v>
      </c>
      <c r="BJ200" s="26">
        <v>45600</v>
      </c>
      <c r="BK200" s="26">
        <v>45607</v>
      </c>
      <c r="BL200" s="26">
        <v>45651</v>
      </c>
    </row>
    <row r="201" spans="1:64" ht="141.75">
      <c r="A201" s="32" t="s">
        <v>3576</v>
      </c>
      <c r="B201" s="32" t="s">
        <v>3577</v>
      </c>
      <c r="C201" s="32" t="s">
        <v>3626</v>
      </c>
      <c r="D201" s="33" t="s">
        <v>2876</v>
      </c>
      <c r="E201" s="32" t="s">
        <v>3602</v>
      </c>
      <c r="F201" s="33" t="s">
        <v>3589</v>
      </c>
      <c r="G201" s="33" t="s">
        <v>2883</v>
      </c>
      <c r="H201" s="33" t="s">
        <v>3612</v>
      </c>
      <c r="I201" s="33" t="s">
        <v>3581</v>
      </c>
      <c r="J201" s="33" t="s">
        <v>3686</v>
      </c>
      <c r="K201" s="33" t="s">
        <v>592</v>
      </c>
      <c r="L201" s="32">
        <v>15</v>
      </c>
      <c r="M201" s="32" t="s">
        <v>2881</v>
      </c>
      <c r="N201" s="34">
        <v>45540</v>
      </c>
      <c r="O201" s="32" t="s">
        <v>3584</v>
      </c>
      <c r="P201" s="34">
        <v>45565</v>
      </c>
      <c r="Q201" s="32">
        <f>NETWORKDAYS(N201,P201,AV201:AY201:AZ201:BA201:BB201:BE201:BF201:BG201:BH201:BL201)</f>
        <v>18</v>
      </c>
      <c r="R201" s="13">
        <f t="shared" si="3"/>
        <v>19</v>
      </c>
      <c r="S201" s="32" t="s">
        <v>3591</v>
      </c>
      <c r="T201" s="35" t="s">
        <v>3938</v>
      </c>
      <c r="U201" s="32" t="s">
        <v>3584</v>
      </c>
      <c r="V201" s="32" t="s">
        <v>3584</v>
      </c>
      <c r="W201" s="32" t="s">
        <v>3584</v>
      </c>
      <c r="X201" s="32" t="s">
        <v>3584</v>
      </c>
      <c r="Y201" s="33" t="s">
        <v>3644</v>
      </c>
      <c r="AV201" s="26">
        <v>45292</v>
      </c>
      <c r="AW201" s="26">
        <v>45299</v>
      </c>
      <c r="AX201" s="26">
        <v>45376</v>
      </c>
      <c r="AY201" s="26">
        <v>45379</v>
      </c>
      <c r="AZ201" s="26">
        <v>45380</v>
      </c>
      <c r="BA201" s="26">
        <v>45413</v>
      </c>
      <c r="BB201" s="26">
        <v>45425</v>
      </c>
      <c r="BC201" s="26">
        <v>45446</v>
      </c>
      <c r="BD201" s="26">
        <v>45453</v>
      </c>
      <c r="BE201" s="26">
        <v>45474</v>
      </c>
      <c r="BF201" s="26">
        <v>45493</v>
      </c>
      <c r="BG201" s="26">
        <v>45511</v>
      </c>
      <c r="BH201" s="26">
        <v>45523</v>
      </c>
      <c r="BI201" s="26">
        <v>45579</v>
      </c>
      <c r="BJ201" s="26">
        <v>45600</v>
      </c>
      <c r="BK201" s="26">
        <v>45607</v>
      </c>
      <c r="BL201" s="26">
        <v>45651</v>
      </c>
    </row>
    <row r="202" spans="1:64" ht="105" hidden="1">
      <c r="A202" s="12" t="s">
        <v>3576</v>
      </c>
      <c r="B202" s="13" t="s">
        <v>3577</v>
      </c>
      <c r="C202" s="12" t="s">
        <v>3608</v>
      </c>
      <c r="D202" s="10" t="s">
        <v>2915</v>
      </c>
      <c r="E202" s="12" t="s">
        <v>3602</v>
      </c>
      <c r="F202" s="10" t="s">
        <v>3604</v>
      </c>
      <c r="G202" s="10" t="s">
        <v>2916</v>
      </c>
      <c r="H202" s="10" t="s">
        <v>1772</v>
      </c>
      <c r="I202" s="10" t="s">
        <v>3581</v>
      </c>
      <c r="J202" s="10" t="s">
        <v>3683</v>
      </c>
      <c r="K202" s="15" t="s">
        <v>3583</v>
      </c>
      <c r="L202" s="13">
        <v>15</v>
      </c>
      <c r="M202" s="13" t="s">
        <v>2913</v>
      </c>
      <c r="N202" s="16">
        <v>45540</v>
      </c>
      <c r="O202" s="12" t="s">
        <v>3584</v>
      </c>
      <c r="P202" s="16">
        <v>45565</v>
      </c>
      <c r="Q202" s="13">
        <f>NETWORKDAYS(N202,P202,AV202:AY202:AZ202:BA202:BB202:BE202:BF202:BG202:BH202:BL202)</f>
        <v>18</v>
      </c>
      <c r="R202" s="13">
        <f t="shared" si="3"/>
        <v>19</v>
      </c>
      <c r="S202" s="13" t="s">
        <v>3614</v>
      </c>
      <c r="T202" s="23" t="s">
        <v>3893</v>
      </c>
      <c r="U202" s="12" t="s">
        <v>3584</v>
      </c>
      <c r="V202" s="12" t="s">
        <v>3584</v>
      </c>
      <c r="W202" s="12" t="s">
        <v>3584</v>
      </c>
      <c r="X202" s="12" t="s">
        <v>3584</v>
      </c>
      <c r="Y202" s="15" t="s">
        <v>3703</v>
      </c>
      <c r="AV202" s="26">
        <v>45292</v>
      </c>
      <c r="AW202" s="26">
        <v>45299</v>
      </c>
      <c r="AX202" s="26">
        <v>45376</v>
      </c>
      <c r="AY202" s="26">
        <v>45379</v>
      </c>
      <c r="AZ202" s="26">
        <v>45380</v>
      </c>
      <c r="BA202" s="26">
        <v>45413</v>
      </c>
      <c r="BB202" s="26">
        <v>45425</v>
      </c>
      <c r="BC202" s="26">
        <v>45446</v>
      </c>
      <c r="BD202" s="26">
        <v>45453</v>
      </c>
      <c r="BE202" s="26">
        <v>45474</v>
      </c>
      <c r="BF202" s="26">
        <v>45493</v>
      </c>
      <c r="BG202" s="26">
        <v>45511</v>
      </c>
      <c r="BH202" s="26">
        <v>45523</v>
      </c>
      <c r="BI202" s="26">
        <v>45579</v>
      </c>
      <c r="BJ202" s="26">
        <v>45600</v>
      </c>
      <c r="BK202" s="26">
        <v>45607</v>
      </c>
      <c r="BL202" s="26">
        <v>45651</v>
      </c>
    </row>
    <row r="203" spans="1:64" ht="141.75">
      <c r="A203" s="32" t="s">
        <v>3576</v>
      </c>
      <c r="B203" s="32" t="s">
        <v>3577</v>
      </c>
      <c r="C203" s="32" t="s">
        <v>3578</v>
      </c>
      <c r="D203" s="33" t="s">
        <v>2919</v>
      </c>
      <c r="E203" s="32" t="s">
        <v>3895</v>
      </c>
      <c r="F203" s="33" t="s">
        <v>3604</v>
      </c>
      <c r="G203" s="33" t="s">
        <v>2920</v>
      </c>
      <c r="H203" s="33" t="s">
        <v>3707</v>
      </c>
      <c r="I203" s="33" t="s">
        <v>3581</v>
      </c>
      <c r="J203" s="33" t="s">
        <v>3683</v>
      </c>
      <c r="K203" s="33" t="s">
        <v>2458</v>
      </c>
      <c r="L203" s="32">
        <v>15</v>
      </c>
      <c r="M203" s="32" t="s">
        <v>2917</v>
      </c>
      <c r="N203" s="34">
        <v>45540</v>
      </c>
      <c r="O203" s="32" t="s">
        <v>3584</v>
      </c>
      <c r="P203" s="34">
        <v>45565</v>
      </c>
      <c r="Q203" s="32">
        <f>NETWORKDAYS(N203,P203,AV203:AY203:AZ203:BA203:BB203:BE203:BF203:BG203:BH203:BL203)</f>
        <v>18</v>
      </c>
      <c r="R203" s="13">
        <f t="shared" si="3"/>
        <v>19</v>
      </c>
      <c r="S203" s="32" t="s">
        <v>3591</v>
      </c>
      <c r="T203" s="35" t="s">
        <v>3894</v>
      </c>
      <c r="U203" s="32" t="s">
        <v>3584</v>
      </c>
      <c r="V203" s="32" t="s">
        <v>3593</v>
      </c>
      <c r="W203" s="32" t="s">
        <v>3584</v>
      </c>
      <c r="X203" s="32" t="s">
        <v>3584</v>
      </c>
      <c r="Y203" s="33" t="s">
        <v>3896</v>
      </c>
      <c r="AV203" s="26">
        <v>45292</v>
      </c>
      <c r="AW203" s="26">
        <v>45299</v>
      </c>
      <c r="AX203" s="26">
        <v>45376</v>
      </c>
      <c r="AY203" s="26">
        <v>45379</v>
      </c>
      <c r="AZ203" s="26">
        <v>45380</v>
      </c>
      <c r="BA203" s="26">
        <v>45413</v>
      </c>
      <c r="BB203" s="26">
        <v>45425</v>
      </c>
      <c r="BC203" s="26">
        <v>45446</v>
      </c>
      <c r="BD203" s="26">
        <v>45453</v>
      </c>
      <c r="BE203" s="26">
        <v>45474</v>
      </c>
      <c r="BF203" s="26">
        <v>45493</v>
      </c>
      <c r="BG203" s="26">
        <v>45511</v>
      </c>
      <c r="BH203" s="26">
        <v>45523</v>
      </c>
      <c r="BI203" s="26">
        <v>45579</v>
      </c>
      <c r="BJ203" s="26">
        <v>45600</v>
      </c>
      <c r="BK203" s="26">
        <v>45607</v>
      </c>
      <c r="BL203" s="26">
        <v>45651</v>
      </c>
    </row>
    <row r="204" spans="1:64" ht="120" hidden="1">
      <c r="A204" s="13" t="s">
        <v>3576</v>
      </c>
      <c r="B204" s="13" t="s">
        <v>3577</v>
      </c>
      <c r="C204" s="12" t="s">
        <v>3626</v>
      </c>
      <c r="D204" s="10" t="s">
        <v>2923</v>
      </c>
      <c r="E204" s="12" t="s">
        <v>3600</v>
      </c>
      <c r="F204" s="15" t="s">
        <v>3660</v>
      </c>
      <c r="G204" s="10" t="s">
        <v>2924</v>
      </c>
      <c r="H204" s="15" t="s">
        <v>2074</v>
      </c>
      <c r="I204" s="10" t="s">
        <v>3581</v>
      </c>
      <c r="J204" s="15" t="s">
        <v>3716</v>
      </c>
      <c r="K204" s="15" t="s">
        <v>3583</v>
      </c>
      <c r="L204" s="13">
        <v>15</v>
      </c>
      <c r="M204" s="13" t="s">
        <v>2921</v>
      </c>
      <c r="N204" s="16">
        <v>45540</v>
      </c>
      <c r="O204" s="13" t="s">
        <v>3898</v>
      </c>
      <c r="P204" s="16">
        <v>45565</v>
      </c>
      <c r="Q204" s="13">
        <f>NETWORKDAYS(N204,P204,AV204:AY204:AZ204:BA204:BB204:BE204:BF204:BG204:BH204:BL204)</f>
        <v>18</v>
      </c>
      <c r="R204" s="13">
        <f t="shared" si="3"/>
        <v>19</v>
      </c>
      <c r="S204" s="13" t="s">
        <v>3614</v>
      </c>
      <c r="T204" s="23" t="s">
        <v>3897</v>
      </c>
      <c r="U204" s="16">
        <v>45559</v>
      </c>
      <c r="V204" s="12" t="s">
        <v>3593</v>
      </c>
      <c r="W204" s="12" t="s">
        <v>3584</v>
      </c>
      <c r="X204" s="12" t="s">
        <v>3584</v>
      </c>
      <c r="Y204" s="15" t="s">
        <v>3932</v>
      </c>
      <c r="AV204" s="26">
        <v>45292</v>
      </c>
      <c r="AW204" s="26">
        <v>45299</v>
      </c>
      <c r="AX204" s="26">
        <v>45376</v>
      </c>
      <c r="AY204" s="26">
        <v>45379</v>
      </c>
      <c r="AZ204" s="26">
        <v>45380</v>
      </c>
      <c r="BA204" s="26">
        <v>45413</v>
      </c>
      <c r="BB204" s="26">
        <v>45425</v>
      </c>
      <c r="BC204" s="26">
        <v>45446</v>
      </c>
      <c r="BD204" s="26">
        <v>45453</v>
      </c>
      <c r="BE204" s="26">
        <v>45474</v>
      </c>
      <c r="BF204" s="26">
        <v>45493</v>
      </c>
      <c r="BG204" s="26">
        <v>45511</v>
      </c>
      <c r="BH204" s="26">
        <v>45523</v>
      </c>
      <c r="BI204" s="26">
        <v>45579</v>
      </c>
      <c r="BJ204" s="26">
        <v>45600</v>
      </c>
      <c r="BK204" s="26">
        <v>45607</v>
      </c>
      <c r="BL204" s="26">
        <v>45651</v>
      </c>
    </row>
    <row r="205" spans="1:64" ht="173.25">
      <c r="A205" s="32" t="s">
        <v>3576</v>
      </c>
      <c r="B205" s="32" t="s">
        <v>3577</v>
      </c>
      <c r="C205" s="32" t="s">
        <v>3578</v>
      </c>
      <c r="D205" s="33" t="s">
        <v>2929</v>
      </c>
      <c r="E205" s="32" t="s">
        <v>3600</v>
      </c>
      <c r="F205" s="33" t="s">
        <v>3604</v>
      </c>
      <c r="G205" s="33" t="s">
        <v>2930</v>
      </c>
      <c r="H205" s="33" t="s">
        <v>267</v>
      </c>
      <c r="I205" s="33" t="s">
        <v>3595</v>
      </c>
      <c r="J205" s="33" t="s">
        <v>3665</v>
      </c>
      <c r="K205" s="33" t="s">
        <v>171</v>
      </c>
      <c r="L205" s="32">
        <v>15</v>
      </c>
      <c r="M205" s="32" t="s">
        <v>2927</v>
      </c>
      <c r="N205" s="34">
        <v>45540</v>
      </c>
      <c r="O205" s="32" t="s">
        <v>3584</v>
      </c>
      <c r="P205" s="34">
        <v>45565</v>
      </c>
      <c r="Q205" s="32">
        <f>NETWORKDAYS(N205,P205,AV205:AY205:AZ205:BA205:BB205:BE205:BF205:BG205:BH205:BL205)</f>
        <v>18</v>
      </c>
      <c r="R205" s="13">
        <f t="shared" si="3"/>
        <v>19</v>
      </c>
      <c r="S205" s="32" t="s">
        <v>3614</v>
      </c>
      <c r="T205" s="35" t="s">
        <v>3899</v>
      </c>
      <c r="U205" s="32" t="s">
        <v>3584</v>
      </c>
      <c r="V205" s="32" t="s">
        <v>3584</v>
      </c>
      <c r="W205" s="32" t="s">
        <v>3584</v>
      </c>
      <c r="X205" s="32" t="s">
        <v>3584</v>
      </c>
      <c r="Y205" s="33" t="s">
        <v>3644</v>
      </c>
      <c r="AV205" s="26">
        <v>45292</v>
      </c>
      <c r="AW205" s="26">
        <v>45299</v>
      </c>
      <c r="AX205" s="26">
        <v>45376</v>
      </c>
      <c r="AY205" s="26">
        <v>45379</v>
      </c>
      <c r="AZ205" s="26">
        <v>45380</v>
      </c>
      <c r="BA205" s="26">
        <v>45413</v>
      </c>
      <c r="BB205" s="26">
        <v>45425</v>
      </c>
      <c r="BC205" s="26">
        <v>45446</v>
      </c>
      <c r="BD205" s="26">
        <v>45453</v>
      </c>
      <c r="BE205" s="26">
        <v>45474</v>
      </c>
      <c r="BF205" s="26">
        <v>45493</v>
      </c>
      <c r="BG205" s="26">
        <v>45511</v>
      </c>
      <c r="BH205" s="26">
        <v>45523</v>
      </c>
      <c r="BI205" s="26">
        <v>45579</v>
      </c>
      <c r="BJ205" s="26">
        <v>45600</v>
      </c>
      <c r="BK205" s="26">
        <v>45607</v>
      </c>
      <c r="BL205" s="26">
        <v>45651</v>
      </c>
    </row>
    <row r="206" spans="1:64" ht="105" hidden="1">
      <c r="A206" s="12" t="s">
        <v>3576</v>
      </c>
      <c r="B206" s="12" t="s">
        <v>3577</v>
      </c>
      <c r="C206" s="12" t="s">
        <v>3587</v>
      </c>
      <c r="D206" s="10" t="s">
        <v>2184</v>
      </c>
      <c r="E206" s="12" t="s">
        <v>3600</v>
      </c>
      <c r="F206" s="12" t="s">
        <v>3580</v>
      </c>
      <c r="G206" s="10" t="s">
        <v>2185</v>
      </c>
      <c r="H206" s="15" t="s">
        <v>3674</v>
      </c>
      <c r="I206" s="15" t="s">
        <v>3581</v>
      </c>
      <c r="J206" s="15" t="s">
        <v>3582</v>
      </c>
      <c r="K206" s="15" t="s">
        <v>3583</v>
      </c>
      <c r="L206" s="13">
        <v>15</v>
      </c>
      <c r="M206" s="12" t="s">
        <v>2931</v>
      </c>
      <c r="N206" s="16">
        <v>45540</v>
      </c>
      <c r="O206" s="12" t="s">
        <v>2182</v>
      </c>
      <c r="P206" s="16">
        <v>45545</v>
      </c>
      <c r="Q206" s="13">
        <f>NETWORKDAYS(N206,P206,AV206:AY206:AZ206:BA206:BB206:BE206:BF206:BG206:BH206:BL206)</f>
        <v>4</v>
      </c>
      <c r="R206" s="13">
        <f t="shared" si="3"/>
        <v>5</v>
      </c>
      <c r="S206" s="12" t="s">
        <v>3591</v>
      </c>
      <c r="T206" s="22" t="s">
        <v>3675</v>
      </c>
      <c r="U206" s="16">
        <v>45545</v>
      </c>
      <c r="V206" s="12" t="s">
        <v>3593</v>
      </c>
      <c r="W206" s="12" t="s">
        <v>3599</v>
      </c>
      <c r="X206" s="12" t="s">
        <v>3584</v>
      </c>
      <c r="Y206" s="12" t="s">
        <v>3591</v>
      </c>
      <c r="AV206" s="26">
        <v>45292</v>
      </c>
      <c r="AW206" s="26">
        <v>45299</v>
      </c>
      <c r="AX206" s="26">
        <v>45376</v>
      </c>
      <c r="AY206" s="26">
        <v>45379</v>
      </c>
      <c r="AZ206" s="26">
        <v>45380</v>
      </c>
      <c r="BA206" s="26">
        <v>45413</v>
      </c>
      <c r="BB206" s="26">
        <v>45425</v>
      </c>
      <c r="BC206" s="26">
        <v>45446</v>
      </c>
      <c r="BD206" s="26">
        <v>45453</v>
      </c>
      <c r="BE206" s="26">
        <v>45474</v>
      </c>
      <c r="BF206" s="26">
        <v>45493</v>
      </c>
      <c r="BG206" s="26">
        <v>45511</v>
      </c>
      <c r="BH206" s="26">
        <v>45523</v>
      </c>
      <c r="BI206" s="26">
        <v>45579</v>
      </c>
      <c r="BJ206" s="26">
        <v>45600</v>
      </c>
      <c r="BK206" s="26">
        <v>45607</v>
      </c>
      <c r="BL206" s="26">
        <v>45651</v>
      </c>
    </row>
    <row r="207" spans="1:64" ht="135" hidden="1">
      <c r="A207" s="12" t="s">
        <v>3576</v>
      </c>
      <c r="B207" s="12" t="s">
        <v>3577</v>
      </c>
      <c r="C207" s="12" t="s">
        <v>3627</v>
      </c>
      <c r="D207" s="10" t="s">
        <v>723</v>
      </c>
      <c r="E207" s="12" t="s">
        <v>3588</v>
      </c>
      <c r="F207" s="15" t="s">
        <v>3589</v>
      </c>
      <c r="G207" s="10" t="s">
        <v>724</v>
      </c>
      <c r="H207" s="15" t="s">
        <v>2840</v>
      </c>
      <c r="I207" s="10" t="s">
        <v>3581</v>
      </c>
      <c r="J207" s="15" t="s">
        <v>3686</v>
      </c>
      <c r="K207" s="10" t="s">
        <v>108</v>
      </c>
      <c r="L207" s="13">
        <v>15</v>
      </c>
      <c r="M207" s="12" t="s">
        <v>2933</v>
      </c>
      <c r="N207" s="16">
        <v>45540</v>
      </c>
      <c r="O207" s="12" t="s">
        <v>721</v>
      </c>
      <c r="P207" s="16">
        <v>45565</v>
      </c>
      <c r="Q207" s="13">
        <f>NETWORKDAYS(N207,P207,AV207:AY207:AZ207:BA207:BB207:BE207:BF207:BG207:BH207:BL207)</f>
        <v>18</v>
      </c>
      <c r="R207" s="13">
        <f t="shared" si="3"/>
        <v>19</v>
      </c>
      <c r="S207" s="13" t="s">
        <v>3614</v>
      </c>
      <c r="T207" s="22" t="s">
        <v>3900</v>
      </c>
      <c r="U207" s="16">
        <v>45559</v>
      </c>
      <c r="V207" s="12" t="s">
        <v>3593</v>
      </c>
      <c r="W207" s="12" t="s">
        <v>3584</v>
      </c>
      <c r="X207" s="12" t="s">
        <v>3584</v>
      </c>
      <c r="Y207" s="12" t="s">
        <v>3932</v>
      </c>
      <c r="AV207" s="26">
        <v>45292</v>
      </c>
      <c r="AW207" s="26">
        <v>45299</v>
      </c>
      <c r="AX207" s="26">
        <v>45376</v>
      </c>
      <c r="AY207" s="26">
        <v>45379</v>
      </c>
      <c r="AZ207" s="26">
        <v>45380</v>
      </c>
      <c r="BA207" s="26">
        <v>45413</v>
      </c>
      <c r="BB207" s="26">
        <v>45425</v>
      </c>
      <c r="BC207" s="26">
        <v>45446</v>
      </c>
      <c r="BD207" s="26">
        <v>45453</v>
      </c>
      <c r="BE207" s="26">
        <v>45474</v>
      </c>
      <c r="BF207" s="26">
        <v>45493</v>
      </c>
      <c r="BG207" s="26">
        <v>45511</v>
      </c>
      <c r="BH207" s="26">
        <v>45523</v>
      </c>
      <c r="BI207" s="26">
        <v>45579</v>
      </c>
      <c r="BJ207" s="26">
        <v>45600</v>
      </c>
      <c r="BK207" s="26">
        <v>45607</v>
      </c>
      <c r="BL207" s="26">
        <v>45651</v>
      </c>
    </row>
    <row r="208" spans="1:64" ht="105" hidden="1">
      <c r="A208" s="12" t="s">
        <v>3576</v>
      </c>
      <c r="B208" s="12" t="s">
        <v>3577</v>
      </c>
      <c r="C208" s="12" t="s">
        <v>3668</v>
      </c>
      <c r="D208" s="10" t="s">
        <v>2429</v>
      </c>
      <c r="E208" s="12" t="s">
        <v>3602</v>
      </c>
      <c r="F208" s="12" t="s">
        <v>3580</v>
      </c>
      <c r="G208" s="10" t="s">
        <v>2430</v>
      </c>
      <c r="H208" s="15" t="s">
        <v>3067</v>
      </c>
      <c r="I208" s="15" t="s">
        <v>3581</v>
      </c>
      <c r="J208" s="15" t="s">
        <v>3582</v>
      </c>
      <c r="K208" s="15" t="s">
        <v>3583</v>
      </c>
      <c r="L208" s="13">
        <v>15</v>
      </c>
      <c r="M208" s="12" t="s">
        <v>2935</v>
      </c>
      <c r="N208" s="16">
        <v>45540</v>
      </c>
      <c r="O208" s="12" t="s">
        <v>2427</v>
      </c>
      <c r="P208" s="16">
        <v>45544</v>
      </c>
      <c r="Q208" s="13">
        <f>NETWORKDAYS(N208,P208,AV208:AY208:AZ208:BA208:BB208:BE208:BF208:BG208:BH208:BL208)</f>
        <v>3</v>
      </c>
      <c r="R208" s="13">
        <f t="shared" si="3"/>
        <v>4</v>
      </c>
      <c r="S208" s="12" t="s">
        <v>3591</v>
      </c>
      <c r="T208" s="22" t="s">
        <v>3676</v>
      </c>
      <c r="U208" s="16">
        <v>45544</v>
      </c>
      <c r="V208" s="12" t="s">
        <v>3593</v>
      </c>
      <c r="W208" s="12" t="s">
        <v>3599</v>
      </c>
      <c r="X208" s="12" t="s">
        <v>3584</v>
      </c>
      <c r="Y208" s="12" t="s">
        <v>3591</v>
      </c>
      <c r="AV208" s="26">
        <v>45292</v>
      </c>
      <c r="AW208" s="26">
        <v>45299</v>
      </c>
      <c r="AX208" s="26">
        <v>45376</v>
      </c>
      <c r="AY208" s="26">
        <v>45379</v>
      </c>
      <c r="AZ208" s="26">
        <v>45380</v>
      </c>
      <c r="BA208" s="26">
        <v>45413</v>
      </c>
      <c r="BB208" s="26">
        <v>45425</v>
      </c>
      <c r="BC208" s="26">
        <v>45446</v>
      </c>
      <c r="BD208" s="26">
        <v>45453</v>
      </c>
      <c r="BE208" s="26">
        <v>45474</v>
      </c>
      <c r="BF208" s="26">
        <v>45493</v>
      </c>
      <c r="BG208" s="26">
        <v>45511</v>
      </c>
      <c r="BH208" s="26">
        <v>45523</v>
      </c>
      <c r="BI208" s="26">
        <v>45579</v>
      </c>
      <c r="BJ208" s="26">
        <v>45600</v>
      </c>
      <c r="BK208" s="26">
        <v>45607</v>
      </c>
      <c r="BL208" s="26">
        <v>45651</v>
      </c>
    </row>
    <row r="209" spans="1:64" ht="120" hidden="1">
      <c r="A209" s="12" t="s">
        <v>3576</v>
      </c>
      <c r="B209" s="12" t="s">
        <v>3653</v>
      </c>
      <c r="C209" s="12" t="s">
        <v>3578</v>
      </c>
      <c r="D209" s="10" t="s">
        <v>2330</v>
      </c>
      <c r="E209" s="12" t="s">
        <v>3600</v>
      </c>
      <c r="F209" s="15" t="s">
        <v>3604</v>
      </c>
      <c r="G209" s="10" t="s">
        <v>2944</v>
      </c>
      <c r="H209" s="10" t="s">
        <v>3902</v>
      </c>
      <c r="I209" s="15" t="s">
        <v>3595</v>
      </c>
      <c r="J209" s="15" t="s">
        <v>3605</v>
      </c>
      <c r="K209" s="10" t="s">
        <v>46</v>
      </c>
      <c r="L209" s="13">
        <v>15</v>
      </c>
      <c r="M209" s="12" t="s">
        <v>2942</v>
      </c>
      <c r="N209" s="16">
        <v>45540</v>
      </c>
      <c r="O209" s="12" t="s">
        <v>3584</v>
      </c>
      <c r="P209" s="16">
        <v>45565</v>
      </c>
      <c r="Q209" s="13">
        <f>NETWORKDAYS(N209,P209,AV209:AY209:AZ209:BA209:BB209:BE209:BF209:BG209:BH209:BL209)</f>
        <v>18</v>
      </c>
      <c r="R209" s="13">
        <f t="shared" si="3"/>
        <v>19</v>
      </c>
      <c r="S209" s="13" t="s">
        <v>3614</v>
      </c>
      <c r="T209" s="22" t="s">
        <v>3901</v>
      </c>
      <c r="U209" s="12" t="s">
        <v>3584</v>
      </c>
      <c r="V209" s="12" t="s">
        <v>3584</v>
      </c>
      <c r="W209" s="12" t="s">
        <v>3584</v>
      </c>
      <c r="X209" s="12" t="s">
        <v>3584</v>
      </c>
      <c r="Y209" s="15" t="s">
        <v>3703</v>
      </c>
      <c r="AV209" s="26">
        <v>45292</v>
      </c>
      <c r="AW209" s="26">
        <v>45299</v>
      </c>
      <c r="AX209" s="26">
        <v>45376</v>
      </c>
      <c r="AY209" s="26">
        <v>45379</v>
      </c>
      <c r="AZ209" s="26">
        <v>45380</v>
      </c>
      <c r="BA209" s="26">
        <v>45413</v>
      </c>
      <c r="BB209" s="26">
        <v>45425</v>
      </c>
      <c r="BC209" s="26">
        <v>45446</v>
      </c>
      <c r="BD209" s="26">
        <v>45453</v>
      </c>
      <c r="BE209" s="26">
        <v>45474</v>
      </c>
      <c r="BF209" s="26">
        <v>45493</v>
      </c>
      <c r="BG209" s="26">
        <v>45511</v>
      </c>
      <c r="BH209" s="26">
        <v>45523</v>
      </c>
      <c r="BI209" s="26">
        <v>45579</v>
      </c>
      <c r="BJ209" s="26">
        <v>45600</v>
      </c>
      <c r="BK209" s="26">
        <v>45607</v>
      </c>
      <c r="BL209" s="26">
        <v>45651</v>
      </c>
    </row>
    <row r="210" spans="1:64" ht="173.25">
      <c r="A210" s="32" t="s">
        <v>3576</v>
      </c>
      <c r="B210" s="32" t="s">
        <v>3577</v>
      </c>
      <c r="C210" s="32" t="s">
        <v>3578</v>
      </c>
      <c r="D210" s="33" t="s">
        <v>2951</v>
      </c>
      <c r="E210" s="32" t="s">
        <v>3600</v>
      </c>
      <c r="F210" s="33" t="s">
        <v>3604</v>
      </c>
      <c r="G210" s="33" t="s">
        <v>2952</v>
      </c>
      <c r="H210" s="33" t="s">
        <v>150</v>
      </c>
      <c r="I210" s="33" t="s">
        <v>3595</v>
      </c>
      <c r="J210" s="33" t="s">
        <v>3595</v>
      </c>
      <c r="K210" s="33" t="s">
        <v>552</v>
      </c>
      <c r="L210" s="32">
        <v>15</v>
      </c>
      <c r="M210" s="32" t="s">
        <v>2949</v>
      </c>
      <c r="N210" s="34">
        <v>45540</v>
      </c>
      <c r="O210" s="32" t="s">
        <v>3584</v>
      </c>
      <c r="P210" s="34">
        <v>45565</v>
      </c>
      <c r="Q210" s="32">
        <f>NETWORKDAYS(N210,P210,AV210:AY210:AZ210:BA210:BB210:BE210:BF210:BG210:BH210:BL210)</f>
        <v>18</v>
      </c>
      <c r="R210" s="13">
        <f t="shared" si="3"/>
        <v>19</v>
      </c>
      <c r="S210" s="32" t="s">
        <v>3591</v>
      </c>
      <c r="T210" s="35" t="s">
        <v>3903</v>
      </c>
      <c r="U210" s="32" t="s">
        <v>3584</v>
      </c>
      <c r="V210" s="32" t="s">
        <v>3584</v>
      </c>
      <c r="W210" s="32" t="s">
        <v>3584</v>
      </c>
      <c r="X210" s="32" t="s">
        <v>3584</v>
      </c>
      <c r="Y210" s="33" t="s">
        <v>3644</v>
      </c>
    </row>
    <row r="211" spans="1:64" ht="300" hidden="1">
      <c r="A211" s="12" t="s">
        <v>3576</v>
      </c>
      <c r="B211" s="12" t="s">
        <v>3577</v>
      </c>
      <c r="C211" s="12" t="s">
        <v>3578</v>
      </c>
      <c r="D211" s="10" t="s">
        <v>834</v>
      </c>
      <c r="E211" s="12" t="s">
        <v>3629</v>
      </c>
      <c r="F211" s="15" t="s">
        <v>3604</v>
      </c>
      <c r="G211" s="10" t="s">
        <v>2959</v>
      </c>
      <c r="H211" s="15" t="s">
        <v>2832</v>
      </c>
      <c r="I211" s="15" t="s">
        <v>3595</v>
      </c>
      <c r="J211" s="15" t="s">
        <v>3605</v>
      </c>
      <c r="K211" s="10" t="s">
        <v>46</v>
      </c>
      <c r="L211" s="13">
        <v>15</v>
      </c>
      <c r="M211" s="12" t="s">
        <v>2957</v>
      </c>
      <c r="N211" s="16">
        <v>45540</v>
      </c>
      <c r="O211" s="12" t="s">
        <v>3584</v>
      </c>
      <c r="P211" s="16">
        <v>45565</v>
      </c>
      <c r="Q211" s="13">
        <f>NETWORKDAYS(N211,P211,AV211:AY211:AZ211:BA211:BB211:BE211:BF211:BG211:BH211:BL211)</f>
        <v>18</v>
      </c>
      <c r="R211" s="13">
        <f t="shared" si="3"/>
        <v>19</v>
      </c>
      <c r="S211" s="13" t="s">
        <v>3614</v>
      </c>
      <c r="T211" s="22" t="s">
        <v>3904</v>
      </c>
      <c r="U211" s="12" t="s">
        <v>3584</v>
      </c>
      <c r="V211" s="12" t="s">
        <v>3584</v>
      </c>
      <c r="W211" s="12" t="s">
        <v>3584</v>
      </c>
      <c r="X211" s="12" t="s">
        <v>3584</v>
      </c>
      <c r="Y211" s="15" t="s">
        <v>3703</v>
      </c>
    </row>
    <row r="212" spans="1:64" ht="173.25">
      <c r="A212" s="32" t="s">
        <v>3576</v>
      </c>
      <c r="B212" s="32" t="s">
        <v>3653</v>
      </c>
      <c r="C212" s="32" t="s">
        <v>3578</v>
      </c>
      <c r="D212" s="33" t="s">
        <v>3024</v>
      </c>
      <c r="E212" s="32" t="s">
        <v>3600</v>
      </c>
      <c r="F212" s="33" t="s">
        <v>3604</v>
      </c>
      <c r="G212" s="33" t="s">
        <v>3025</v>
      </c>
      <c r="H212" s="33" t="s">
        <v>3631</v>
      </c>
      <c r="I212" s="33" t="s">
        <v>3631</v>
      </c>
      <c r="J212" s="33" t="s">
        <v>3631</v>
      </c>
      <c r="K212" s="33" t="s">
        <v>46</v>
      </c>
      <c r="L212" s="32">
        <v>15</v>
      </c>
      <c r="M212" s="32" t="s">
        <v>3022</v>
      </c>
      <c r="N212" s="34">
        <v>45539</v>
      </c>
      <c r="O212" s="32" t="s">
        <v>3584</v>
      </c>
      <c r="P212" s="34">
        <v>45565</v>
      </c>
      <c r="Q212" s="32">
        <f>NETWORKDAYS(N212,P212,AV212:AY212:AZ212:BA212:BB212:BE212:BF212:BG212:BH212:BL212)</f>
        <v>19</v>
      </c>
      <c r="R212" s="13">
        <f t="shared" si="3"/>
        <v>20</v>
      </c>
      <c r="S212" s="32" t="s">
        <v>3591</v>
      </c>
      <c r="T212" s="35" t="s">
        <v>3905</v>
      </c>
      <c r="U212" s="32" t="s">
        <v>3584</v>
      </c>
      <c r="V212" s="32" t="s">
        <v>3584</v>
      </c>
      <c r="W212" s="32" t="s">
        <v>3584</v>
      </c>
      <c r="X212" s="32" t="s">
        <v>3584</v>
      </c>
      <c r="Y212" s="33" t="s">
        <v>3644</v>
      </c>
    </row>
    <row r="213" spans="1:64" ht="63">
      <c r="A213" s="32" t="s">
        <v>3576</v>
      </c>
      <c r="B213" s="32" t="s">
        <v>3653</v>
      </c>
      <c r="C213" s="32" t="s">
        <v>3578</v>
      </c>
      <c r="D213" s="33" t="s">
        <v>1546</v>
      </c>
      <c r="E213" s="32" t="s">
        <v>3600</v>
      </c>
      <c r="F213" s="32" t="s">
        <v>3604</v>
      </c>
      <c r="G213" s="33" t="s">
        <v>2064</v>
      </c>
      <c r="H213" s="33" t="s">
        <v>267</v>
      </c>
      <c r="I213" s="33" t="s">
        <v>3595</v>
      </c>
      <c r="J213" s="33" t="s">
        <v>3665</v>
      </c>
      <c r="K213" s="33" t="s">
        <v>46</v>
      </c>
      <c r="L213" s="32">
        <v>15</v>
      </c>
      <c r="M213" s="32" t="s">
        <v>3068</v>
      </c>
      <c r="N213" s="34">
        <v>45538</v>
      </c>
      <c r="O213" s="32" t="s">
        <v>3584</v>
      </c>
      <c r="P213" s="34">
        <v>45565</v>
      </c>
      <c r="Q213" s="32">
        <f>NETWORKDAYS(N213,P213,AV213:AY213:AZ213:BA213:BB213:BE213:BF213:BG213:BH213:BL213)</f>
        <v>20</v>
      </c>
      <c r="R213" s="13">
        <f t="shared" si="3"/>
        <v>21</v>
      </c>
      <c r="S213" s="32" t="s">
        <v>3591</v>
      </c>
      <c r="T213" s="35"/>
      <c r="U213" s="32" t="s">
        <v>3584</v>
      </c>
      <c r="V213" s="32" t="s">
        <v>3584</v>
      </c>
      <c r="W213" s="32" t="s">
        <v>3584</v>
      </c>
      <c r="X213" s="32" t="s">
        <v>3584</v>
      </c>
      <c r="Y213" s="33" t="s">
        <v>3644</v>
      </c>
    </row>
    <row r="214" spans="1:64" ht="120" hidden="1">
      <c r="A214" s="12" t="s">
        <v>3576</v>
      </c>
      <c r="B214" s="12" t="s">
        <v>3577</v>
      </c>
      <c r="C214" s="12" t="s">
        <v>3578</v>
      </c>
      <c r="D214" s="10" t="s">
        <v>324</v>
      </c>
      <c r="E214" s="12" t="s">
        <v>3579</v>
      </c>
      <c r="F214" s="15" t="s">
        <v>3604</v>
      </c>
      <c r="G214" s="10" t="s">
        <v>325</v>
      </c>
      <c r="H214" s="15" t="s">
        <v>1690</v>
      </c>
      <c r="I214" s="12" t="s">
        <v>3631</v>
      </c>
      <c r="J214" s="15" t="s">
        <v>3705</v>
      </c>
      <c r="K214" s="10" t="s">
        <v>132</v>
      </c>
      <c r="L214" s="13">
        <v>15</v>
      </c>
      <c r="M214" s="12" t="s">
        <v>3070</v>
      </c>
      <c r="N214" s="16">
        <v>45538</v>
      </c>
      <c r="O214" s="12" t="s">
        <v>3584</v>
      </c>
      <c r="P214" s="16">
        <v>45565</v>
      </c>
      <c r="Q214" s="13">
        <f>NETWORKDAYS(N214,P214,AV214:AY214:AZ214:BA214:BB214:BE214:BF214:BG214:BH214:BL214)</f>
        <v>20</v>
      </c>
      <c r="R214" s="13">
        <f t="shared" si="3"/>
        <v>21</v>
      </c>
      <c r="S214" s="13" t="s">
        <v>3614</v>
      </c>
      <c r="T214" s="22" t="s">
        <v>3906</v>
      </c>
      <c r="U214" s="12" t="s">
        <v>3584</v>
      </c>
      <c r="V214" s="12" t="s">
        <v>3584</v>
      </c>
      <c r="W214" s="12" t="s">
        <v>3584</v>
      </c>
      <c r="X214" s="12" t="s">
        <v>3584</v>
      </c>
      <c r="Y214" s="15" t="s">
        <v>3703</v>
      </c>
    </row>
    <row r="215" spans="1:64" ht="105" hidden="1">
      <c r="A215" s="12" t="s">
        <v>3576</v>
      </c>
      <c r="B215" s="12" t="s">
        <v>3577</v>
      </c>
      <c r="C215" s="12" t="s">
        <v>3627</v>
      </c>
      <c r="D215" s="10" t="s">
        <v>3076</v>
      </c>
      <c r="E215" s="12" t="s">
        <v>3588</v>
      </c>
      <c r="F215" s="15" t="s">
        <v>3610</v>
      </c>
      <c r="G215" s="10" t="s">
        <v>3077</v>
      </c>
      <c r="H215" s="15" t="s">
        <v>1420</v>
      </c>
      <c r="I215" s="15" t="s">
        <v>3581</v>
      </c>
      <c r="J215" s="15" t="s">
        <v>3716</v>
      </c>
      <c r="K215" s="15" t="s">
        <v>3583</v>
      </c>
      <c r="L215" s="13">
        <v>15</v>
      </c>
      <c r="M215" s="12" t="s">
        <v>3074</v>
      </c>
      <c r="N215" s="16">
        <v>45538</v>
      </c>
      <c r="O215" s="12" t="s">
        <v>3908</v>
      </c>
      <c r="P215" s="16">
        <v>45565</v>
      </c>
      <c r="Q215" s="13">
        <f>NETWORKDAYS(N215,P215,AV215:AY215:AZ215:BA215:BB215:BE215:BF215:BG215:BH215:BL215)</f>
        <v>20</v>
      </c>
      <c r="R215" s="13">
        <f t="shared" si="3"/>
        <v>21</v>
      </c>
      <c r="S215" s="13" t="s">
        <v>3614</v>
      </c>
      <c r="T215" s="22" t="s">
        <v>3907</v>
      </c>
      <c r="U215" s="16">
        <v>45560</v>
      </c>
      <c r="V215" s="12" t="s">
        <v>3593</v>
      </c>
      <c r="W215" s="12" t="s">
        <v>3584</v>
      </c>
      <c r="X215" s="12" t="s">
        <v>3584</v>
      </c>
      <c r="Y215" s="15" t="s">
        <v>3932</v>
      </c>
    </row>
    <row r="216" spans="1:64" ht="110.25">
      <c r="A216" s="32" t="s">
        <v>3576</v>
      </c>
      <c r="B216" s="32" t="s">
        <v>3653</v>
      </c>
      <c r="C216" s="32" t="s">
        <v>3578</v>
      </c>
      <c r="D216" s="33" t="s">
        <v>1490</v>
      </c>
      <c r="E216" s="32" t="s">
        <v>3600</v>
      </c>
      <c r="F216" s="32" t="s">
        <v>3604</v>
      </c>
      <c r="G216" s="33" t="s">
        <v>3108</v>
      </c>
      <c r="H216" s="33" t="s">
        <v>267</v>
      </c>
      <c r="I216" s="33" t="s">
        <v>3595</v>
      </c>
      <c r="J216" s="33" t="s">
        <v>3665</v>
      </c>
      <c r="K216" s="33" t="s">
        <v>46</v>
      </c>
      <c r="L216" s="32">
        <v>15</v>
      </c>
      <c r="M216" s="32" t="s">
        <v>3106</v>
      </c>
      <c r="N216" s="34">
        <v>45538</v>
      </c>
      <c r="O216" s="32" t="s">
        <v>3584</v>
      </c>
      <c r="P216" s="34">
        <v>45565</v>
      </c>
      <c r="Q216" s="32">
        <f>NETWORKDAYS(N216,P216,AV216:AY216:AZ216:BA216:BB216:BE216:BF216:BG216:BH216:BL216)</f>
        <v>20</v>
      </c>
      <c r="R216" s="13">
        <f t="shared" si="3"/>
        <v>21</v>
      </c>
      <c r="S216" s="32" t="s">
        <v>3591</v>
      </c>
      <c r="T216" s="35" t="s">
        <v>3930</v>
      </c>
      <c r="U216" s="32" t="s">
        <v>3584</v>
      </c>
      <c r="V216" s="32" t="s">
        <v>3584</v>
      </c>
      <c r="W216" s="32" t="s">
        <v>3584</v>
      </c>
      <c r="X216" s="32" t="s">
        <v>3584</v>
      </c>
      <c r="Y216" s="33" t="s">
        <v>3644</v>
      </c>
    </row>
    <row r="217" spans="1:64" ht="110.25">
      <c r="A217" s="32" t="s">
        <v>3576</v>
      </c>
      <c r="B217" s="32" t="s">
        <v>3653</v>
      </c>
      <c r="C217" s="32" t="s">
        <v>3578</v>
      </c>
      <c r="D217" s="33" t="s">
        <v>1494</v>
      </c>
      <c r="E217" s="32" t="s">
        <v>3600</v>
      </c>
      <c r="F217" s="32" t="s">
        <v>3604</v>
      </c>
      <c r="G217" s="33" t="s">
        <v>3115</v>
      </c>
      <c r="H217" s="33" t="s">
        <v>267</v>
      </c>
      <c r="I217" s="33" t="s">
        <v>3595</v>
      </c>
      <c r="J217" s="33" t="s">
        <v>3665</v>
      </c>
      <c r="K217" s="33" t="s">
        <v>46</v>
      </c>
      <c r="L217" s="32">
        <v>15</v>
      </c>
      <c r="M217" s="32" t="s">
        <v>3113</v>
      </c>
      <c r="N217" s="34">
        <v>45538</v>
      </c>
      <c r="O217" s="32" t="s">
        <v>3584</v>
      </c>
      <c r="P217" s="34">
        <v>45565</v>
      </c>
      <c r="Q217" s="32">
        <f>NETWORKDAYS(N217,P217,AV217:AY217:AZ217:BA217:BB217:BE217:BF217:BG217:BH217:BL217)</f>
        <v>20</v>
      </c>
      <c r="R217" s="13">
        <f t="shared" si="3"/>
        <v>21</v>
      </c>
      <c r="S217" s="32" t="s">
        <v>3591</v>
      </c>
      <c r="T217" s="35" t="s">
        <v>3930</v>
      </c>
      <c r="U217" s="32" t="s">
        <v>3584</v>
      </c>
      <c r="V217" s="32" t="s">
        <v>3584</v>
      </c>
      <c r="W217" s="32" t="s">
        <v>3584</v>
      </c>
      <c r="X217" s="32" t="s">
        <v>3584</v>
      </c>
      <c r="Y217" s="33" t="s">
        <v>3644</v>
      </c>
    </row>
    <row r="218" spans="1:64" ht="120" hidden="1">
      <c r="A218" s="12" t="s">
        <v>3576</v>
      </c>
      <c r="B218" s="12" t="s">
        <v>3577</v>
      </c>
      <c r="C218" s="12" t="s">
        <v>3677</v>
      </c>
      <c r="D218" s="10" t="s">
        <v>3134</v>
      </c>
      <c r="E218" s="13" t="s">
        <v>3602</v>
      </c>
      <c r="F218" s="12" t="s">
        <v>3604</v>
      </c>
      <c r="G218" s="10" t="s">
        <v>3135</v>
      </c>
      <c r="H218" s="15" t="s">
        <v>3612</v>
      </c>
      <c r="I218" s="15" t="s">
        <v>3581</v>
      </c>
      <c r="J218" s="15" t="s">
        <v>3686</v>
      </c>
      <c r="K218" s="10" t="s">
        <v>46</v>
      </c>
      <c r="L218" s="13">
        <v>15</v>
      </c>
      <c r="M218" s="12" t="s">
        <v>3132</v>
      </c>
      <c r="N218" s="16">
        <v>45538</v>
      </c>
      <c r="O218" s="12" t="s">
        <v>3584</v>
      </c>
      <c r="P218" s="16">
        <v>45565</v>
      </c>
      <c r="Q218" s="13">
        <f>NETWORKDAYS(N218,P218,AV218:AY218:AZ218:BA218:BB218:BE218:BF218:BG218:BH218:BL218)</f>
        <v>20</v>
      </c>
      <c r="R218" s="13">
        <f t="shared" si="3"/>
        <v>21</v>
      </c>
      <c r="S218" s="12" t="s">
        <v>3614</v>
      </c>
      <c r="T218" s="22" t="s">
        <v>3678</v>
      </c>
      <c r="U218" s="12" t="s">
        <v>3584</v>
      </c>
      <c r="V218" s="12" t="s">
        <v>3584</v>
      </c>
      <c r="W218" s="12" t="s">
        <v>3584</v>
      </c>
      <c r="X218" s="12" t="s">
        <v>3584</v>
      </c>
      <c r="Y218" s="15" t="s">
        <v>3679</v>
      </c>
    </row>
    <row r="219" spans="1:64" ht="105" hidden="1">
      <c r="A219" s="12" t="s">
        <v>3576</v>
      </c>
      <c r="B219" s="12" t="s">
        <v>3577</v>
      </c>
      <c r="C219" s="12" t="s">
        <v>3680</v>
      </c>
      <c r="D219" s="10" t="s">
        <v>1943</v>
      </c>
      <c r="E219" s="12" t="s">
        <v>3629</v>
      </c>
      <c r="F219" s="12" t="s">
        <v>3604</v>
      </c>
      <c r="G219" s="10" t="s">
        <v>1944</v>
      </c>
      <c r="H219" s="15" t="s">
        <v>3009</v>
      </c>
      <c r="I219" s="15" t="s">
        <v>3595</v>
      </c>
      <c r="J219" s="15" t="s">
        <v>3596</v>
      </c>
      <c r="K219" s="10" t="s">
        <v>46</v>
      </c>
      <c r="L219" s="13">
        <v>15</v>
      </c>
      <c r="M219" s="12" t="s">
        <v>3157</v>
      </c>
      <c r="N219" s="16">
        <v>45538</v>
      </c>
      <c r="O219" s="12" t="s">
        <v>1941</v>
      </c>
      <c r="P219" s="16">
        <v>45546</v>
      </c>
      <c r="Q219" s="13">
        <f>NETWORKDAYS(N219,P219,AV219:AY219:AZ219:BA219:BB219:BE219:BF219:BG219:BH219:BL219)</f>
        <v>7</v>
      </c>
      <c r="R219" s="13">
        <f t="shared" si="3"/>
        <v>8</v>
      </c>
      <c r="S219" s="12" t="s">
        <v>3591</v>
      </c>
      <c r="T219" s="22" t="s">
        <v>3681</v>
      </c>
      <c r="U219" s="16">
        <v>45546</v>
      </c>
      <c r="V219" s="12" t="s">
        <v>3593</v>
      </c>
      <c r="W219" s="12" t="s">
        <v>3599</v>
      </c>
      <c r="X219" s="12" t="s">
        <v>3584</v>
      </c>
      <c r="Y219" s="12" t="s">
        <v>3591</v>
      </c>
    </row>
    <row r="220" spans="1:64" ht="90" hidden="1">
      <c r="A220" s="12" t="s">
        <v>3576</v>
      </c>
      <c r="B220" s="12" t="s">
        <v>3577</v>
      </c>
      <c r="C220" s="12" t="s">
        <v>3622</v>
      </c>
      <c r="D220" s="10" t="s">
        <v>3165</v>
      </c>
      <c r="E220" s="12" t="s">
        <v>3600</v>
      </c>
      <c r="F220" s="15" t="s">
        <v>3580</v>
      </c>
      <c r="G220" s="10" t="s">
        <v>3166</v>
      </c>
      <c r="H220" s="15" t="s">
        <v>1139</v>
      </c>
      <c r="I220" s="15" t="s">
        <v>3581</v>
      </c>
      <c r="J220" s="15" t="s">
        <v>3582</v>
      </c>
      <c r="K220" s="15" t="s">
        <v>3583</v>
      </c>
      <c r="L220" s="13">
        <v>15</v>
      </c>
      <c r="M220" s="12" t="s">
        <v>3163</v>
      </c>
      <c r="N220" s="16">
        <v>45538</v>
      </c>
      <c r="O220" s="12" t="s">
        <v>3584</v>
      </c>
      <c r="P220" s="16">
        <v>45565</v>
      </c>
      <c r="Q220" s="13">
        <f>NETWORKDAYS(N220,P220,AV220:AY220:AZ220:BA220:BB220:BE220:BF220:BG220:BH220:BL220)</f>
        <v>20</v>
      </c>
      <c r="R220" s="13">
        <f t="shared" si="3"/>
        <v>21</v>
      </c>
      <c r="S220" s="13" t="s">
        <v>3614</v>
      </c>
      <c r="T220" s="22" t="s">
        <v>3909</v>
      </c>
      <c r="U220" s="12" t="s">
        <v>3584</v>
      </c>
      <c r="V220" s="12" t="s">
        <v>3584</v>
      </c>
      <c r="W220" s="12" t="s">
        <v>3584</v>
      </c>
      <c r="X220" s="12" t="s">
        <v>3584</v>
      </c>
      <c r="Y220" s="15" t="s">
        <v>3667</v>
      </c>
    </row>
    <row r="221" spans="1:64" ht="135" hidden="1">
      <c r="A221" s="12" t="s">
        <v>3576</v>
      </c>
      <c r="B221" s="12" t="s">
        <v>3577</v>
      </c>
      <c r="C221" s="12" t="s">
        <v>3755</v>
      </c>
      <c r="D221" s="10" t="s">
        <v>2743</v>
      </c>
      <c r="E221" s="12" t="s">
        <v>3588</v>
      </c>
      <c r="F221" s="15" t="s">
        <v>3604</v>
      </c>
      <c r="G221" s="10" t="s">
        <v>3169</v>
      </c>
      <c r="H221" s="15" t="s">
        <v>2840</v>
      </c>
      <c r="I221" s="15" t="s">
        <v>3581</v>
      </c>
      <c r="J221" s="15" t="s">
        <v>3686</v>
      </c>
      <c r="K221" s="15" t="s">
        <v>3583</v>
      </c>
      <c r="L221" s="13">
        <v>15</v>
      </c>
      <c r="M221" s="12" t="s">
        <v>3167</v>
      </c>
      <c r="N221" s="16">
        <v>45538</v>
      </c>
      <c r="O221" s="12" t="s">
        <v>3584</v>
      </c>
      <c r="P221" s="16">
        <v>45565</v>
      </c>
      <c r="Q221" s="13">
        <f>NETWORKDAYS(N221,P221,AV221:AY221:AZ221:BA221:BB221:BE221:BF221:BG221:BH221:BL221)</f>
        <v>20</v>
      </c>
      <c r="R221" s="13">
        <f t="shared" si="3"/>
        <v>21</v>
      </c>
      <c r="S221" s="13" t="s">
        <v>3614</v>
      </c>
      <c r="T221" s="22" t="s">
        <v>3910</v>
      </c>
      <c r="U221" s="12" t="s">
        <v>3584</v>
      </c>
      <c r="V221" s="12" t="s">
        <v>3584</v>
      </c>
      <c r="W221" s="12" t="s">
        <v>3584</v>
      </c>
      <c r="X221" s="12" t="s">
        <v>3584</v>
      </c>
      <c r="Y221" s="15" t="s">
        <v>3703</v>
      </c>
    </row>
    <row r="222" spans="1:64" ht="165" hidden="1">
      <c r="A222" s="12" t="s">
        <v>3576</v>
      </c>
      <c r="B222" s="12" t="s">
        <v>3577</v>
      </c>
      <c r="C222" s="12" t="s">
        <v>3628</v>
      </c>
      <c r="D222" s="10" t="s">
        <v>3206</v>
      </c>
      <c r="E222" s="12" t="s">
        <v>3600</v>
      </c>
      <c r="F222" s="15" t="s">
        <v>3604</v>
      </c>
      <c r="G222" s="10" t="s">
        <v>3207</v>
      </c>
      <c r="H222" s="15" t="s">
        <v>3612</v>
      </c>
      <c r="I222" s="15" t="s">
        <v>3581</v>
      </c>
      <c r="J222" s="15" t="s">
        <v>3686</v>
      </c>
      <c r="K222" s="10" t="s">
        <v>46</v>
      </c>
      <c r="L222" s="13">
        <v>15</v>
      </c>
      <c r="M222" s="12" t="s">
        <v>3204</v>
      </c>
      <c r="N222" s="16">
        <v>45538</v>
      </c>
      <c r="O222" s="12" t="s">
        <v>3584</v>
      </c>
      <c r="P222" s="16">
        <v>45565</v>
      </c>
      <c r="Q222" s="13">
        <f>NETWORKDAYS(N222,P222,AV222:AY222:AZ222:BA222:BB222:BE222:BF222:BG222:BH222:BL222)</f>
        <v>20</v>
      </c>
      <c r="R222" s="13">
        <f t="shared" si="3"/>
        <v>21</v>
      </c>
      <c r="S222" s="13" t="s">
        <v>3614</v>
      </c>
      <c r="T222" s="22" t="s">
        <v>3911</v>
      </c>
      <c r="U222" s="12" t="s">
        <v>3584</v>
      </c>
      <c r="V222" s="12" t="s">
        <v>3584</v>
      </c>
      <c r="W222" s="12" t="s">
        <v>3584</v>
      </c>
      <c r="X222" s="12" t="s">
        <v>3584</v>
      </c>
      <c r="Y222" s="15" t="s">
        <v>3703</v>
      </c>
    </row>
    <row r="223" spans="1:64" ht="150" hidden="1">
      <c r="A223" s="12" t="s">
        <v>3576</v>
      </c>
      <c r="B223" s="12" t="s">
        <v>3577</v>
      </c>
      <c r="C223" s="12" t="s">
        <v>3808</v>
      </c>
      <c r="D223" s="10" t="s">
        <v>2050</v>
      </c>
      <c r="E223" s="12" t="s">
        <v>3629</v>
      </c>
      <c r="F223" s="15" t="s">
        <v>3604</v>
      </c>
      <c r="G223" s="10" t="s">
        <v>3224</v>
      </c>
      <c r="H223" s="15" t="s">
        <v>3631</v>
      </c>
      <c r="I223" s="15" t="s">
        <v>3631</v>
      </c>
      <c r="J223" s="15" t="s">
        <v>3631</v>
      </c>
      <c r="K223" s="15" t="s">
        <v>3583</v>
      </c>
      <c r="L223" s="13">
        <v>15</v>
      </c>
      <c r="M223" s="12" t="s">
        <v>3222</v>
      </c>
      <c r="N223" s="16">
        <v>45538</v>
      </c>
      <c r="O223" s="12" t="s">
        <v>3584</v>
      </c>
      <c r="P223" s="16">
        <v>45565</v>
      </c>
      <c r="Q223" s="13">
        <f>NETWORKDAYS(N223,P223,AV223:AY223:AZ223:BA223:BB223:BE223:BF223:BG223:BH223:BL223)</f>
        <v>20</v>
      </c>
      <c r="R223" s="13">
        <f t="shared" si="3"/>
        <v>21</v>
      </c>
      <c r="S223" s="13" t="s">
        <v>3614</v>
      </c>
      <c r="T223" s="22" t="s">
        <v>3912</v>
      </c>
      <c r="U223" s="12" t="s">
        <v>3584</v>
      </c>
      <c r="V223" s="12" t="s">
        <v>3584</v>
      </c>
      <c r="W223" s="12" t="s">
        <v>3584</v>
      </c>
      <c r="X223" s="12" t="s">
        <v>3584</v>
      </c>
      <c r="Y223" s="15" t="s">
        <v>3703</v>
      </c>
    </row>
    <row r="224" spans="1:64" ht="157.5">
      <c r="A224" s="32" t="s">
        <v>3576</v>
      </c>
      <c r="B224" s="32" t="s">
        <v>3577</v>
      </c>
      <c r="C224" s="32" t="s">
        <v>3618</v>
      </c>
      <c r="D224" s="33" t="s">
        <v>3231</v>
      </c>
      <c r="E224" s="32" t="s">
        <v>3602</v>
      </c>
      <c r="F224" s="33" t="s">
        <v>3623</v>
      </c>
      <c r="G224" s="33" t="s">
        <v>3232</v>
      </c>
      <c r="H224" s="33" t="s">
        <v>1982</v>
      </c>
      <c r="I224" s="33" t="s">
        <v>3581</v>
      </c>
      <c r="J224" s="33" t="s">
        <v>3683</v>
      </c>
      <c r="K224" s="33" t="s">
        <v>205</v>
      </c>
      <c r="L224" s="32">
        <v>15</v>
      </c>
      <c r="M224" s="32" t="s">
        <v>3229</v>
      </c>
      <c r="N224" s="34">
        <v>45538</v>
      </c>
      <c r="O224" s="32" t="s">
        <v>3584</v>
      </c>
      <c r="P224" s="34">
        <v>45565</v>
      </c>
      <c r="Q224" s="32">
        <f>NETWORKDAYS(N224,P224,AV224:AY224:AZ224:BA224:BB224:BE224:BF224:BG224:BH224:BL224)</f>
        <v>20</v>
      </c>
      <c r="R224" s="13">
        <f t="shared" si="3"/>
        <v>21</v>
      </c>
      <c r="S224" s="32" t="s">
        <v>3591</v>
      </c>
      <c r="T224" s="35" t="s">
        <v>3913</v>
      </c>
      <c r="U224" s="32" t="s">
        <v>3584</v>
      </c>
      <c r="V224" s="32" t="s">
        <v>3584</v>
      </c>
      <c r="W224" s="32" t="s">
        <v>3584</v>
      </c>
      <c r="X224" s="32" t="s">
        <v>3584</v>
      </c>
      <c r="Y224" s="33" t="s">
        <v>3644</v>
      </c>
    </row>
    <row r="225" spans="1:25" ht="126">
      <c r="A225" s="32" t="s">
        <v>3576</v>
      </c>
      <c r="B225" s="32" t="s">
        <v>3577</v>
      </c>
      <c r="C225" s="32" t="s">
        <v>3628</v>
      </c>
      <c r="D225" s="33" t="s">
        <v>3237</v>
      </c>
      <c r="E225" s="32" t="s">
        <v>3602</v>
      </c>
      <c r="F225" s="32" t="s">
        <v>3604</v>
      </c>
      <c r="G225" s="33" t="s">
        <v>3238</v>
      </c>
      <c r="H225" s="33" t="s">
        <v>3067</v>
      </c>
      <c r="I225" s="33" t="s">
        <v>3581</v>
      </c>
      <c r="J225" s="33" t="s">
        <v>3582</v>
      </c>
      <c r="K225" s="33" t="s">
        <v>35</v>
      </c>
      <c r="L225" s="32">
        <v>15</v>
      </c>
      <c r="M225" s="32" t="s">
        <v>3235</v>
      </c>
      <c r="N225" s="34">
        <v>45538</v>
      </c>
      <c r="O225" s="32" t="s">
        <v>3584</v>
      </c>
      <c r="P225" s="34">
        <v>45565</v>
      </c>
      <c r="Q225" s="32">
        <f>NETWORKDAYS(N225,P225,AV225:AY225:AZ225:BA225:BB225:BE225:BF225:BG225:BH225:BL225)</f>
        <v>20</v>
      </c>
      <c r="R225" s="13">
        <f t="shared" si="3"/>
        <v>21</v>
      </c>
      <c r="S225" s="32" t="s">
        <v>3591</v>
      </c>
      <c r="T225" s="35" t="s">
        <v>3682</v>
      </c>
      <c r="U225" s="32" t="s">
        <v>3584</v>
      </c>
      <c r="V225" s="32" t="s">
        <v>3584</v>
      </c>
      <c r="W225" s="32" t="s">
        <v>3584</v>
      </c>
      <c r="X225" s="32" t="s">
        <v>3584</v>
      </c>
      <c r="Y225" s="33" t="s">
        <v>3644</v>
      </c>
    </row>
    <row r="226" spans="1:25" ht="120" hidden="1">
      <c r="A226" s="12" t="s">
        <v>3576</v>
      </c>
      <c r="B226" s="12" t="s">
        <v>3577</v>
      </c>
      <c r="C226" s="12" t="s">
        <v>3578</v>
      </c>
      <c r="D226" s="10" t="s">
        <v>153</v>
      </c>
      <c r="E226" s="12" t="s">
        <v>3579</v>
      </c>
      <c r="F226" s="15" t="s">
        <v>3610</v>
      </c>
      <c r="G226" s="10" t="s">
        <v>3254</v>
      </c>
      <c r="H226" s="15" t="s">
        <v>1420</v>
      </c>
      <c r="I226" s="15" t="s">
        <v>3581</v>
      </c>
      <c r="J226" s="15" t="s">
        <v>3716</v>
      </c>
      <c r="K226" s="10" t="s">
        <v>35</v>
      </c>
      <c r="L226" s="13">
        <v>15</v>
      </c>
      <c r="M226" s="12" t="s">
        <v>3252</v>
      </c>
      <c r="N226" s="16">
        <v>45538</v>
      </c>
      <c r="O226" s="12" t="s">
        <v>3584</v>
      </c>
      <c r="P226" s="16">
        <v>45565</v>
      </c>
      <c r="Q226" s="13">
        <f>NETWORKDAYS(N226,P226,AV226:AY226:AZ226:BA226:BB226:BE226:BF226:BG226:BH226:BL226)</f>
        <v>20</v>
      </c>
      <c r="R226" s="13">
        <f t="shared" si="3"/>
        <v>21</v>
      </c>
      <c r="S226" s="13" t="s">
        <v>3614</v>
      </c>
      <c r="T226" s="22" t="s">
        <v>3914</v>
      </c>
      <c r="U226" s="12" t="s">
        <v>3584</v>
      </c>
      <c r="V226" s="12" t="s">
        <v>3584</v>
      </c>
      <c r="W226" s="12" t="s">
        <v>3584</v>
      </c>
      <c r="X226" s="12" t="s">
        <v>3584</v>
      </c>
      <c r="Y226" s="15" t="s">
        <v>3703</v>
      </c>
    </row>
    <row r="227" spans="1:25" ht="120" hidden="1">
      <c r="A227" s="12" t="s">
        <v>3576</v>
      </c>
      <c r="B227" s="12" t="s">
        <v>3577</v>
      </c>
      <c r="C227" s="12" t="s">
        <v>3578</v>
      </c>
      <c r="D227" s="10" t="s">
        <v>3354</v>
      </c>
      <c r="E227" s="12" t="s">
        <v>3602</v>
      </c>
      <c r="F227" s="15" t="s">
        <v>3580</v>
      </c>
      <c r="G227" s="10" t="s">
        <v>3355</v>
      </c>
      <c r="H227" s="15" t="s">
        <v>1740</v>
      </c>
      <c r="I227" s="15" t="s">
        <v>3581</v>
      </c>
      <c r="J227" s="15" t="s">
        <v>3582</v>
      </c>
      <c r="K227" s="15" t="s">
        <v>3583</v>
      </c>
      <c r="L227" s="13">
        <v>15</v>
      </c>
      <c r="M227" s="12" t="s">
        <v>3352</v>
      </c>
      <c r="N227" s="16">
        <v>45537</v>
      </c>
      <c r="O227" s="12" t="s">
        <v>3584</v>
      </c>
      <c r="P227" s="16">
        <v>45565</v>
      </c>
      <c r="Q227" s="13">
        <f>NETWORKDAYS(N227,P227,AV227:AY227:AZ227:BA227:BB227:BE227:BF227:BG227:BH227:BL227)</f>
        <v>21</v>
      </c>
      <c r="R227" s="13">
        <f t="shared" si="3"/>
        <v>22</v>
      </c>
      <c r="S227" s="13" t="s">
        <v>3591</v>
      </c>
      <c r="T227" s="22" t="s">
        <v>3915</v>
      </c>
      <c r="U227" s="12" t="s">
        <v>3584</v>
      </c>
      <c r="V227" s="12" t="s">
        <v>3584</v>
      </c>
      <c r="W227" s="12" t="s">
        <v>3584</v>
      </c>
      <c r="X227" s="12" t="s">
        <v>3584</v>
      </c>
      <c r="Y227" s="15" t="s">
        <v>3934</v>
      </c>
    </row>
    <row r="228" spans="1:25" ht="195" hidden="1">
      <c r="A228" s="12" t="s">
        <v>3576</v>
      </c>
      <c r="B228" s="12" t="s">
        <v>3577</v>
      </c>
      <c r="C228" s="12" t="s">
        <v>3680</v>
      </c>
      <c r="D228" s="10" t="s">
        <v>1971</v>
      </c>
      <c r="E228" s="12" t="s">
        <v>3602</v>
      </c>
      <c r="F228" s="15" t="s">
        <v>3623</v>
      </c>
      <c r="G228" s="10" t="s">
        <v>3358</v>
      </c>
      <c r="H228" s="15" t="s">
        <v>3707</v>
      </c>
      <c r="I228" s="15" t="s">
        <v>3581</v>
      </c>
      <c r="J228" s="15" t="s">
        <v>3683</v>
      </c>
      <c r="K228" s="10" t="s">
        <v>77</v>
      </c>
      <c r="L228" s="13">
        <v>15</v>
      </c>
      <c r="M228" s="12" t="s">
        <v>3356</v>
      </c>
      <c r="N228" s="16">
        <v>45537</v>
      </c>
      <c r="O228" s="12" t="s">
        <v>3584</v>
      </c>
      <c r="P228" s="16">
        <v>45565</v>
      </c>
      <c r="Q228" s="13">
        <f>NETWORKDAYS(N228,P228,AV228:AY228:AZ228:BA228:BB228:BE228:BF228:BG228:BH228:BL228)</f>
        <v>21</v>
      </c>
      <c r="R228" s="13">
        <f t="shared" si="3"/>
        <v>22</v>
      </c>
      <c r="S228" s="13" t="s">
        <v>3614</v>
      </c>
      <c r="T228" s="22" t="s">
        <v>3916</v>
      </c>
      <c r="U228" s="12" t="s">
        <v>3584</v>
      </c>
      <c r="V228" s="12" t="s">
        <v>3584</v>
      </c>
      <c r="W228" s="12" t="s">
        <v>3584</v>
      </c>
      <c r="X228" s="12" t="s">
        <v>3584</v>
      </c>
      <c r="Y228" s="15" t="s">
        <v>3703</v>
      </c>
    </row>
    <row r="229" spans="1:25" ht="150" hidden="1">
      <c r="A229" s="12" t="s">
        <v>3576</v>
      </c>
      <c r="B229" s="12" t="s">
        <v>3577</v>
      </c>
      <c r="C229" s="12" t="s">
        <v>3617</v>
      </c>
      <c r="D229" s="11" t="s">
        <v>2334</v>
      </c>
      <c r="E229" s="17" t="s">
        <v>3602</v>
      </c>
      <c r="F229" s="21" t="s">
        <v>3594</v>
      </c>
      <c r="G229" s="10" t="s">
        <v>3444</v>
      </c>
      <c r="H229" s="15" t="s">
        <v>3631</v>
      </c>
      <c r="I229" s="15" t="s">
        <v>3631</v>
      </c>
      <c r="J229" s="15" t="s">
        <v>3631</v>
      </c>
      <c r="K229" s="10" t="s">
        <v>804</v>
      </c>
      <c r="L229" s="13">
        <v>15</v>
      </c>
      <c r="M229" s="12" t="s">
        <v>3442</v>
      </c>
      <c r="N229" s="16">
        <v>45537</v>
      </c>
      <c r="O229" s="12" t="s">
        <v>3584</v>
      </c>
      <c r="P229" s="16">
        <v>45565</v>
      </c>
      <c r="Q229" s="13">
        <f>NETWORKDAYS(N229,P229,AV229:AY229:AZ229:BA229:BB229:BE229:BF229:BG229:BH229:BL229)</f>
        <v>21</v>
      </c>
      <c r="R229" s="13">
        <f t="shared" si="3"/>
        <v>22</v>
      </c>
      <c r="S229" s="13" t="s">
        <v>3614</v>
      </c>
      <c r="T229" s="22" t="s">
        <v>3917</v>
      </c>
      <c r="U229" s="12" t="s">
        <v>3584</v>
      </c>
      <c r="V229" s="12" t="s">
        <v>3584</v>
      </c>
      <c r="W229" s="12" t="s">
        <v>3584</v>
      </c>
      <c r="X229" s="12" t="s">
        <v>3584</v>
      </c>
      <c r="Y229" s="15" t="s">
        <v>3703</v>
      </c>
    </row>
    <row r="230" spans="1:25" ht="120" hidden="1">
      <c r="A230" s="12" t="s">
        <v>3576</v>
      </c>
      <c r="B230" s="12" t="s">
        <v>3577</v>
      </c>
      <c r="C230" s="13" t="s">
        <v>3625</v>
      </c>
      <c r="D230" s="10" t="s">
        <v>2236</v>
      </c>
      <c r="E230" s="13" t="s">
        <v>3602</v>
      </c>
      <c r="F230" s="13" t="s">
        <v>3623</v>
      </c>
      <c r="G230" s="10" t="s">
        <v>3456</v>
      </c>
      <c r="H230" s="15" t="s">
        <v>2138</v>
      </c>
      <c r="I230" s="15" t="s">
        <v>3581</v>
      </c>
      <c r="J230" s="15" t="s">
        <v>3683</v>
      </c>
      <c r="K230" s="10" t="s">
        <v>127</v>
      </c>
      <c r="L230" s="13">
        <v>15</v>
      </c>
      <c r="M230" s="12" t="s">
        <v>3454</v>
      </c>
      <c r="N230" s="16">
        <v>45537</v>
      </c>
      <c r="O230" s="12" t="s">
        <v>3584</v>
      </c>
      <c r="P230" s="16">
        <v>45565</v>
      </c>
      <c r="Q230" s="13">
        <f>NETWORKDAYS(N230,P230,AV230:AY230:AZ230:BA230:BB230:BE230:BF230:BG230:BH230:BL230)</f>
        <v>21</v>
      </c>
      <c r="R230" s="13">
        <f t="shared" si="3"/>
        <v>22</v>
      </c>
      <c r="S230" s="12" t="s">
        <v>3614</v>
      </c>
      <c r="T230" s="22" t="s">
        <v>3684</v>
      </c>
      <c r="U230" s="12" t="s">
        <v>3584</v>
      </c>
      <c r="V230" s="12" t="s">
        <v>3584</v>
      </c>
      <c r="W230" s="12" t="s">
        <v>3584</v>
      </c>
      <c r="X230" s="12" t="s">
        <v>3584</v>
      </c>
      <c r="Y230" s="15" t="s">
        <v>3685</v>
      </c>
    </row>
    <row r="231" spans="1:25" ht="135" hidden="1">
      <c r="A231" s="12" t="s">
        <v>3576</v>
      </c>
      <c r="B231" s="12" t="s">
        <v>3577</v>
      </c>
      <c r="C231" s="13" t="s">
        <v>3627</v>
      </c>
      <c r="D231" s="11" t="s">
        <v>3459</v>
      </c>
      <c r="E231" s="14" t="s">
        <v>3588</v>
      </c>
      <c r="F231" s="14" t="s">
        <v>3589</v>
      </c>
      <c r="G231" s="10" t="s">
        <v>3460</v>
      </c>
      <c r="H231" s="15" t="s">
        <v>3612</v>
      </c>
      <c r="I231" s="15" t="s">
        <v>3581</v>
      </c>
      <c r="J231" s="15" t="s">
        <v>3686</v>
      </c>
      <c r="K231" s="10" t="s">
        <v>592</v>
      </c>
      <c r="L231" s="13">
        <v>15</v>
      </c>
      <c r="M231" s="12" t="s">
        <v>3457</v>
      </c>
      <c r="N231" s="16">
        <v>45537</v>
      </c>
      <c r="O231" s="12" t="s">
        <v>2977</v>
      </c>
      <c r="P231" s="16">
        <v>45539</v>
      </c>
      <c r="Q231" s="13">
        <f>NETWORKDAYS(N231,P231,AV231:AY231:AZ231:BA231:BB231:BE231:BF231:BG231:BH231:BL231)</f>
        <v>3</v>
      </c>
      <c r="R231" s="13">
        <f t="shared" si="3"/>
        <v>4</v>
      </c>
      <c r="S231" s="12" t="s">
        <v>3591</v>
      </c>
      <c r="T231" s="22" t="s">
        <v>3687</v>
      </c>
      <c r="U231" s="16">
        <v>45539</v>
      </c>
      <c r="V231" s="12" t="s">
        <v>3593</v>
      </c>
      <c r="W231" s="12" t="s">
        <v>3584</v>
      </c>
      <c r="X231" s="12" t="s">
        <v>3584</v>
      </c>
      <c r="Y231" s="15" t="s">
        <v>3688</v>
      </c>
    </row>
    <row r="232" spans="1:25" ht="105" hidden="1">
      <c r="A232" s="13" t="s">
        <v>3576</v>
      </c>
      <c r="B232" s="13" t="s">
        <v>3577</v>
      </c>
      <c r="C232" s="13" t="s">
        <v>3578</v>
      </c>
      <c r="D232" s="10" t="s">
        <v>2761</v>
      </c>
      <c r="E232" s="13" t="s">
        <v>3600</v>
      </c>
      <c r="F232" s="13" t="s">
        <v>3604</v>
      </c>
      <c r="G232" s="10" t="s">
        <v>2762</v>
      </c>
      <c r="H232" s="15" t="s">
        <v>3689</v>
      </c>
      <c r="I232" s="15" t="s">
        <v>3595</v>
      </c>
      <c r="J232" s="13" t="s">
        <v>3605</v>
      </c>
      <c r="K232" s="10" t="s">
        <v>986</v>
      </c>
      <c r="L232" s="13">
        <v>15</v>
      </c>
      <c r="M232" s="12" t="s">
        <v>3474</v>
      </c>
      <c r="N232" s="16">
        <v>45537</v>
      </c>
      <c r="O232" s="12" t="s">
        <v>2759</v>
      </c>
      <c r="P232" s="16">
        <v>45551</v>
      </c>
      <c r="Q232" s="13">
        <f>NETWORKDAYS(N232,P232,AV232:AY232:AZ232:BA232:BB232:BE232:BF232:BG232:BH232:BL232)</f>
        <v>11</v>
      </c>
      <c r="R232" s="13">
        <f t="shared" si="3"/>
        <v>12</v>
      </c>
      <c r="S232" s="12" t="s">
        <v>3591</v>
      </c>
      <c r="T232" s="22" t="s">
        <v>3690</v>
      </c>
      <c r="U232" s="16">
        <v>45551</v>
      </c>
      <c r="V232" s="12" t="s">
        <v>3593</v>
      </c>
      <c r="W232" s="12" t="s">
        <v>3599</v>
      </c>
      <c r="X232" s="12" t="s">
        <v>3584</v>
      </c>
      <c r="Y232" s="12" t="s">
        <v>3591</v>
      </c>
    </row>
    <row r="233" spans="1:25" ht="173.25">
      <c r="A233" s="32" t="s">
        <v>3576</v>
      </c>
      <c r="B233" s="32" t="s">
        <v>3577</v>
      </c>
      <c r="C233" s="32" t="s">
        <v>3808</v>
      </c>
      <c r="D233" s="33" t="s">
        <v>3478</v>
      </c>
      <c r="E233" s="32" t="s">
        <v>3602</v>
      </c>
      <c r="F233" s="33" t="s">
        <v>3623</v>
      </c>
      <c r="G233" s="33" t="s">
        <v>3479</v>
      </c>
      <c r="H233" s="33" t="s">
        <v>3697</v>
      </c>
      <c r="I233" s="33" t="s">
        <v>3581</v>
      </c>
      <c r="J233" s="33" t="s">
        <v>3581</v>
      </c>
      <c r="K233" s="33" t="s">
        <v>127</v>
      </c>
      <c r="L233" s="32">
        <v>15</v>
      </c>
      <c r="M233" s="32" t="s">
        <v>3476</v>
      </c>
      <c r="N233" s="34">
        <v>45537</v>
      </c>
      <c r="O233" s="32" t="s">
        <v>3584</v>
      </c>
      <c r="P233" s="34">
        <v>45565</v>
      </c>
      <c r="Q233" s="32">
        <f>NETWORKDAYS(N233,P233,AV233:AY233:AZ233:BA233:BB233:BE233:BF233:BG233:BH233:BL233)</f>
        <v>21</v>
      </c>
      <c r="R233" s="13">
        <f t="shared" si="3"/>
        <v>22</v>
      </c>
      <c r="S233" s="32" t="s">
        <v>3591</v>
      </c>
      <c r="T233" s="35" t="s">
        <v>3918</v>
      </c>
      <c r="U233" s="32" t="s">
        <v>3584</v>
      </c>
      <c r="V233" s="32" t="s">
        <v>3584</v>
      </c>
      <c r="W233" s="32" t="s">
        <v>3584</v>
      </c>
      <c r="X233" s="32" t="s">
        <v>3584</v>
      </c>
      <c r="Y233" s="33" t="s">
        <v>3644</v>
      </c>
    </row>
    <row r="234" spans="1:25" ht="189">
      <c r="A234" s="32" t="s">
        <v>3576</v>
      </c>
      <c r="B234" s="32" t="s">
        <v>3577</v>
      </c>
      <c r="C234" s="32" t="s">
        <v>3808</v>
      </c>
      <c r="D234" s="33" t="s">
        <v>3478</v>
      </c>
      <c r="E234" s="32" t="s">
        <v>3602</v>
      </c>
      <c r="F234" s="33" t="s">
        <v>3623</v>
      </c>
      <c r="G234" s="33" t="s">
        <v>3479</v>
      </c>
      <c r="H234" s="33" t="s">
        <v>3697</v>
      </c>
      <c r="I234" s="33" t="s">
        <v>3581</v>
      </c>
      <c r="J234" s="33" t="s">
        <v>3581</v>
      </c>
      <c r="K234" s="33" t="s">
        <v>35</v>
      </c>
      <c r="L234" s="32">
        <v>15</v>
      </c>
      <c r="M234" s="32" t="s">
        <v>3480</v>
      </c>
      <c r="N234" s="34">
        <v>45537</v>
      </c>
      <c r="O234" s="32" t="s">
        <v>3584</v>
      </c>
      <c r="P234" s="34">
        <v>45565</v>
      </c>
      <c r="Q234" s="32">
        <f>NETWORKDAYS(N234,P234,AV234:AY234:AZ234:BA234:BB234:BE234:BF234:BG234:BH234:BL234)</f>
        <v>21</v>
      </c>
      <c r="R234" s="13">
        <f t="shared" si="3"/>
        <v>22</v>
      </c>
      <c r="S234" s="32" t="s">
        <v>3591</v>
      </c>
      <c r="T234" s="35" t="s">
        <v>3919</v>
      </c>
      <c r="U234" s="32" t="s">
        <v>3584</v>
      </c>
      <c r="V234" s="32" t="s">
        <v>3584</v>
      </c>
      <c r="W234" s="32" t="s">
        <v>3584</v>
      </c>
      <c r="X234" s="32" t="s">
        <v>3584</v>
      </c>
      <c r="Y234" s="33" t="s">
        <v>3644</v>
      </c>
    </row>
    <row r="235" spans="1:25" ht="165" hidden="1">
      <c r="A235" s="12" t="s">
        <v>3576</v>
      </c>
      <c r="B235" s="12" t="s">
        <v>3577</v>
      </c>
      <c r="C235" s="12" t="s">
        <v>3626</v>
      </c>
      <c r="D235" s="10" t="s">
        <v>3488</v>
      </c>
      <c r="E235" s="12" t="s">
        <v>3602</v>
      </c>
      <c r="F235" s="15" t="s">
        <v>3604</v>
      </c>
      <c r="G235" s="10" t="s">
        <v>3489</v>
      </c>
      <c r="H235" s="15" t="s">
        <v>3058</v>
      </c>
      <c r="I235" s="15" t="s">
        <v>3595</v>
      </c>
      <c r="J235" s="15" t="s">
        <v>3795</v>
      </c>
      <c r="K235" s="10" t="s">
        <v>35</v>
      </c>
      <c r="L235" s="13">
        <v>15</v>
      </c>
      <c r="M235" s="12" t="s">
        <v>3486</v>
      </c>
      <c r="N235" s="16">
        <v>45537</v>
      </c>
      <c r="O235" s="12" t="s">
        <v>3584</v>
      </c>
      <c r="P235" s="16">
        <v>45565</v>
      </c>
      <c r="Q235" s="13">
        <f>NETWORKDAYS(N235,P235,AV235:AY235:AZ235:BA235:BB235:BE235:BF235:BG235:BH235:BL235)</f>
        <v>21</v>
      </c>
      <c r="R235" s="13">
        <f t="shared" si="3"/>
        <v>22</v>
      </c>
      <c r="S235" s="13" t="s">
        <v>3614</v>
      </c>
      <c r="T235" s="22" t="s">
        <v>3920</v>
      </c>
      <c r="U235" s="12" t="s">
        <v>3584</v>
      </c>
      <c r="V235" s="12" t="s">
        <v>3584</v>
      </c>
      <c r="W235" s="12" t="s">
        <v>3584</v>
      </c>
      <c r="X235" s="12" t="s">
        <v>3584</v>
      </c>
      <c r="Y235" s="15" t="s">
        <v>3703</v>
      </c>
    </row>
    <row r="236" spans="1:25" ht="126">
      <c r="A236" s="32" t="s">
        <v>3576</v>
      </c>
      <c r="B236" s="32" t="s">
        <v>3577</v>
      </c>
      <c r="C236" s="32" t="s">
        <v>3622</v>
      </c>
      <c r="D236" s="33" t="s">
        <v>3492</v>
      </c>
      <c r="E236" s="32" t="s">
        <v>3602</v>
      </c>
      <c r="F236" s="33" t="s">
        <v>3623</v>
      </c>
      <c r="G236" s="33" t="s">
        <v>2772</v>
      </c>
      <c r="H236" s="33" t="s">
        <v>2138</v>
      </c>
      <c r="I236" s="33" t="s">
        <v>3581</v>
      </c>
      <c r="J236" s="33" t="s">
        <v>3683</v>
      </c>
      <c r="K236" s="33" t="s">
        <v>35</v>
      </c>
      <c r="L236" s="32">
        <v>15</v>
      </c>
      <c r="M236" s="32" t="s">
        <v>3490</v>
      </c>
      <c r="N236" s="34">
        <v>45537</v>
      </c>
      <c r="O236" s="32" t="s">
        <v>3584</v>
      </c>
      <c r="P236" s="34">
        <v>45565</v>
      </c>
      <c r="Q236" s="32">
        <f>NETWORKDAYS(N236,P236,AV236:AY236:AZ236:BA236:BB236:BE236:BF236:BG236:BH236:BL236)</f>
        <v>21</v>
      </c>
      <c r="R236" s="13">
        <f t="shared" si="3"/>
        <v>22</v>
      </c>
      <c r="S236" s="32" t="s">
        <v>3591</v>
      </c>
      <c r="T236" s="35" t="s">
        <v>3691</v>
      </c>
      <c r="U236" s="32" t="s">
        <v>3584</v>
      </c>
      <c r="V236" s="32" t="s">
        <v>3584</v>
      </c>
      <c r="W236" s="32" t="s">
        <v>3584</v>
      </c>
      <c r="X236" s="32" t="s">
        <v>3584</v>
      </c>
      <c r="Y236" s="33" t="s">
        <v>3644</v>
      </c>
    </row>
    <row r="237" spans="1:25" ht="165" hidden="1">
      <c r="A237" s="12" t="s">
        <v>3576</v>
      </c>
      <c r="B237" s="12" t="s">
        <v>3577</v>
      </c>
      <c r="C237" s="12" t="s">
        <v>3578</v>
      </c>
      <c r="D237" s="10" t="s">
        <v>1374</v>
      </c>
      <c r="E237" s="12" t="s">
        <v>3579</v>
      </c>
      <c r="F237" s="15" t="s">
        <v>3604</v>
      </c>
      <c r="G237" s="10" t="s">
        <v>3499</v>
      </c>
      <c r="H237" s="15" t="s">
        <v>3343</v>
      </c>
      <c r="I237" s="15" t="s">
        <v>3595</v>
      </c>
      <c r="J237" s="15" t="s">
        <v>3646</v>
      </c>
      <c r="K237" s="10" t="s">
        <v>132</v>
      </c>
      <c r="L237" s="13">
        <v>15</v>
      </c>
      <c r="M237" s="12" t="s">
        <v>3497</v>
      </c>
      <c r="N237" s="16">
        <v>45537</v>
      </c>
      <c r="O237" s="12" t="s">
        <v>3584</v>
      </c>
      <c r="P237" s="16">
        <v>45565</v>
      </c>
      <c r="Q237" s="13">
        <f>NETWORKDAYS(N237,P237,AV237:AY237:AZ237:BA237:BB237:BE237:BF237:BG237:BH237:BL237)</f>
        <v>21</v>
      </c>
      <c r="R237" s="13">
        <f t="shared" si="3"/>
        <v>22</v>
      </c>
      <c r="S237" s="13" t="s">
        <v>3614</v>
      </c>
      <c r="T237" s="22" t="s">
        <v>3921</v>
      </c>
      <c r="U237" s="12" t="s">
        <v>3584</v>
      </c>
      <c r="V237" s="12" t="s">
        <v>3584</v>
      </c>
      <c r="W237" s="12" t="s">
        <v>3584</v>
      </c>
      <c r="X237" s="12" t="s">
        <v>3584</v>
      </c>
      <c r="Y237" s="15" t="s">
        <v>3703</v>
      </c>
    </row>
    <row r="238" spans="1:25" ht="135" hidden="1">
      <c r="A238" s="12" t="s">
        <v>3576</v>
      </c>
      <c r="B238" s="12" t="s">
        <v>3577</v>
      </c>
      <c r="C238" s="12" t="s">
        <v>3626</v>
      </c>
      <c r="D238" s="10" t="s">
        <v>2529</v>
      </c>
      <c r="E238" s="12" t="s">
        <v>3602</v>
      </c>
      <c r="F238" s="15" t="s">
        <v>3610</v>
      </c>
      <c r="G238" s="10" t="s">
        <v>3516</v>
      </c>
      <c r="H238" s="15" t="s">
        <v>3419</v>
      </c>
      <c r="I238" s="15" t="s">
        <v>3581</v>
      </c>
      <c r="J238" s="15" t="s">
        <v>3716</v>
      </c>
      <c r="K238" s="10" t="s">
        <v>35</v>
      </c>
      <c r="L238" s="13">
        <v>15</v>
      </c>
      <c r="M238" s="12" t="s">
        <v>3514</v>
      </c>
      <c r="N238" s="16">
        <v>45537</v>
      </c>
      <c r="O238" s="12" t="s">
        <v>3584</v>
      </c>
      <c r="P238" s="16">
        <v>45565</v>
      </c>
      <c r="Q238" s="13">
        <f>NETWORKDAYS(N238,P238,AV238:AY238:AZ238:BA238:BB238:BE238:BF238:BG238:BH238:BL238)</f>
        <v>21</v>
      </c>
      <c r="R238" s="13">
        <f t="shared" si="3"/>
        <v>22</v>
      </c>
      <c r="S238" s="13" t="s">
        <v>3614</v>
      </c>
      <c r="T238" s="22" t="s">
        <v>3922</v>
      </c>
      <c r="U238" s="12" t="s">
        <v>3584</v>
      </c>
      <c r="V238" s="12" t="s">
        <v>3584</v>
      </c>
      <c r="W238" s="12" t="s">
        <v>3584</v>
      </c>
      <c r="X238" s="12" t="s">
        <v>3584</v>
      </c>
      <c r="Y238" s="15" t="s">
        <v>3703</v>
      </c>
    </row>
    <row r="239" spans="1:25" ht="165" hidden="1">
      <c r="A239" s="12" t="s">
        <v>3576</v>
      </c>
      <c r="B239" s="12" t="s">
        <v>3577</v>
      </c>
      <c r="C239" s="12" t="s">
        <v>3677</v>
      </c>
      <c r="D239" s="10" t="s">
        <v>3519</v>
      </c>
      <c r="E239" s="12" t="s">
        <v>3588</v>
      </c>
      <c r="F239" s="15" t="s">
        <v>3589</v>
      </c>
      <c r="G239" s="10" t="s">
        <v>3520</v>
      </c>
      <c r="H239" s="15" t="s">
        <v>3612</v>
      </c>
      <c r="I239" s="15" t="s">
        <v>3581</v>
      </c>
      <c r="J239" s="15" t="s">
        <v>3686</v>
      </c>
      <c r="K239" s="10" t="s">
        <v>592</v>
      </c>
      <c r="L239" s="13">
        <v>15</v>
      </c>
      <c r="M239" s="12" t="s">
        <v>3517</v>
      </c>
      <c r="N239" s="16">
        <v>45537</v>
      </c>
      <c r="O239" s="12" t="s">
        <v>3584</v>
      </c>
      <c r="P239" s="16">
        <v>45565</v>
      </c>
      <c r="Q239" s="13">
        <f>NETWORKDAYS(N239,P239,AV239:AY239:AZ239:BA239:BB239:BE239:BF239:BG239:BH239:BL239)</f>
        <v>21</v>
      </c>
      <c r="R239" s="13">
        <f t="shared" si="3"/>
        <v>22</v>
      </c>
      <c r="S239" s="13" t="s">
        <v>3614</v>
      </c>
      <c r="T239" s="22" t="s">
        <v>3923</v>
      </c>
      <c r="U239" s="12" t="s">
        <v>3584</v>
      </c>
      <c r="V239" s="12" t="s">
        <v>3584</v>
      </c>
      <c r="W239" s="12" t="s">
        <v>3584</v>
      </c>
      <c r="X239" s="12" t="s">
        <v>3584</v>
      </c>
      <c r="Y239" s="15" t="s">
        <v>3703</v>
      </c>
    </row>
    <row r="240" spans="1:25" ht="165" hidden="1">
      <c r="A240" s="12" t="s">
        <v>3576</v>
      </c>
      <c r="B240" s="12" t="s">
        <v>3577</v>
      </c>
      <c r="C240" s="12" t="s">
        <v>3578</v>
      </c>
      <c r="D240" s="10" t="s">
        <v>911</v>
      </c>
      <c r="E240" s="12" t="s">
        <v>3579</v>
      </c>
      <c r="F240" s="15" t="s">
        <v>3589</v>
      </c>
      <c r="G240" s="10" t="s">
        <v>3528</v>
      </c>
      <c r="H240" s="15" t="s">
        <v>3612</v>
      </c>
      <c r="I240" s="15" t="s">
        <v>3581</v>
      </c>
      <c r="J240" s="15" t="s">
        <v>3686</v>
      </c>
      <c r="K240" s="10" t="s">
        <v>592</v>
      </c>
      <c r="L240" s="13">
        <v>15</v>
      </c>
      <c r="M240" s="12" t="s">
        <v>3526</v>
      </c>
      <c r="N240" s="16">
        <v>45537</v>
      </c>
      <c r="O240" s="12" t="s">
        <v>3584</v>
      </c>
      <c r="P240" s="16">
        <v>45565</v>
      </c>
      <c r="Q240" s="13">
        <f>NETWORKDAYS(N240,P240,AV240:AY240:AZ240:BA240:BB240:BE240:BF240:BG240:BH240:BL240)</f>
        <v>21</v>
      </c>
      <c r="R240" s="13">
        <f t="shared" si="3"/>
        <v>22</v>
      </c>
      <c r="S240" s="13" t="s">
        <v>3614</v>
      </c>
      <c r="T240" s="22" t="s">
        <v>3924</v>
      </c>
      <c r="U240" s="12" t="s">
        <v>3584</v>
      </c>
      <c r="V240" s="12" t="s">
        <v>3584</v>
      </c>
      <c r="W240" s="12" t="s">
        <v>3584</v>
      </c>
      <c r="X240" s="12" t="s">
        <v>3584</v>
      </c>
      <c r="Y240" s="15" t="s">
        <v>3703</v>
      </c>
    </row>
    <row r="241" spans="1:25" ht="94.5">
      <c r="A241" s="32" t="s">
        <v>3576</v>
      </c>
      <c r="B241" s="32" t="s">
        <v>3577</v>
      </c>
      <c r="C241" s="32" t="s">
        <v>3578</v>
      </c>
      <c r="D241" s="33" t="s">
        <v>3531</v>
      </c>
      <c r="E241" s="32" t="s">
        <v>3602</v>
      </c>
      <c r="F241" s="33" t="s">
        <v>3610</v>
      </c>
      <c r="G241" s="33" t="s">
        <v>3532</v>
      </c>
      <c r="H241" s="33" t="s">
        <v>3926</v>
      </c>
      <c r="I241" s="33" t="s">
        <v>3581</v>
      </c>
      <c r="J241" s="33" t="s">
        <v>3716</v>
      </c>
      <c r="K241" s="33" t="s">
        <v>35</v>
      </c>
      <c r="L241" s="32">
        <v>15</v>
      </c>
      <c r="M241" s="32" t="s">
        <v>3529</v>
      </c>
      <c r="N241" s="34">
        <v>45537</v>
      </c>
      <c r="O241" s="32" t="s">
        <v>3584</v>
      </c>
      <c r="P241" s="34">
        <v>45565</v>
      </c>
      <c r="Q241" s="32">
        <f>NETWORKDAYS(N241,P241,AV241:AY241:AZ241:BA241:BB241:BE241:BF241:BG241:BH241:BL241)</f>
        <v>21</v>
      </c>
      <c r="R241" s="13">
        <f t="shared" si="3"/>
        <v>22</v>
      </c>
      <c r="S241" s="32" t="s">
        <v>3591</v>
      </c>
      <c r="T241" s="35" t="s">
        <v>3925</v>
      </c>
      <c r="U241" s="32" t="s">
        <v>3584</v>
      </c>
      <c r="V241" s="32" t="s">
        <v>3584</v>
      </c>
      <c r="W241" s="32" t="s">
        <v>3584</v>
      </c>
      <c r="X241" s="32" t="s">
        <v>3584</v>
      </c>
      <c r="Y241" s="33" t="s">
        <v>3644</v>
      </c>
    </row>
    <row r="242" spans="1:25" ht="120" hidden="1">
      <c r="A242" s="12" t="s">
        <v>3576</v>
      </c>
      <c r="B242" s="12" t="s">
        <v>3577</v>
      </c>
      <c r="C242" s="12" t="s">
        <v>3627</v>
      </c>
      <c r="D242" s="10" t="s">
        <v>3076</v>
      </c>
      <c r="E242" s="12" t="s">
        <v>3588</v>
      </c>
      <c r="F242" s="15" t="s">
        <v>3610</v>
      </c>
      <c r="G242" s="10" t="s">
        <v>3543</v>
      </c>
      <c r="H242" s="15" t="s">
        <v>3928</v>
      </c>
      <c r="I242" s="15" t="s">
        <v>3581</v>
      </c>
      <c r="J242" s="15" t="s">
        <v>3716</v>
      </c>
      <c r="K242" s="10" t="s">
        <v>127</v>
      </c>
      <c r="L242" s="13">
        <v>15</v>
      </c>
      <c r="M242" s="12" t="s">
        <v>3541</v>
      </c>
      <c r="N242" s="16">
        <v>45537</v>
      </c>
      <c r="O242" s="12" t="s">
        <v>3584</v>
      </c>
      <c r="P242" s="16">
        <v>45565</v>
      </c>
      <c r="Q242" s="13">
        <f>NETWORKDAYS(N242,P242,AV242:AY242:AZ242:BA242:BB242:BE242:BF242:BG242:BH242:BL242)</f>
        <v>21</v>
      </c>
      <c r="R242" s="13">
        <f t="shared" si="3"/>
        <v>22</v>
      </c>
      <c r="S242" s="13" t="s">
        <v>3614</v>
      </c>
      <c r="T242" s="22" t="s">
        <v>3927</v>
      </c>
      <c r="U242" s="12" t="s">
        <v>3584</v>
      </c>
      <c r="V242" s="12" t="s">
        <v>3584</v>
      </c>
      <c r="W242" s="12" t="s">
        <v>3584</v>
      </c>
      <c r="X242" s="12" t="s">
        <v>3584</v>
      </c>
      <c r="Y242" s="15" t="s">
        <v>3703</v>
      </c>
    </row>
    <row r="243" spans="1:25" ht="105" hidden="1">
      <c r="A243" s="12" t="s">
        <v>3576</v>
      </c>
      <c r="B243" s="12" t="s">
        <v>3577</v>
      </c>
      <c r="C243" s="13" t="s">
        <v>3625</v>
      </c>
      <c r="D243" s="10" t="s">
        <v>2236</v>
      </c>
      <c r="E243" s="13" t="s">
        <v>3602</v>
      </c>
      <c r="F243" s="12" t="s">
        <v>3623</v>
      </c>
      <c r="G243" s="10" t="s">
        <v>2237</v>
      </c>
      <c r="H243" s="15" t="s">
        <v>2138</v>
      </c>
      <c r="I243" s="15" t="s">
        <v>3581</v>
      </c>
      <c r="J243" s="15" t="s">
        <v>3683</v>
      </c>
      <c r="K243" s="10" t="s">
        <v>127</v>
      </c>
      <c r="L243" s="13">
        <v>15</v>
      </c>
      <c r="M243" s="12" t="s">
        <v>3544</v>
      </c>
      <c r="N243" s="16">
        <v>45537</v>
      </c>
      <c r="O243" s="12" t="s">
        <v>2234</v>
      </c>
      <c r="P243" s="16">
        <v>45552</v>
      </c>
      <c r="Q243" s="13">
        <f>NETWORKDAYS(N243,P243,AV243:AY243:AZ243:BA243:BB243:BE243:BF243:BG243:BH243:BL243)</f>
        <v>12</v>
      </c>
      <c r="R243" s="13">
        <f t="shared" si="3"/>
        <v>13</v>
      </c>
      <c r="S243" s="12" t="s">
        <v>3591</v>
      </c>
      <c r="T243" s="22" t="s">
        <v>3692</v>
      </c>
      <c r="U243" s="16">
        <v>45552</v>
      </c>
      <c r="V243" s="12" t="s">
        <v>3593</v>
      </c>
      <c r="W243" s="12" t="s">
        <v>3584</v>
      </c>
      <c r="X243" s="12" t="s">
        <v>3584</v>
      </c>
      <c r="Y243" s="12" t="s">
        <v>3591</v>
      </c>
    </row>
    <row r="244" spans="1:25" ht="189">
      <c r="A244" s="32" t="s">
        <v>3576</v>
      </c>
      <c r="B244" s="32" t="s">
        <v>3577</v>
      </c>
      <c r="C244" s="32" t="s">
        <v>3621</v>
      </c>
      <c r="D244" s="33" t="s">
        <v>4008</v>
      </c>
      <c r="E244" s="33" t="s">
        <v>3588</v>
      </c>
      <c r="F244" s="33" t="s">
        <v>3623</v>
      </c>
      <c r="G244" s="33" t="s">
        <v>4052</v>
      </c>
      <c r="H244" s="33" t="s">
        <v>1772</v>
      </c>
      <c r="I244" s="33" t="s">
        <v>3581</v>
      </c>
      <c r="J244" s="33" t="s">
        <v>3683</v>
      </c>
      <c r="K244" s="33" t="s">
        <v>2458</v>
      </c>
      <c r="L244" s="32">
        <v>15</v>
      </c>
      <c r="M244" s="32" t="s">
        <v>3949</v>
      </c>
      <c r="N244" s="34">
        <v>45562</v>
      </c>
      <c r="O244" s="32" t="s">
        <v>3584</v>
      </c>
      <c r="P244" s="34">
        <v>45565</v>
      </c>
      <c r="Q244" s="32">
        <f>NETWORKDAYS(N244,P244,'Registro Público Septiembre'!AW199:AZ199:'Registro Público Septiembre'!BA199:BB199:'Registro Público Septiembre'!BC199:BF199:'Registro Público Septiembre'!BG199:BH199:'Registro Público Septiembre'!BI199:BM199)</f>
        <v>2</v>
      </c>
      <c r="R244" s="13"/>
      <c r="S244" s="32" t="s">
        <v>3591</v>
      </c>
      <c r="T244" s="35" t="s">
        <v>4110</v>
      </c>
      <c r="U244" s="32" t="s">
        <v>3584</v>
      </c>
      <c r="V244" s="32" t="s">
        <v>3584</v>
      </c>
      <c r="W244" s="32" t="s">
        <v>3584</v>
      </c>
      <c r="X244" s="32" t="s">
        <v>3584</v>
      </c>
      <c r="Y244" s="33" t="s">
        <v>3644</v>
      </c>
    </row>
    <row r="245" spans="1:25" ht="173.25">
      <c r="A245" s="32" t="s">
        <v>3576</v>
      </c>
      <c r="B245" s="32" t="s">
        <v>3577</v>
      </c>
      <c r="C245" s="32" t="s">
        <v>4106</v>
      </c>
      <c r="D245" s="33" t="s">
        <v>4009</v>
      </c>
      <c r="E245" s="33" t="s">
        <v>3602</v>
      </c>
      <c r="F245" s="33" t="s">
        <v>3623</v>
      </c>
      <c r="G245" s="33" t="s">
        <v>4053</v>
      </c>
      <c r="H245" s="33" t="s">
        <v>3044</v>
      </c>
      <c r="I245" s="33" t="s">
        <v>3581</v>
      </c>
      <c r="J245" s="33" t="s">
        <v>3590</v>
      </c>
      <c r="K245" s="33" t="s">
        <v>17</v>
      </c>
      <c r="L245" s="32">
        <v>15</v>
      </c>
      <c r="M245" s="32" t="s">
        <v>3950</v>
      </c>
      <c r="N245" s="34">
        <v>45562</v>
      </c>
      <c r="O245" s="32" t="s">
        <v>3584</v>
      </c>
      <c r="P245" s="34">
        <v>45565</v>
      </c>
      <c r="Q245" s="32">
        <f>NETWORKDAYS(N245,P245,'Registro Público Septiembre'!AW200:AZ200:'Registro Público Septiembre'!BA200:BB200:'Registro Público Septiembre'!BC200:BF200:'Registro Público Septiembre'!BG200:BH200:'Registro Público Septiembre'!BI200:BM200)</f>
        <v>2</v>
      </c>
      <c r="R245" s="13"/>
      <c r="S245" s="32" t="s">
        <v>3585</v>
      </c>
      <c r="T245" s="35" t="s">
        <v>4109</v>
      </c>
      <c r="U245" s="32" t="s">
        <v>3584</v>
      </c>
      <c r="V245" s="32" t="s">
        <v>3584</v>
      </c>
      <c r="W245" s="32" t="s">
        <v>3584</v>
      </c>
      <c r="X245" s="32" t="s">
        <v>3584</v>
      </c>
      <c r="Y245" s="33" t="s">
        <v>3935</v>
      </c>
    </row>
    <row r="246" spans="1:25" ht="157.5">
      <c r="A246" s="32" t="s">
        <v>3576</v>
      </c>
      <c r="B246" s="32" t="s">
        <v>3577</v>
      </c>
      <c r="C246" s="32" t="s">
        <v>3608</v>
      </c>
      <c r="D246" s="33" t="s">
        <v>4010</v>
      </c>
      <c r="E246" s="33" t="s">
        <v>3600</v>
      </c>
      <c r="F246" s="33" t="s">
        <v>3610</v>
      </c>
      <c r="G246" s="33" t="s">
        <v>4054</v>
      </c>
      <c r="H246" s="33" t="s">
        <v>3044</v>
      </c>
      <c r="I246" s="33" t="s">
        <v>3581</v>
      </c>
      <c r="J246" s="33" t="s">
        <v>3590</v>
      </c>
      <c r="K246" s="33" t="s">
        <v>17</v>
      </c>
      <c r="L246" s="32">
        <v>15</v>
      </c>
      <c r="M246" s="32" t="s">
        <v>3951</v>
      </c>
      <c r="N246" s="34">
        <v>45562</v>
      </c>
      <c r="O246" s="32" t="s">
        <v>3584</v>
      </c>
      <c r="P246" s="34">
        <v>45565</v>
      </c>
      <c r="Q246" s="32">
        <f>NETWORKDAYS(N246,P246,'Registro Público Septiembre'!AW201:AZ201:'Registro Público Septiembre'!BA201:BB201:'Registro Público Septiembre'!BC201:BF201:'Registro Público Septiembre'!BG201:BH201:'Registro Público Septiembre'!BI201:BM201)</f>
        <v>2</v>
      </c>
      <c r="R246" s="13"/>
      <c r="S246" s="32" t="s">
        <v>3585</v>
      </c>
      <c r="T246" s="35" t="s">
        <v>4107</v>
      </c>
      <c r="U246" s="32" t="s">
        <v>3584</v>
      </c>
      <c r="V246" s="32" t="s">
        <v>3584</v>
      </c>
      <c r="W246" s="32" t="s">
        <v>3584</v>
      </c>
      <c r="X246" s="32" t="s">
        <v>3584</v>
      </c>
      <c r="Y246" s="33" t="s">
        <v>3935</v>
      </c>
    </row>
    <row r="247" spans="1:25" ht="189">
      <c r="A247" s="32" t="s">
        <v>3576</v>
      </c>
      <c r="B247" s="32" t="s">
        <v>3577</v>
      </c>
      <c r="C247" s="32" t="s">
        <v>3608</v>
      </c>
      <c r="D247" s="33" t="s">
        <v>4011</v>
      </c>
      <c r="E247" s="33" t="s">
        <v>3602</v>
      </c>
      <c r="F247" s="33" t="s">
        <v>3623</v>
      </c>
      <c r="G247" s="33" t="s">
        <v>4055</v>
      </c>
      <c r="H247" s="33" t="s">
        <v>1772</v>
      </c>
      <c r="I247" s="33" t="s">
        <v>3581</v>
      </c>
      <c r="J247" s="33" t="s">
        <v>3683</v>
      </c>
      <c r="K247" s="33" t="s">
        <v>35</v>
      </c>
      <c r="L247" s="32">
        <v>15</v>
      </c>
      <c r="M247" s="32" t="s">
        <v>3952</v>
      </c>
      <c r="N247" s="34">
        <v>45562</v>
      </c>
      <c r="O247" s="32" t="s">
        <v>3584</v>
      </c>
      <c r="P247" s="34">
        <v>45565</v>
      </c>
      <c r="Q247" s="32">
        <f>NETWORKDAYS(N247,P247,'Registro Público Septiembre'!AW202:AZ202:'Registro Público Septiembre'!BA202:BB202:'Registro Público Septiembre'!BC202:BF202:'Registro Público Septiembre'!BG202:BH202:'Registro Público Septiembre'!BI202:BM202)</f>
        <v>2</v>
      </c>
      <c r="R247" s="13"/>
      <c r="S247" s="32" t="s">
        <v>3591</v>
      </c>
      <c r="T247" s="35" t="s">
        <v>4108</v>
      </c>
      <c r="U247" s="32" t="s">
        <v>3584</v>
      </c>
      <c r="V247" s="32" t="s">
        <v>3584</v>
      </c>
      <c r="W247" s="32" t="s">
        <v>3584</v>
      </c>
      <c r="X247" s="32" t="s">
        <v>3584</v>
      </c>
      <c r="Y247" s="33" t="s">
        <v>3644</v>
      </c>
    </row>
    <row r="248" spans="1:25" ht="189">
      <c r="A248" s="32" t="s">
        <v>3576</v>
      </c>
      <c r="B248" s="32" t="s">
        <v>3577</v>
      </c>
      <c r="C248" s="32" t="s">
        <v>3781</v>
      </c>
      <c r="D248" s="33" t="s">
        <v>4012</v>
      </c>
      <c r="E248" s="33" t="s">
        <v>3588</v>
      </c>
      <c r="F248" s="33" t="s">
        <v>3623</v>
      </c>
      <c r="G248" s="33" t="s">
        <v>4056</v>
      </c>
      <c r="H248" s="33" t="s">
        <v>1772</v>
      </c>
      <c r="I248" s="33" t="s">
        <v>3581</v>
      </c>
      <c r="J248" s="33" t="s">
        <v>3683</v>
      </c>
      <c r="K248" s="33" t="s">
        <v>2458</v>
      </c>
      <c r="L248" s="32">
        <v>15</v>
      </c>
      <c r="M248" s="32" t="s">
        <v>3953</v>
      </c>
      <c r="N248" s="34">
        <v>45562</v>
      </c>
      <c r="O248" s="32" t="s">
        <v>3584</v>
      </c>
      <c r="P248" s="34">
        <v>45565</v>
      </c>
      <c r="Q248" s="32">
        <f>NETWORKDAYS(N248,P248,'Registro Público Septiembre'!AW203:AZ203:'Registro Público Septiembre'!BA203:BB203:'Registro Público Septiembre'!BC203:BF203:'Registro Público Septiembre'!BG203:BH203:'Registro Público Septiembre'!BI203:BM203)</f>
        <v>2</v>
      </c>
      <c r="R248" s="13"/>
      <c r="S248" s="32" t="s">
        <v>3591</v>
      </c>
      <c r="T248" s="35" t="s">
        <v>4117</v>
      </c>
      <c r="U248" s="32" t="s">
        <v>3584</v>
      </c>
      <c r="V248" s="32" t="s">
        <v>3584</v>
      </c>
      <c r="W248" s="32" t="s">
        <v>3584</v>
      </c>
      <c r="X248" s="32" t="s">
        <v>3584</v>
      </c>
      <c r="Y248" s="33" t="s">
        <v>3644</v>
      </c>
    </row>
    <row r="249" spans="1:25" ht="189">
      <c r="A249" s="32" t="s">
        <v>3576</v>
      </c>
      <c r="B249" s="32" t="s">
        <v>3577</v>
      </c>
      <c r="C249" s="32" t="s">
        <v>3622</v>
      </c>
      <c r="D249" s="33" t="s">
        <v>1333</v>
      </c>
      <c r="E249" s="33" t="s">
        <v>3602</v>
      </c>
      <c r="F249" s="33" t="s">
        <v>3623</v>
      </c>
      <c r="G249" s="33" t="s">
        <v>4057</v>
      </c>
      <c r="H249" s="33" t="s">
        <v>1772</v>
      </c>
      <c r="I249" s="33" t="s">
        <v>3581</v>
      </c>
      <c r="J249" s="33" t="s">
        <v>3683</v>
      </c>
      <c r="K249" s="33" t="s">
        <v>357</v>
      </c>
      <c r="L249" s="32">
        <v>15</v>
      </c>
      <c r="M249" s="32" t="s">
        <v>3954</v>
      </c>
      <c r="N249" s="34">
        <v>45562</v>
      </c>
      <c r="O249" s="32" t="s">
        <v>3584</v>
      </c>
      <c r="P249" s="34">
        <v>45565</v>
      </c>
      <c r="Q249" s="32">
        <f>NETWORKDAYS(N249,P249,'Registro Público Septiembre'!AW204:AZ204:'Registro Público Septiembre'!BA204:BB204:'Registro Público Septiembre'!BC204:BF204:'Registro Público Septiembre'!BG204:BH204:'Registro Público Septiembre'!BI204:BM204)</f>
        <v>2</v>
      </c>
      <c r="R249" s="13"/>
      <c r="S249" s="32" t="s">
        <v>3591</v>
      </c>
      <c r="T249" s="35" t="s">
        <v>4118</v>
      </c>
      <c r="U249" s="32" t="s">
        <v>3584</v>
      </c>
      <c r="V249" s="32" t="s">
        <v>3584</v>
      </c>
      <c r="W249" s="32" t="s">
        <v>3584</v>
      </c>
      <c r="X249" s="32" t="s">
        <v>3584</v>
      </c>
      <c r="Y249" s="33" t="s">
        <v>3644</v>
      </c>
    </row>
    <row r="250" spans="1:25" ht="189">
      <c r="A250" s="32" t="s">
        <v>3576</v>
      </c>
      <c r="B250" s="32" t="s">
        <v>3577</v>
      </c>
      <c r="C250" s="32" t="s">
        <v>3622</v>
      </c>
      <c r="D250" s="33" t="s">
        <v>4003</v>
      </c>
      <c r="E250" s="33" t="s">
        <v>3602</v>
      </c>
      <c r="F250" s="33" t="s">
        <v>3623</v>
      </c>
      <c r="G250" s="33" t="s">
        <v>4058</v>
      </c>
      <c r="H250" s="33" t="s">
        <v>1772</v>
      </c>
      <c r="I250" s="33" t="s">
        <v>3581</v>
      </c>
      <c r="J250" s="33" t="s">
        <v>3683</v>
      </c>
      <c r="K250" s="33" t="s">
        <v>17</v>
      </c>
      <c r="L250" s="32">
        <v>15</v>
      </c>
      <c r="M250" s="32" t="s">
        <v>3955</v>
      </c>
      <c r="N250" s="34">
        <v>45562</v>
      </c>
      <c r="O250" s="32" t="s">
        <v>3584</v>
      </c>
      <c r="P250" s="34">
        <v>45565</v>
      </c>
      <c r="Q250" s="32">
        <f>NETWORKDAYS(N250,P250,'Registro Público Septiembre'!AW205:AZ205:'Registro Público Septiembre'!BA205:BB205:'Registro Público Septiembre'!BC205:BF205:'Registro Público Septiembre'!BG205:BH205:'Registro Público Septiembre'!BI205:BM205)</f>
        <v>2</v>
      </c>
      <c r="R250" s="13"/>
      <c r="S250" s="32" t="s">
        <v>3585</v>
      </c>
      <c r="T250" s="35" t="s">
        <v>4119</v>
      </c>
      <c r="U250" s="32" t="s">
        <v>3584</v>
      </c>
      <c r="V250" s="32" t="s">
        <v>3584</v>
      </c>
      <c r="W250" s="32" t="s">
        <v>3584</v>
      </c>
      <c r="X250" s="32" t="s">
        <v>3584</v>
      </c>
      <c r="Y250" s="33" t="s">
        <v>3935</v>
      </c>
    </row>
    <row r="251" spans="1:25" ht="189">
      <c r="A251" s="32" t="s">
        <v>3576</v>
      </c>
      <c r="B251" s="32" t="s">
        <v>3577</v>
      </c>
      <c r="C251" s="32" t="s">
        <v>3781</v>
      </c>
      <c r="D251" s="33" t="s">
        <v>4013</v>
      </c>
      <c r="E251" s="33" t="s">
        <v>3588</v>
      </c>
      <c r="F251" s="33" t="s">
        <v>3623</v>
      </c>
      <c r="G251" s="33" t="s">
        <v>4059</v>
      </c>
      <c r="H251" s="33" t="s">
        <v>1772</v>
      </c>
      <c r="I251" s="33" t="s">
        <v>3581</v>
      </c>
      <c r="J251" s="33" t="s">
        <v>3683</v>
      </c>
      <c r="K251" s="33" t="s">
        <v>2458</v>
      </c>
      <c r="L251" s="32">
        <v>15</v>
      </c>
      <c r="M251" s="32" t="s">
        <v>3956</v>
      </c>
      <c r="N251" s="34">
        <v>45562</v>
      </c>
      <c r="O251" s="32" t="s">
        <v>3584</v>
      </c>
      <c r="P251" s="34">
        <v>45565</v>
      </c>
      <c r="Q251" s="32">
        <f>NETWORKDAYS(N251,P251,'Registro Público Septiembre'!AW206:AZ206:'Registro Público Septiembre'!BA206:BB206:'Registro Público Septiembre'!BC206:BF206:'Registro Público Septiembre'!BG206:BH206:'Registro Público Septiembre'!BI206:BM206)</f>
        <v>2</v>
      </c>
      <c r="R251" s="13"/>
      <c r="S251" s="32" t="s">
        <v>3585</v>
      </c>
      <c r="T251" s="35" t="s">
        <v>4120</v>
      </c>
      <c r="U251" s="32" t="s">
        <v>3584</v>
      </c>
      <c r="V251" s="32" t="s">
        <v>3584</v>
      </c>
      <c r="W251" s="32" t="s">
        <v>3584</v>
      </c>
      <c r="X251" s="32" t="s">
        <v>3584</v>
      </c>
      <c r="Y251" s="33" t="s">
        <v>3935</v>
      </c>
    </row>
    <row r="252" spans="1:25" ht="126">
      <c r="A252" s="32" t="s">
        <v>3576</v>
      </c>
      <c r="B252" s="32" t="s">
        <v>3662</v>
      </c>
      <c r="C252" s="32" t="s">
        <v>3578</v>
      </c>
      <c r="D252" s="33" t="s">
        <v>4014</v>
      </c>
      <c r="E252" s="33" t="s">
        <v>3600</v>
      </c>
      <c r="F252" s="33" t="s">
        <v>3580</v>
      </c>
      <c r="G252" s="33" t="s">
        <v>4060</v>
      </c>
      <c r="H252" s="33" t="s">
        <v>3067</v>
      </c>
      <c r="I252" s="33" t="s">
        <v>3581</v>
      </c>
      <c r="J252" s="33" t="s">
        <v>3582</v>
      </c>
      <c r="K252" s="33" t="s">
        <v>46</v>
      </c>
      <c r="L252" s="32">
        <v>15</v>
      </c>
      <c r="M252" s="32" t="s">
        <v>3957</v>
      </c>
      <c r="N252" s="34">
        <v>45562</v>
      </c>
      <c r="O252" s="32" t="s">
        <v>3584</v>
      </c>
      <c r="P252" s="34">
        <v>45565</v>
      </c>
      <c r="Q252" s="32">
        <f>NETWORKDAYS(N252,P252,'Registro Público Septiembre'!AW207:AZ207:'Registro Público Septiembre'!BA207:BB207:'Registro Público Septiembre'!BC207:BF207:'Registro Público Septiembre'!BG207:BH207:'Registro Público Septiembre'!BI207:BM207)</f>
        <v>2</v>
      </c>
      <c r="R252" s="13"/>
      <c r="S252" s="32" t="s">
        <v>3585</v>
      </c>
      <c r="T252" s="35" t="s">
        <v>4121</v>
      </c>
      <c r="U252" s="32" t="s">
        <v>3584</v>
      </c>
      <c r="V252" s="32" t="s">
        <v>3584</v>
      </c>
      <c r="W252" s="32" t="s">
        <v>3584</v>
      </c>
      <c r="X252" s="32" t="s">
        <v>3584</v>
      </c>
      <c r="Y252" s="33" t="s">
        <v>3935</v>
      </c>
    </row>
    <row r="253" spans="1:25" ht="141.75">
      <c r="A253" s="32" t="s">
        <v>3576</v>
      </c>
      <c r="B253" s="32" t="s">
        <v>3577</v>
      </c>
      <c r="C253" s="32" t="s">
        <v>3578</v>
      </c>
      <c r="D253" s="33" t="s">
        <v>4015</v>
      </c>
      <c r="E253" s="33" t="s">
        <v>3602</v>
      </c>
      <c r="F253" s="33" t="s">
        <v>3604</v>
      </c>
      <c r="G253" s="33" t="s">
        <v>4061</v>
      </c>
      <c r="H253" s="33" t="s">
        <v>3013</v>
      </c>
      <c r="I253" s="33" t="s">
        <v>3581</v>
      </c>
      <c r="J253" s="33" t="s">
        <v>3686</v>
      </c>
      <c r="K253" s="33" t="s">
        <v>132</v>
      </c>
      <c r="L253" s="32">
        <v>15</v>
      </c>
      <c r="M253" s="32" t="s">
        <v>3958</v>
      </c>
      <c r="N253" s="34">
        <v>45562</v>
      </c>
      <c r="O253" s="32" t="s">
        <v>3584</v>
      </c>
      <c r="P253" s="34">
        <v>45565</v>
      </c>
      <c r="Q253" s="32">
        <f>NETWORKDAYS(N253,P253,'Registro Público Septiembre'!AW208:AZ208:'Registro Público Septiembre'!BA208:BB208:'Registro Público Septiembre'!BC208:BF208:'Registro Público Septiembre'!BG208:BH208:'Registro Público Septiembre'!BI208:BM208)</f>
        <v>2</v>
      </c>
      <c r="R253" s="13"/>
      <c r="S253" s="32" t="s">
        <v>3585</v>
      </c>
      <c r="T253" s="35" t="s">
        <v>4122</v>
      </c>
      <c r="U253" s="32" t="s">
        <v>3584</v>
      </c>
      <c r="V253" s="32" t="s">
        <v>3584</v>
      </c>
      <c r="W253" s="32" t="s">
        <v>3584</v>
      </c>
      <c r="X253" s="32" t="s">
        <v>3584</v>
      </c>
      <c r="Y253" s="33" t="s">
        <v>3935</v>
      </c>
    </row>
    <row r="254" spans="1:25" ht="141.75">
      <c r="A254" s="32" t="s">
        <v>3576</v>
      </c>
      <c r="B254" s="32" t="s">
        <v>3577</v>
      </c>
      <c r="C254" s="32" t="s">
        <v>3578</v>
      </c>
      <c r="D254" s="33" t="s">
        <v>4016</v>
      </c>
      <c r="E254" s="33" t="s">
        <v>3629</v>
      </c>
      <c r="F254" s="33" t="s">
        <v>3604</v>
      </c>
      <c r="G254" s="33" t="s">
        <v>4062</v>
      </c>
      <c r="H254" s="33" t="s">
        <v>267</v>
      </c>
      <c r="I254" s="33" t="s">
        <v>3595</v>
      </c>
      <c r="J254" s="33" t="s">
        <v>3665</v>
      </c>
      <c r="K254" s="33" t="s">
        <v>1306</v>
      </c>
      <c r="L254" s="32">
        <v>15</v>
      </c>
      <c r="M254" s="32" t="s">
        <v>3959</v>
      </c>
      <c r="N254" s="34">
        <v>45565</v>
      </c>
      <c r="O254" s="32" t="s">
        <v>3584</v>
      </c>
      <c r="P254" s="34">
        <v>45565</v>
      </c>
      <c r="Q254" s="32">
        <f>NETWORKDAYS(N254,P254,'Registro Público Septiembre'!AW209:AZ209:'Registro Público Septiembre'!BA209:BB209:'Registro Público Septiembre'!BC209:BF209:'Registro Público Septiembre'!BG209:BH209:'Registro Público Septiembre'!BI209:BM209)</f>
        <v>1</v>
      </c>
      <c r="R254" s="13"/>
      <c r="S254" s="32" t="s">
        <v>3585</v>
      </c>
      <c r="T254" s="35" t="s">
        <v>4123</v>
      </c>
      <c r="U254" s="32" t="s">
        <v>3584</v>
      </c>
      <c r="V254" s="32" t="s">
        <v>3584</v>
      </c>
      <c r="W254" s="32" t="s">
        <v>3584</v>
      </c>
      <c r="X254" s="32" t="s">
        <v>3584</v>
      </c>
      <c r="Y254" s="33" t="s">
        <v>3935</v>
      </c>
    </row>
    <row r="255" spans="1:25" ht="157.5">
      <c r="A255" s="32" t="s">
        <v>3576</v>
      </c>
      <c r="B255" s="32" t="s">
        <v>3662</v>
      </c>
      <c r="C255" s="32" t="s">
        <v>3622</v>
      </c>
      <c r="D255" s="33" t="s">
        <v>642</v>
      </c>
      <c r="E255" s="33" t="s">
        <v>3600</v>
      </c>
      <c r="F255" s="33" t="s">
        <v>3604</v>
      </c>
      <c r="G255" s="33" t="s">
        <v>4063</v>
      </c>
      <c r="H255" s="33" t="s">
        <v>984</v>
      </c>
      <c r="I255" s="33" t="s">
        <v>3595</v>
      </c>
      <c r="J255" s="33" t="s">
        <v>3886</v>
      </c>
      <c r="K255" s="33" t="s">
        <v>132</v>
      </c>
      <c r="L255" s="32">
        <v>15</v>
      </c>
      <c r="M255" s="32" t="s">
        <v>3960</v>
      </c>
      <c r="N255" s="34">
        <v>45560</v>
      </c>
      <c r="O255" s="32" t="s">
        <v>3584</v>
      </c>
      <c r="P255" s="34">
        <v>45565</v>
      </c>
      <c r="Q255" s="32">
        <f>NETWORKDAYS(N255,P255,'Registro Público Septiembre'!AW210:AZ210:'Registro Público Septiembre'!BA210:BB210:'Registro Público Septiembre'!BC210:BF210:'Registro Público Septiembre'!BG210:BH210:'Registro Público Septiembre'!BI210:BM210)</f>
        <v>4</v>
      </c>
      <c r="R255" s="13"/>
      <c r="S255" s="32" t="s">
        <v>3585</v>
      </c>
      <c r="T255" s="35" t="s">
        <v>4124</v>
      </c>
      <c r="U255" s="32" t="s">
        <v>3584</v>
      </c>
      <c r="V255" s="32" t="s">
        <v>3584</v>
      </c>
      <c r="W255" s="32" t="s">
        <v>3584</v>
      </c>
      <c r="X255" s="32" t="s">
        <v>3584</v>
      </c>
      <c r="Y255" s="33" t="s">
        <v>3935</v>
      </c>
    </row>
    <row r="256" spans="1:25" ht="157.5">
      <c r="A256" s="32" t="s">
        <v>3576</v>
      </c>
      <c r="B256" s="32" t="s">
        <v>3577</v>
      </c>
      <c r="C256" s="32" t="s">
        <v>3622</v>
      </c>
      <c r="D256" s="33" t="s">
        <v>4017</v>
      </c>
      <c r="E256" s="33" t="s">
        <v>3588</v>
      </c>
      <c r="F256" s="33" t="s">
        <v>3589</v>
      </c>
      <c r="G256" s="33" t="s">
        <v>4064</v>
      </c>
      <c r="H256" s="33" t="s">
        <v>2840</v>
      </c>
      <c r="I256" s="33" t="s">
        <v>3581</v>
      </c>
      <c r="J256" s="33" t="s">
        <v>3686</v>
      </c>
      <c r="K256" s="33" t="s">
        <v>108</v>
      </c>
      <c r="L256" s="32">
        <v>15</v>
      </c>
      <c r="M256" s="32" t="s">
        <v>3961</v>
      </c>
      <c r="N256" s="34">
        <v>45561</v>
      </c>
      <c r="O256" s="32" t="s">
        <v>4126</v>
      </c>
      <c r="P256" s="34">
        <v>45565</v>
      </c>
      <c r="Q256" s="32">
        <f>NETWORKDAYS(N256,P256,'Registro Público Septiembre'!AW211:AZ211:'Registro Público Septiembre'!BA211:BB211:'Registro Público Septiembre'!BC211:BF211:'Registro Público Septiembre'!BG211:BH211:'Registro Público Septiembre'!BI211:BM211)</f>
        <v>3</v>
      </c>
      <c r="R256" s="13"/>
      <c r="S256" s="32" t="s">
        <v>3585</v>
      </c>
      <c r="T256" s="35" t="s">
        <v>4125</v>
      </c>
      <c r="U256" s="34">
        <v>45562</v>
      </c>
      <c r="V256" s="32" t="s">
        <v>3593</v>
      </c>
      <c r="W256" s="32" t="s">
        <v>3584</v>
      </c>
      <c r="X256" s="32" t="s">
        <v>3584</v>
      </c>
      <c r="Y256" s="33" t="s">
        <v>3932</v>
      </c>
    </row>
    <row r="257" spans="1:25" ht="157.5">
      <c r="A257" s="32" t="s">
        <v>3576</v>
      </c>
      <c r="B257" s="32" t="s">
        <v>3577</v>
      </c>
      <c r="C257" s="32" t="s">
        <v>3621</v>
      </c>
      <c r="D257" s="33" t="s">
        <v>4018</v>
      </c>
      <c r="E257" s="33" t="s">
        <v>3588</v>
      </c>
      <c r="F257" s="33" t="s">
        <v>3589</v>
      </c>
      <c r="G257" s="33" t="s">
        <v>4065</v>
      </c>
      <c r="H257" s="33" t="s">
        <v>2840</v>
      </c>
      <c r="I257" s="33" t="s">
        <v>3581</v>
      </c>
      <c r="J257" s="33" t="s">
        <v>3686</v>
      </c>
      <c r="K257" s="33" t="s">
        <v>108</v>
      </c>
      <c r="L257" s="32">
        <v>15</v>
      </c>
      <c r="M257" s="32" t="s">
        <v>3962</v>
      </c>
      <c r="N257" s="34">
        <v>45562</v>
      </c>
      <c r="O257" s="32" t="s">
        <v>4128</v>
      </c>
      <c r="P257" s="34">
        <v>45565</v>
      </c>
      <c r="Q257" s="32">
        <f>NETWORKDAYS(N257,P257,'Registro Público Septiembre'!AW212:AZ212:'Registro Público Septiembre'!BA212:BB212:'Registro Público Septiembre'!BC212:BF212:'Registro Público Septiembre'!BG212:BH212:'Registro Público Septiembre'!BI212:BM212)</f>
        <v>2</v>
      </c>
      <c r="R257" s="13"/>
      <c r="S257" s="32" t="s">
        <v>3585</v>
      </c>
      <c r="T257" s="35" t="s">
        <v>4127</v>
      </c>
      <c r="U257" s="34">
        <v>45562</v>
      </c>
      <c r="V257" s="32" t="s">
        <v>3593</v>
      </c>
      <c r="W257" s="32" t="s">
        <v>3584</v>
      </c>
      <c r="X257" s="32" t="s">
        <v>3584</v>
      </c>
      <c r="Y257" s="33" t="s">
        <v>3932</v>
      </c>
    </row>
    <row r="258" spans="1:25" ht="189">
      <c r="A258" s="32" t="s">
        <v>3576</v>
      </c>
      <c r="B258" s="32" t="s">
        <v>3577</v>
      </c>
      <c r="C258" s="32" t="s">
        <v>3578</v>
      </c>
      <c r="D258" s="33" t="s">
        <v>4019</v>
      </c>
      <c r="E258" s="33" t="s">
        <v>3579</v>
      </c>
      <c r="F258" s="33" t="s">
        <v>3660</v>
      </c>
      <c r="G258" s="33" t="s">
        <v>4066</v>
      </c>
      <c r="H258" s="33" t="s">
        <v>1772</v>
      </c>
      <c r="I258" s="33" t="s">
        <v>3581</v>
      </c>
      <c r="J258" s="33" t="s">
        <v>3683</v>
      </c>
      <c r="K258" s="33" t="s">
        <v>127</v>
      </c>
      <c r="L258" s="32">
        <v>15</v>
      </c>
      <c r="M258" s="32" t="s">
        <v>3963</v>
      </c>
      <c r="N258" s="34">
        <v>45559</v>
      </c>
      <c r="O258" s="32" t="s">
        <v>3584</v>
      </c>
      <c r="P258" s="34">
        <v>45565</v>
      </c>
      <c r="Q258" s="32">
        <f>NETWORKDAYS(N258,P258,'Registro Público Septiembre'!AW213:AZ213:'Registro Público Septiembre'!BA213:BB213:'Registro Público Septiembre'!BC213:BF213:'Registro Público Septiembre'!BG213:BH213:'Registro Público Septiembre'!BI213:BM213)</f>
        <v>5</v>
      </c>
      <c r="R258" s="13"/>
      <c r="S258" s="32" t="s">
        <v>3585</v>
      </c>
      <c r="T258" s="35" t="s">
        <v>4129</v>
      </c>
      <c r="U258" s="32" t="s">
        <v>3584</v>
      </c>
      <c r="V258" s="32" t="s">
        <v>3584</v>
      </c>
      <c r="W258" s="32" t="s">
        <v>3584</v>
      </c>
      <c r="X258" s="32" t="s">
        <v>3584</v>
      </c>
      <c r="Y258" s="33" t="s">
        <v>3935</v>
      </c>
    </row>
    <row r="259" spans="1:25" ht="94.5">
      <c r="A259" s="32" t="s">
        <v>3576</v>
      </c>
      <c r="B259" s="32" t="s">
        <v>3577</v>
      </c>
      <c r="C259" s="32" t="s">
        <v>3578</v>
      </c>
      <c r="D259" s="33" t="s">
        <v>4020</v>
      </c>
      <c r="E259" s="33" t="s">
        <v>3600</v>
      </c>
      <c r="F259" s="33" t="s">
        <v>3594</v>
      </c>
      <c r="G259" s="33" t="s">
        <v>4067</v>
      </c>
      <c r="H259" s="33" t="s">
        <v>3044</v>
      </c>
      <c r="I259" s="33" t="s">
        <v>3581</v>
      </c>
      <c r="J259" s="33" t="s">
        <v>3590</v>
      </c>
      <c r="K259" s="33" t="s">
        <v>503</v>
      </c>
      <c r="L259" s="32">
        <v>10</v>
      </c>
      <c r="M259" s="32" t="s">
        <v>3964</v>
      </c>
      <c r="N259" s="34">
        <v>45561</v>
      </c>
      <c r="O259" s="32" t="s">
        <v>4131</v>
      </c>
      <c r="P259" s="34">
        <v>45561</v>
      </c>
      <c r="Q259" s="32">
        <f>NETWORKDAYS(N259,P259,'Registro Público Septiembre'!AW214:AZ214:'Registro Público Septiembre'!BA214:BB214:'Registro Público Septiembre'!BC214:BF214:'Registro Público Septiembre'!BG214:BH214:'Registro Público Septiembre'!BI214:BM214)</f>
        <v>1</v>
      </c>
      <c r="R259" s="13"/>
      <c r="S259" s="32" t="s">
        <v>3591</v>
      </c>
      <c r="T259" s="35" t="s">
        <v>4130</v>
      </c>
      <c r="U259" s="34">
        <v>45561</v>
      </c>
      <c r="V259" s="32" t="s">
        <v>3593</v>
      </c>
      <c r="W259" s="32" t="s">
        <v>3584</v>
      </c>
      <c r="X259" s="32" t="s">
        <v>3584</v>
      </c>
      <c r="Y259" s="33" t="s">
        <v>3591</v>
      </c>
    </row>
    <row r="260" spans="1:25" ht="157.5">
      <c r="A260" s="32" t="s">
        <v>3576</v>
      </c>
      <c r="B260" s="32" t="s">
        <v>3577</v>
      </c>
      <c r="C260" s="32" t="s">
        <v>3620</v>
      </c>
      <c r="D260" s="33" t="s">
        <v>4021</v>
      </c>
      <c r="E260" s="33" t="s">
        <v>3588</v>
      </c>
      <c r="F260" s="33" t="s">
        <v>3589</v>
      </c>
      <c r="G260" s="33" t="s">
        <v>4068</v>
      </c>
      <c r="H260" s="33" t="s">
        <v>2840</v>
      </c>
      <c r="I260" s="33" t="s">
        <v>3581</v>
      </c>
      <c r="J260" s="33" t="s">
        <v>3686</v>
      </c>
      <c r="K260" s="33" t="s">
        <v>108</v>
      </c>
      <c r="L260" s="32">
        <v>15</v>
      </c>
      <c r="M260" s="32" t="s">
        <v>3965</v>
      </c>
      <c r="N260" s="34">
        <v>45561</v>
      </c>
      <c r="O260" s="32" t="s">
        <v>3584</v>
      </c>
      <c r="P260" s="34">
        <v>45565</v>
      </c>
      <c r="Q260" s="32">
        <f>NETWORKDAYS(N260,P260,'Registro Público Septiembre'!AW215:AZ215:'Registro Público Septiembre'!BA215:BB215:'Registro Público Septiembre'!BC215:BF215:'Registro Público Septiembre'!BG215:BH215:'Registro Público Septiembre'!BI215:BM215)</f>
        <v>3</v>
      </c>
      <c r="R260" s="13"/>
      <c r="S260" s="32" t="s">
        <v>3591</v>
      </c>
      <c r="T260" s="35" t="s">
        <v>4132</v>
      </c>
      <c r="U260" s="32" t="s">
        <v>3584</v>
      </c>
      <c r="V260" s="32" t="s">
        <v>3584</v>
      </c>
      <c r="W260" s="32" t="s">
        <v>3584</v>
      </c>
      <c r="X260" s="32" t="s">
        <v>3584</v>
      </c>
      <c r="Y260" s="33" t="s">
        <v>3644</v>
      </c>
    </row>
    <row r="261" spans="1:25" ht="189">
      <c r="A261" s="32" t="s">
        <v>3576</v>
      </c>
      <c r="B261" s="32" t="s">
        <v>3577</v>
      </c>
      <c r="C261" s="32" t="s">
        <v>3625</v>
      </c>
      <c r="D261" s="33" t="s">
        <v>1416</v>
      </c>
      <c r="E261" s="33" t="s">
        <v>3588</v>
      </c>
      <c r="F261" s="33" t="s">
        <v>3589</v>
      </c>
      <c r="G261" s="33" t="s">
        <v>4069</v>
      </c>
      <c r="H261" s="33" t="s">
        <v>3051</v>
      </c>
      <c r="I261" s="33" t="s">
        <v>3581</v>
      </c>
      <c r="J261" s="33" t="s">
        <v>3590</v>
      </c>
      <c r="K261" s="33" t="s">
        <v>2010</v>
      </c>
      <c r="L261" s="32">
        <v>15</v>
      </c>
      <c r="M261" s="32" t="s">
        <v>3966</v>
      </c>
      <c r="N261" s="34">
        <v>45561</v>
      </c>
      <c r="O261" s="32" t="s">
        <v>3584</v>
      </c>
      <c r="P261" s="34">
        <v>45565</v>
      </c>
      <c r="Q261" s="32">
        <f>NETWORKDAYS(N261,P261,'Registro Público Septiembre'!AW216:AZ216:'Registro Público Septiembre'!BA216:BB216:'Registro Público Septiembre'!BC216:BF216:'Registro Público Septiembre'!BG216:BH216:'Registro Público Septiembre'!BI216:BM216)</f>
        <v>3</v>
      </c>
      <c r="R261" s="13"/>
      <c r="S261" s="32" t="s">
        <v>3591</v>
      </c>
      <c r="T261" s="35" t="s">
        <v>4133</v>
      </c>
      <c r="U261" s="32" t="s">
        <v>3584</v>
      </c>
      <c r="V261" s="32" t="s">
        <v>3593</v>
      </c>
      <c r="W261" s="32" t="s">
        <v>3584</v>
      </c>
      <c r="X261" s="32" t="s">
        <v>3584</v>
      </c>
      <c r="Y261" s="33" t="s">
        <v>4134</v>
      </c>
    </row>
    <row r="262" spans="1:25" ht="173.25">
      <c r="A262" s="32" t="s">
        <v>3576</v>
      </c>
      <c r="B262" s="32" t="s">
        <v>3577</v>
      </c>
      <c r="C262" s="32" t="s">
        <v>3622</v>
      </c>
      <c r="D262" s="33" t="s">
        <v>3165</v>
      </c>
      <c r="E262" s="33" t="s">
        <v>3600</v>
      </c>
      <c r="F262" s="33" t="s">
        <v>3604</v>
      </c>
      <c r="G262" s="33" t="s">
        <v>2530</v>
      </c>
      <c r="H262" s="33" t="s">
        <v>3044</v>
      </c>
      <c r="I262" s="33" t="s">
        <v>3581</v>
      </c>
      <c r="J262" s="33" t="s">
        <v>3590</v>
      </c>
      <c r="K262" s="33" t="s">
        <v>46</v>
      </c>
      <c r="L262" s="32">
        <v>15</v>
      </c>
      <c r="M262" s="32" t="s">
        <v>3967</v>
      </c>
      <c r="N262" s="34">
        <v>45562</v>
      </c>
      <c r="O262" s="32" t="s">
        <v>3584</v>
      </c>
      <c r="P262" s="34">
        <v>45565</v>
      </c>
      <c r="Q262" s="32">
        <f>NETWORKDAYS(N262,P262,'Registro Público Septiembre'!AW217:AZ217:'Registro Público Septiembre'!BA217:BB217:'Registro Público Septiembre'!BC217:BF217:'Registro Público Septiembre'!BG217:BH217:'Registro Público Septiembre'!BI217:BM217)</f>
        <v>2</v>
      </c>
      <c r="R262" s="13"/>
      <c r="S262" s="32" t="s">
        <v>3585</v>
      </c>
      <c r="T262" s="35" t="s">
        <v>4135</v>
      </c>
      <c r="U262" s="32" t="s">
        <v>3584</v>
      </c>
      <c r="V262" s="32" t="s">
        <v>3584</v>
      </c>
      <c r="W262" s="32" t="s">
        <v>3584</v>
      </c>
      <c r="X262" s="32" t="s">
        <v>3584</v>
      </c>
      <c r="Y262" s="33" t="s">
        <v>3935</v>
      </c>
    </row>
    <row r="263" spans="1:25" ht="157.5">
      <c r="A263" s="32" t="s">
        <v>3576</v>
      </c>
      <c r="B263" s="32" t="s">
        <v>3577</v>
      </c>
      <c r="C263" s="32" t="s">
        <v>3618</v>
      </c>
      <c r="D263" s="33" t="s">
        <v>4022</v>
      </c>
      <c r="E263" s="33" t="s">
        <v>3588</v>
      </c>
      <c r="F263" s="33" t="s">
        <v>3589</v>
      </c>
      <c r="G263" s="33" t="s">
        <v>4070</v>
      </c>
      <c r="H263" s="33" t="s">
        <v>2840</v>
      </c>
      <c r="I263" s="33" t="s">
        <v>3581</v>
      </c>
      <c r="J263" s="33" t="s">
        <v>3686</v>
      </c>
      <c r="K263" s="33" t="s">
        <v>4101</v>
      </c>
      <c r="L263" s="32">
        <v>15</v>
      </c>
      <c r="M263" s="32" t="s">
        <v>3968</v>
      </c>
      <c r="N263" s="34">
        <v>45562</v>
      </c>
      <c r="O263" s="32" t="s">
        <v>3584</v>
      </c>
      <c r="P263" s="34">
        <v>45565</v>
      </c>
      <c r="Q263" s="32">
        <f>NETWORKDAYS(N263,P263,'Registro Público Septiembre'!AW218:AZ218:'Registro Público Septiembre'!BA218:BB218:'Registro Público Septiembre'!BC218:BF218:'Registro Público Septiembre'!BG218:BH218:'Registro Público Septiembre'!BI218:BM218)</f>
        <v>2</v>
      </c>
      <c r="R263" s="13"/>
      <c r="S263" s="32" t="s">
        <v>3591</v>
      </c>
      <c r="T263" s="35" t="s">
        <v>4136</v>
      </c>
      <c r="U263" s="32" t="s">
        <v>3584</v>
      </c>
      <c r="V263" s="32" t="s">
        <v>3584</v>
      </c>
      <c r="W263" s="32" t="s">
        <v>3584</v>
      </c>
      <c r="X263" s="32" t="s">
        <v>3584</v>
      </c>
      <c r="Y263" s="33" t="s">
        <v>3644</v>
      </c>
    </row>
    <row r="264" spans="1:25" ht="78.75">
      <c r="A264" s="32" t="s">
        <v>3576</v>
      </c>
      <c r="B264" s="32" t="s">
        <v>3577</v>
      </c>
      <c r="C264" s="32" t="s">
        <v>3578</v>
      </c>
      <c r="D264" s="33" t="s">
        <v>4020</v>
      </c>
      <c r="E264" s="33" t="s">
        <v>3600</v>
      </c>
      <c r="F264" s="33" t="s">
        <v>3594</v>
      </c>
      <c r="G264" s="33" t="s">
        <v>4067</v>
      </c>
      <c r="H264" s="33" t="s">
        <v>3044</v>
      </c>
      <c r="I264" s="33" t="s">
        <v>3581</v>
      </c>
      <c r="J264" s="33" t="s">
        <v>3590</v>
      </c>
      <c r="K264" s="33" t="s">
        <v>17</v>
      </c>
      <c r="L264" s="32">
        <v>15</v>
      </c>
      <c r="M264" s="32" t="s">
        <v>3969</v>
      </c>
      <c r="N264" s="34">
        <v>45559</v>
      </c>
      <c r="O264" s="32" t="s">
        <v>4131</v>
      </c>
      <c r="P264" s="34">
        <v>45560</v>
      </c>
      <c r="Q264" s="32">
        <f>NETWORKDAYS(N264,P264,'Registro Público Septiembre'!AW219:AZ219:'Registro Público Septiembre'!BA219:BB219:'Registro Público Septiembre'!BC219:BF219:'Registro Público Septiembre'!BG219:BH219:'Registro Público Septiembre'!BI219:BM219)</f>
        <v>2</v>
      </c>
      <c r="R264" s="13"/>
      <c r="S264" s="32" t="s">
        <v>3591</v>
      </c>
      <c r="T264" s="35" t="s">
        <v>4137</v>
      </c>
      <c r="U264" s="34">
        <v>45560</v>
      </c>
      <c r="V264" s="32" t="s">
        <v>3593</v>
      </c>
      <c r="W264" s="32" t="s">
        <v>3584</v>
      </c>
      <c r="X264" s="32" t="s">
        <v>3584</v>
      </c>
      <c r="Y264" s="33" t="s">
        <v>3591</v>
      </c>
    </row>
    <row r="265" spans="1:25" ht="189">
      <c r="A265" s="32" t="s">
        <v>3576</v>
      </c>
      <c r="B265" s="32" t="s">
        <v>3577</v>
      </c>
      <c r="C265" s="32" t="s">
        <v>3578</v>
      </c>
      <c r="D265" s="33" t="s">
        <v>249</v>
      </c>
      <c r="E265" s="33" t="s">
        <v>3579</v>
      </c>
      <c r="F265" s="33" t="s">
        <v>3604</v>
      </c>
      <c r="G265" s="33" t="s">
        <v>4071</v>
      </c>
      <c r="H265" s="33" t="s">
        <v>150</v>
      </c>
      <c r="I265" s="33" t="s">
        <v>3595</v>
      </c>
      <c r="J265" s="33" t="s">
        <v>3595</v>
      </c>
      <c r="K265" s="33" t="s">
        <v>171</v>
      </c>
      <c r="L265" s="32">
        <v>15</v>
      </c>
      <c r="M265" s="32" t="s">
        <v>3970</v>
      </c>
      <c r="N265" s="34">
        <v>45562</v>
      </c>
      <c r="O265" s="32" t="s">
        <v>3584</v>
      </c>
      <c r="P265" s="34">
        <v>45565</v>
      </c>
      <c r="Q265" s="32">
        <f>NETWORKDAYS(N265,P265,'Registro Público Septiembre'!AW220:AZ220:'Registro Público Septiembre'!BA220:BB220:'Registro Público Septiembre'!BC220:BF220:'Registro Público Septiembre'!BG220:BH220:'Registro Público Septiembre'!BI220:BM220)</f>
        <v>2</v>
      </c>
      <c r="R265" s="13"/>
      <c r="S265" s="32" t="s">
        <v>3591</v>
      </c>
      <c r="T265" s="35" t="s">
        <v>4138</v>
      </c>
      <c r="U265" s="32" t="s">
        <v>3584</v>
      </c>
      <c r="V265" s="32" t="s">
        <v>3584</v>
      </c>
      <c r="W265" s="32" t="s">
        <v>3584</v>
      </c>
      <c r="X265" s="32" t="s">
        <v>3584</v>
      </c>
      <c r="Y265" s="33" t="s">
        <v>3644</v>
      </c>
    </row>
    <row r="266" spans="1:25" ht="189">
      <c r="A266" s="32" t="s">
        <v>3576</v>
      </c>
      <c r="B266" s="32" t="s">
        <v>3577</v>
      </c>
      <c r="C266" s="32" t="s">
        <v>3630</v>
      </c>
      <c r="D266" s="33" t="s">
        <v>2955</v>
      </c>
      <c r="E266" s="33" t="s">
        <v>3602</v>
      </c>
      <c r="F266" s="33" t="s">
        <v>3580</v>
      </c>
      <c r="G266" s="33" t="s">
        <v>4072</v>
      </c>
      <c r="H266" s="33" t="s">
        <v>3067</v>
      </c>
      <c r="I266" s="33" t="s">
        <v>3581</v>
      </c>
      <c r="J266" s="33" t="s">
        <v>3582</v>
      </c>
      <c r="K266" s="33" t="s">
        <v>127</v>
      </c>
      <c r="L266" s="32">
        <v>15</v>
      </c>
      <c r="M266" s="32" t="s">
        <v>3971</v>
      </c>
      <c r="N266" s="34">
        <v>45559</v>
      </c>
      <c r="O266" s="32" t="s">
        <v>3584</v>
      </c>
      <c r="P266" s="34">
        <v>45565</v>
      </c>
      <c r="Q266" s="32">
        <f>NETWORKDAYS(N266,P266,'Registro Público Septiembre'!AW221:AZ221:'Registro Público Septiembre'!BA221:BB221:'Registro Público Septiembre'!BC221:BF221:'Registro Público Septiembre'!BG221:BH221:'Registro Público Septiembre'!BI221:BM221)</f>
        <v>5</v>
      </c>
      <c r="R266" s="13"/>
      <c r="S266" s="32" t="s">
        <v>3585</v>
      </c>
      <c r="T266" s="35" t="s">
        <v>4139</v>
      </c>
      <c r="U266" s="32" t="s">
        <v>3584</v>
      </c>
      <c r="V266" s="32" t="s">
        <v>3584</v>
      </c>
      <c r="W266" s="32" t="s">
        <v>3584</v>
      </c>
      <c r="X266" s="32" t="s">
        <v>3584</v>
      </c>
      <c r="Y266" s="33" t="s">
        <v>3935</v>
      </c>
    </row>
    <row r="267" spans="1:25" ht="173.25">
      <c r="A267" s="32" t="s">
        <v>3576</v>
      </c>
      <c r="B267" s="32" t="s">
        <v>3577</v>
      </c>
      <c r="C267" s="32" t="s">
        <v>3587</v>
      </c>
      <c r="D267" s="33" t="s">
        <v>4023</v>
      </c>
      <c r="E267" s="33" t="s">
        <v>3600</v>
      </c>
      <c r="F267" s="33" t="s">
        <v>3604</v>
      </c>
      <c r="G267" s="33" t="s">
        <v>4073</v>
      </c>
      <c r="H267" s="33" t="s">
        <v>3764</v>
      </c>
      <c r="I267" s="33" t="s">
        <v>3595</v>
      </c>
      <c r="J267" s="33" t="s">
        <v>4141</v>
      </c>
      <c r="K267" s="33" t="s">
        <v>986</v>
      </c>
      <c r="L267" s="32">
        <v>15</v>
      </c>
      <c r="M267" s="32" t="s">
        <v>3972</v>
      </c>
      <c r="N267" s="34">
        <v>45559</v>
      </c>
      <c r="O267" s="32" t="s">
        <v>3584</v>
      </c>
      <c r="P267" s="34">
        <v>45565</v>
      </c>
      <c r="Q267" s="32">
        <f>NETWORKDAYS(N267,P267,'Registro Público Septiembre'!AW222:AZ222:'Registro Público Septiembre'!BA222:BB222:'Registro Público Septiembre'!BC222:BF222:'Registro Público Septiembre'!BG222:BH222:'Registro Público Septiembre'!BI222:BM222)</f>
        <v>5</v>
      </c>
      <c r="R267" s="13"/>
      <c r="S267" s="32" t="s">
        <v>3585</v>
      </c>
      <c r="T267" s="35" t="s">
        <v>4140</v>
      </c>
      <c r="U267" s="32" t="s">
        <v>3584</v>
      </c>
      <c r="V267" s="32" t="s">
        <v>3584</v>
      </c>
      <c r="W267" s="32" t="s">
        <v>3584</v>
      </c>
      <c r="X267" s="32" t="s">
        <v>3584</v>
      </c>
      <c r="Y267" s="33" t="s">
        <v>3935</v>
      </c>
    </row>
    <row r="268" spans="1:25" ht="189">
      <c r="A268" s="32" t="s">
        <v>3576</v>
      </c>
      <c r="B268" s="32" t="s">
        <v>3577</v>
      </c>
      <c r="C268" s="32" t="s">
        <v>3578</v>
      </c>
      <c r="D268" s="33" t="s">
        <v>4024</v>
      </c>
      <c r="E268" s="33" t="s">
        <v>3602</v>
      </c>
      <c r="F268" s="33" t="s">
        <v>3589</v>
      </c>
      <c r="G268" s="33" t="s">
        <v>4074</v>
      </c>
      <c r="H268" s="33" t="s">
        <v>3612</v>
      </c>
      <c r="I268" s="33" t="s">
        <v>3581</v>
      </c>
      <c r="J268" s="33" t="s">
        <v>3686</v>
      </c>
      <c r="K268" s="33" t="s">
        <v>597</v>
      </c>
      <c r="L268" s="32">
        <v>15</v>
      </c>
      <c r="M268" s="32" t="s">
        <v>3973</v>
      </c>
      <c r="N268" s="34">
        <v>45560</v>
      </c>
      <c r="O268" s="32" t="s">
        <v>3584</v>
      </c>
      <c r="P268" s="34">
        <v>45565</v>
      </c>
      <c r="Q268" s="32">
        <f>NETWORKDAYS(N268,P268,'Registro Público Septiembre'!AW223:AZ223:'Registro Público Septiembre'!BA223:BB223:'Registro Público Septiembre'!BC223:BF223:'Registro Público Septiembre'!BG223:BH223:'Registro Público Septiembre'!BI223:BM223)</f>
        <v>4</v>
      </c>
      <c r="R268" s="13"/>
      <c r="S268" s="32" t="s">
        <v>3585</v>
      </c>
      <c r="T268" s="35" t="s">
        <v>4142</v>
      </c>
      <c r="U268" s="32" t="s">
        <v>3584</v>
      </c>
      <c r="V268" s="32" t="s">
        <v>3584</v>
      </c>
      <c r="W268" s="32" t="s">
        <v>3584</v>
      </c>
      <c r="X268" s="32" t="s">
        <v>3584</v>
      </c>
      <c r="Y268" s="33" t="s">
        <v>3935</v>
      </c>
    </row>
    <row r="269" spans="1:25" ht="189">
      <c r="A269" s="32" t="s">
        <v>3576</v>
      </c>
      <c r="B269" s="32" t="s">
        <v>3577</v>
      </c>
      <c r="C269" s="32" t="s">
        <v>3622</v>
      </c>
      <c r="D269" s="33" t="s">
        <v>4025</v>
      </c>
      <c r="E269" s="33" t="s">
        <v>3602</v>
      </c>
      <c r="F269" s="33" t="s">
        <v>3580</v>
      </c>
      <c r="G269" s="33" t="s">
        <v>4075</v>
      </c>
      <c r="H269" s="33" t="s">
        <v>3067</v>
      </c>
      <c r="I269" s="33" t="s">
        <v>3581</v>
      </c>
      <c r="J269" s="33" t="s">
        <v>3582</v>
      </c>
      <c r="K269" s="33" t="s">
        <v>535</v>
      </c>
      <c r="L269" s="32">
        <v>15</v>
      </c>
      <c r="M269" s="32" t="s">
        <v>3974</v>
      </c>
      <c r="N269" s="34">
        <v>45560</v>
      </c>
      <c r="O269" s="32" t="s">
        <v>3584</v>
      </c>
      <c r="P269" s="34">
        <v>45565</v>
      </c>
      <c r="Q269" s="32">
        <f>NETWORKDAYS(N269,P269,'Registro Público Septiembre'!AW224:AZ224:'Registro Público Septiembre'!BA224:BB224:'Registro Público Septiembre'!BC224:BF224:'Registro Público Septiembre'!BG224:BH224:'Registro Público Septiembre'!BI224:BM224)</f>
        <v>4</v>
      </c>
      <c r="R269" s="13"/>
      <c r="S269" s="32" t="s">
        <v>3585</v>
      </c>
      <c r="T269" s="35" t="s">
        <v>4143</v>
      </c>
      <c r="U269" s="32" t="s">
        <v>3584</v>
      </c>
      <c r="V269" s="32" t="s">
        <v>3584</v>
      </c>
      <c r="W269" s="32" t="s">
        <v>3584</v>
      </c>
      <c r="X269" s="32" t="s">
        <v>3584</v>
      </c>
      <c r="Y269" s="33" t="s">
        <v>3935</v>
      </c>
    </row>
    <row r="270" spans="1:25" ht="173.25">
      <c r="A270" s="32" t="s">
        <v>3576</v>
      </c>
      <c r="B270" s="32" t="s">
        <v>3577</v>
      </c>
      <c r="C270" s="32" t="s">
        <v>3578</v>
      </c>
      <c r="D270" s="33" t="s">
        <v>263</v>
      </c>
      <c r="E270" s="33" t="s">
        <v>3579</v>
      </c>
      <c r="F270" s="33" t="s">
        <v>3604</v>
      </c>
      <c r="G270" s="33" t="s">
        <v>4076</v>
      </c>
      <c r="H270" s="32" t="s">
        <v>3336</v>
      </c>
      <c r="I270" s="33" t="s">
        <v>3595</v>
      </c>
      <c r="J270" s="33" t="s">
        <v>3665</v>
      </c>
      <c r="K270" s="33" t="s">
        <v>17</v>
      </c>
      <c r="L270" s="32">
        <v>15</v>
      </c>
      <c r="M270" s="32" t="s">
        <v>3975</v>
      </c>
      <c r="N270" s="34">
        <v>45560</v>
      </c>
      <c r="O270" s="32" t="s">
        <v>3584</v>
      </c>
      <c r="P270" s="34">
        <v>45565</v>
      </c>
      <c r="Q270" s="32">
        <f>NETWORKDAYS(N270,P270,'Registro Público Septiembre'!AW225:AZ225:'Registro Público Septiembre'!BA225:BB225:'Registro Público Septiembre'!BC225:BF225:'Registro Público Septiembre'!BG225:BH225:'Registro Público Septiembre'!BI225:BM225)</f>
        <v>4</v>
      </c>
      <c r="R270" s="13"/>
      <c r="S270" s="32" t="s">
        <v>3591</v>
      </c>
      <c r="T270" s="35" t="s">
        <v>4144</v>
      </c>
      <c r="U270" s="32" t="s">
        <v>3584</v>
      </c>
      <c r="V270" s="32" t="s">
        <v>3584</v>
      </c>
      <c r="W270" s="32" t="s">
        <v>3584</v>
      </c>
      <c r="X270" s="32" t="s">
        <v>3584</v>
      </c>
      <c r="Y270" s="33" t="s">
        <v>3644</v>
      </c>
    </row>
    <row r="328" spans="48:64"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</row>
    <row r="329" spans="48:64"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</row>
    <row r="330" spans="48:64"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</row>
    <row r="331" spans="48:64"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</row>
    <row r="332" spans="48:64"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</row>
    <row r="333" spans="48:64"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</row>
    <row r="334" spans="48:64"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</row>
    <row r="335" spans="48:64"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</row>
    <row r="336" spans="48:64"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</row>
    <row r="337" spans="48:64"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</row>
    <row r="338" spans="48:64"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</row>
    <row r="339" spans="48:64"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</row>
    <row r="340" spans="48:64"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</row>
    <row r="341" spans="48:64"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</row>
    <row r="342" spans="48:64"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</row>
    <row r="343" spans="48:64"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</row>
    <row r="344" spans="48:64"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</row>
    <row r="345" spans="48:64"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</row>
    <row r="346" spans="48:64"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</row>
    <row r="347" spans="48:64"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</row>
    <row r="348" spans="48:64"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</row>
    <row r="349" spans="48:64"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</row>
    <row r="350" spans="48:64"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</row>
    <row r="351" spans="48:64"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</row>
    <row r="352" spans="48:64"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</row>
    <row r="353" spans="48:64"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</row>
    <row r="354" spans="48:64"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</row>
    <row r="355" spans="48:64"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</row>
    <row r="356" spans="48:64"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</row>
    <row r="357" spans="48:64"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</row>
    <row r="358" spans="48:64"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</row>
    <row r="359" spans="48:64"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</row>
    <row r="360" spans="48:64"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</row>
    <row r="361" spans="48:64"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</row>
    <row r="362" spans="48:64"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</row>
    <row r="363" spans="48:64"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</row>
    <row r="364" spans="48:64"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</row>
    <row r="365" spans="48:64"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</row>
    <row r="366" spans="48:64"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</row>
    <row r="367" spans="48:64"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</row>
  </sheetData>
  <autoFilter ref="A2:Y243">
    <filterColumn colId="24">
      <filters>
        <filter val="CUMPLIDA POR SER INFORMATIVA"/>
        <filter val="CUMPLIDA POR SER INFORMATIVO"/>
        <filter val="INFORMATIVA YA SE HABIA EMITIDO RESPUESTA CON RADICADO 2024-211-001398-1"/>
        <filter val="INFORMATIVO"/>
      </filters>
    </filterColumn>
  </autoFilter>
  <mergeCells count="3">
    <mergeCell ref="A1:Y1"/>
    <mergeCell ref="AV1:BL1"/>
    <mergeCell ref="AV2:B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3"/>
  <sheetViews>
    <sheetView tabSelected="1" workbookViewId="0">
      <selection activeCell="C171" sqref="C171"/>
    </sheetView>
  </sheetViews>
  <sheetFormatPr baseColWidth="10" defaultRowHeight="15"/>
  <cols>
    <col min="1" max="1" width="27.5703125" style="6" customWidth="1"/>
    <col min="2" max="2" width="21.85546875" style="6" customWidth="1"/>
    <col min="3" max="3" width="16.7109375" style="6" customWidth="1"/>
  </cols>
  <sheetData>
    <row r="3" spans="1:3" ht="30">
      <c r="A3" s="48" t="s">
        <v>4209</v>
      </c>
      <c r="B3" s="6" t="s">
        <v>4211</v>
      </c>
      <c r="C3" s="50" t="s">
        <v>4220</v>
      </c>
    </row>
    <row r="4" spans="1:3">
      <c r="A4" s="6" t="s">
        <v>3576</v>
      </c>
      <c r="B4" s="49">
        <v>196</v>
      </c>
      <c r="C4" s="51">
        <f>196/196</f>
        <v>1</v>
      </c>
    </row>
    <row r="5" spans="1:3">
      <c r="A5" s="6" t="s">
        <v>4210</v>
      </c>
      <c r="B5" s="49">
        <v>196</v>
      </c>
    </row>
    <row r="15" spans="1:3" ht="30">
      <c r="A15" s="48" t="s">
        <v>4209</v>
      </c>
      <c r="B15" s="6" t="s">
        <v>4212</v>
      </c>
    </row>
    <row r="16" spans="1:3">
      <c r="A16" s="6" t="s">
        <v>3577</v>
      </c>
      <c r="B16" s="49">
        <v>186</v>
      </c>
      <c r="C16" s="54">
        <f>186/196</f>
        <v>0.94897959183673475</v>
      </c>
    </row>
    <row r="17" spans="1:3">
      <c r="A17" s="6" t="s">
        <v>3662</v>
      </c>
      <c r="B17" s="49">
        <v>5</v>
      </c>
      <c r="C17" s="54">
        <f>5/196</f>
        <v>2.5510204081632654E-2</v>
      </c>
    </row>
    <row r="18" spans="1:3">
      <c r="A18" s="6" t="s">
        <v>3653</v>
      </c>
      <c r="B18" s="49">
        <v>5</v>
      </c>
      <c r="C18" s="54">
        <f>5/196</f>
        <v>2.5510204081632654E-2</v>
      </c>
    </row>
    <row r="19" spans="1:3">
      <c r="A19" s="6" t="s">
        <v>4210</v>
      </c>
      <c r="B19" s="49">
        <v>196</v>
      </c>
      <c r="C19" s="52">
        <f>SUM(C16:C18)</f>
        <v>1</v>
      </c>
    </row>
    <row r="32" spans="1:3" ht="30">
      <c r="A32" s="48" t="s">
        <v>4209</v>
      </c>
      <c r="B32" s="6" t="s">
        <v>4213</v>
      </c>
    </row>
    <row r="33" spans="1:2">
      <c r="A33" s="6" t="s">
        <v>3621</v>
      </c>
      <c r="B33" s="53">
        <v>13</v>
      </c>
    </row>
    <row r="34" spans="1:2">
      <c r="A34" s="6" t="s">
        <v>3620</v>
      </c>
      <c r="B34" s="49">
        <v>2</v>
      </c>
    </row>
    <row r="35" spans="1:2">
      <c r="A35" s="6" t="s">
        <v>3608</v>
      </c>
      <c r="B35" s="49">
        <v>5</v>
      </c>
    </row>
    <row r="36" spans="1:2">
      <c r="A36" s="6" t="s">
        <v>3680</v>
      </c>
      <c r="B36" s="49">
        <v>6</v>
      </c>
    </row>
    <row r="37" spans="1:2">
      <c r="A37" s="6" t="s">
        <v>3627</v>
      </c>
      <c r="B37" s="49">
        <v>9</v>
      </c>
    </row>
    <row r="38" spans="1:2">
      <c r="A38" s="6" t="s">
        <v>3668</v>
      </c>
      <c r="B38" s="49">
        <v>3</v>
      </c>
    </row>
    <row r="39" spans="1:2">
      <c r="A39" s="6" t="s">
        <v>3630</v>
      </c>
      <c r="B39" s="49">
        <v>2</v>
      </c>
    </row>
    <row r="40" spans="1:2">
      <c r="A40" s="6" t="s">
        <v>3616</v>
      </c>
      <c r="B40" s="49">
        <v>8</v>
      </c>
    </row>
    <row r="41" spans="1:2">
      <c r="A41" s="6" t="s">
        <v>3624</v>
      </c>
      <c r="B41" s="49">
        <v>6</v>
      </c>
    </row>
    <row r="42" spans="1:2">
      <c r="A42" s="6" t="s">
        <v>3622</v>
      </c>
      <c r="B42" s="49">
        <v>5</v>
      </c>
    </row>
    <row r="43" spans="1:2">
      <c r="A43" s="6" t="s">
        <v>3801</v>
      </c>
      <c r="B43" s="49">
        <v>1</v>
      </c>
    </row>
    <row r="44" spans="1:2">
      <c r="A44" s="6" t="s">
        <v>3677</v>
      </c>
      <c r="B44" s="49">
        <v>2</v>
      </c>
    </row>
    <row r="45" spans="1:2">
      <c r="A45" s="6" t="s">
        <v>3578</v>
      </c>
      <c r="B45" s="53">
        <v>72</v>
      </c>
    </row>
    <row r="46" spans="1:2">
      <c r="A46" s="6" t="s">
        <v>3587</v>
      </c>
      <c r="B46" s="49">
        <v>9</v>
      </c>
    </row>
    <row r="47" spans="1:2">
      <c r="A47" s="6" t="s">
        <v>3769</v>
      </c>
      <c r="B47" s="49">
        <v>2</v>
      </c>
    </row>
    <row r="48" spans="1:2">
      <c r="A48" s="6" t="s">
        <v>3617</v>
      </c>
      <c r="B48" s="49">
        <v>5</v>
      </c>
    </row>
    <row r="49" spans="1:2">
      <c r="A49" s="6" t="s">
        <v>3618</v>
      </c>
      <c r="B49" s="49">
        <v>2</v>
      </c>
    </row>
    <row r="50" spans="1:2">
      <c r="A50" s="6" t="s">
        <v>3781</v>
      </c>
      <c r="B50" s="49">
        <v>1</v>
      </c>
    </row>
    <row r="51" spans="1:2">
      <c r="A51" s="6" t="s">
        <v>3755</v>
      </c>
      <c r="B51" s="49">
        <v>4</v>
      </c>
    </row>
    <row r="52" spans="1:2">
      <c r="A52" s="6" t="s">
        <v>3808</v>
      </c>
      <c r="B52" s="49">
        <v>1</v>
      </c>
    </row>
    <row r="53" spans="1:2">
      <c r="A53" s="6" t="s">
        <v>3709</v>
      </c>
      <c r="B53" s="49">
        <v>1</v>
      </c>
    </row>
    <row r="54" spans="1:2">
      <c r="A54" s="6" t="s">
        <v>3626</v>
      </c>
      <c r="B54" s="53">
        <v>13</v>
      </c>
    </row>
    <row r="55" spans="1:2">
      <c r="A55" s="6" t="s">
        <v>3619</v>
      </c>
      <c r="B55" s="49">
        <v>1</v>
      </c>
    </row>
    <row r="56" spans="1:2">
      <c r="A56" s="6" t="s">
        <v>3625</v>
      </c>
      <c r="B56" s="49">
        <v>4</v>
      </c>
    </row>
    <row r="57" spans="1:2">
      <c r="A57" s="6" t="s">
        <v>3628</v>
      </c>
      <c r="B57" s="53">
        <v>19</v>
      </c>
    </row>
    <row r="58" spans="1:2">
      <c r="A58" s="6" t="s">
        <v>4210</v>
      </c>
      <c r="B58" s="49">
        <v>196</v>
      </c>
    </row>
    <row r="68" spans="1:3" ht="45">
      <c r="A68" s="48" t="s">
        <v>4209</v>
      </c>
      <c r="B68" s="6" t="s">
        <v>4214</v>
      </c>
    </row>
    <row r="69" spans="1:3">
      <c r="A69" s="6" t="s">
        <v>4176</v>
      </c>
      <c r="B69" s="49">
        <v>46</v>
      </c>
      <c r="C69" s="54">
        <f>46/196</f>
        <v>0.23469387755102042</v>
      </c>
    </row>
    <row r="70" spans="1:3">
      <c r="A70" s="6" t="s">
        <v>4174</v>
      </c>
      <c r="B70" s="49">
        <v>40</v>
      </c>
      <c r="C70" s="54">
        <f>40/196</f>
        <v>0.20408163265306123</v>
      </c>
    </row>
    <row r="71" spans="1:3">
      <c r="A71" s="6" t="s">
        <v>4172</v>
      </c>
      <c r="B71" s="49">
        <v>37</v>
      </c>
      <c r="C71" s="54">
        <f>37/196</f>
        <v>0.18877551020408162</v>
      </c>
    </row>
    <row r="72" spans="1:3">
      <c r="A72" s="6" t="s">
        <v>4173</v>
      </c>
      <c r="B72" s="49">
        <v>12</v>
      </c>
      <c r="C72" s="54">
        <f>12/196</f>
        <v>6.1224489795918366E-2</v>
      </c>
    </row>
    <row r="73" spans="1:3">
      <c r="A73" s="6" t="s">
        <v>4175</v>
      </c>
      <c r="B73" s="49">
        <v>61</v>
      </c>
      <c r="C73" s="54">
        <f>61/196</f>
        <v>0.31122448979591838</v>
      </c>
    </row>
    <row r="74" spans="1:3">
      <c r="A74" s="6" t="s">
        <v>4210</v>
      </c>
      <c r="B74" s="49">
        <v>196</v>
      </c>
      <c r="C74" s="52">
        <f>SUM(C69:C73)</f>
        <v>1</v>
      </c>
    </row>
    <row r="84" spans="1:3" ht="30">
      <c r="A84" s="48" t="s">
        <v>4209</v>
      </c>
      <c r="B84" s="6" t="s">
        <v>4215</v>
      </c>
    </row>
    <row r="85" spans="1:3">
      <c r="A85" s="6" t="s">
        <v>3623</v>
      </c>
      <c r="B85" s="49">
        <v>31</v>
      </c>
      <c r="C85" s="54">
        <f>31/196</f>
        <v>0.15816326530612246</v>
      </c>
    </row>
    <row r="86" spans="1:3">
      <c r="A86" s="6" t="s">
        <v>3604</v>
      </c>
      <c r="B86" s="49">
        <v>54</v>
      </c>
      <c r="C86" s="54">
        <f>54/196</f>
        <v>0.27551020408163263</v>
      </c>
    </row>
    <row r="87" spans="1:3">
      <c r="A87" s="6" t="s">
        <v>3580</v>
      </c>
      <c r="B87" s="49">
        <v>22</v>
      </c>
      <c r="C87" s="54">
        <f>22/196</f>
        <v>0.11224489795918367</v>
      </c>
    </row>
    <row r="88" spans="1:3">
      <c r="A88" s="6" t="s">
        <v>3660</v>
      </c>
      <c r="B88" s="49">
        <v>17</v>
      </c>
      <c r="C88" s="54">
        <f>17/196</f>
        <v>8.673469387755102E-2</v>
      </c>
    </row>
    <row r="89" spans="1:3">
      <c r="A89" s="6" t="s">
        <v>3594</v>
      </c>
      <c r="B89" s="49">
        <v>14</v>
      </c>
      <c r="C89" s="54">
        <f>14/196</f>
        <v>7.1428571428571425E-2</v>
      </c>
    </row>
    <row r="90" spans="1:3">
      <c r="A90" s="6" t="s">
        <v>3589</v>
      </c>
      <c r="B90" s="49">
        <v>35</v>
      </c>
      <c r="C90" s="54">
        <f>35/196</f>
        <v>0.17857142857142858</v>
      </c>
    </row>
    <row r="91" spans="1:3" ht="30">
      <c r="A91" s="6" t="s">
        <v>3610</v>
      </c>
      <c r="B91" s="49">
        <v>23</v>
      </c>
      <c r="C91" s="54">
        <f>23/196</f>
        <v>0.11734693877551021</v>
      </c>
    </row>
    <row r="92" spans="1:3">
      <c r="A92" s="6" t="s">
        <v>4210</v>
      </c>
      <c r="B92" s="49">
        <v>196</v>
      </c>
      <c r="C92" s="55">
        <f>SUM(C85:C91)</f>
        <v>1</v>
      </c>
    </row>
    <row r="101" spans="1:3">
      <c r="A101" s="48" t="s">
        <v>4209</v>
      </c>
      <c r="B101" s="6" t="s">
        <v>4216</v>
      </c>
    </row>
    <row r="102" spans="1:3">
      <c r="A102" s="6" t="s">
        <v>3631</v>
      </c>
      <c r="B102" s="49">
        <v>15</v>
      </c>
      <c r="C102" s="54">
        <f>15/196</f>
        <v>7.6530612244897961E-2</v>
      </c>
    </row>
    <row r="103" spans="1:3" ht="30">
      <c r="A103" s="6" t="s">
        <v>3595</v>
      </c>
      <c r="B103" s="49">
        <v>36</v>
      </c>
      <c r="C103" s="54">
        <f>36/196</f>
        <v>0.18367346938775511</v>
      </c>
    </row>
    <row r="104" spans="1:3" ht="30">
      <c r="A104" s="6" t="s">
        <v>4104</v>
      </c>
      <c r="B104" s="49">
        <v>2</v>
      </c>
      <c r="C104" s="54">
        <f>2/196</f>
        <v>1.020408163265306E-2</v>
      </c>
    </row>
    <row r="105" spans="1:3" ht="30">
      <c r="A105" s="6" t="s">
        <v>3581</v>
      </c>
      <c r="B105" s="49">
        <v>143</v>
      </c>
      <c r="C105" s="54">
        <f>143/196</f>
        <v>0.72959183673469385</v>
      </c>
    </row>
    <row r="106" spans="1:3">
      <c r="A106" s="6" t="s">
        <v>4210</v>
      </c>
      <c r="B106" s="49">
        <v>196</v>
      </c>
      <c r="C106" s="55">
        <f>SUM(C102:C105)</f>
        <v>1</v>
      </c>
    </row>
    <row r="119" spans="1:2" ht="30">
      <c r="A119" s="48" t="s">
        <v>4209</v>
      </c>
      <c r="B119" s="6" t="s">
        <v>4217</v>
      </c>
    </row>
    <row r="120" spans="1:2">
      <c r="A120" s="6" t="s">
        <v>3844</v>
      </c>
      <c r="B120" s="49">
        <v>1</v>
      </c>
    </row>
    <row r="121" spans="1:2">
      <c r="A121" s="6" t="s">
        <v>3590</v>
      </c>
      <c r="B121" s="49">
        <v>17</v>
      </c>
    </row>
    <row r="122" spans="1:2">
      <c r="A122" s="6" t="s">
        <v>3631</v>
      </c>
      <c r="B122" s="49">
        <v>8</v>
      </c>
    </row>
    <row r="123" spans="1:2" ht="30">
      <c r="A123" s="6" t="s">
        <v>3582</v>
      </c>
      <c r="B123" s="49">
        <v>27</v>
      </c>
    </row>
    <row r="124" spans="1:2" ht="45">
      <c r="A124" s="6" t="s">
        <v>3683</v>
      </c>
      <c r="B124" s="49">
        <v>37</v>
      </c>
    </row>
    <row r="125" spans="1:2" ht="30">
      <c r="A125" s="6" t="s">
        <v>3686</v>
      </c>
      <c r="B125" s="49">
        <v>35</v>
      </c>
    </row>
    <row r="126" spans="1:2">
      <c r="A126" s="6" t="s">
        <v>3646</v>
      </c>
      <c r="B126" s="49">
        <v>2</v>
      </c>
    </row>
    <row r="127" spans="1:2" ht="30">
      <c r="A127" s="6" t="s">
        <v>4177</v>
      </c>
      <c r="B127" s="49">
        <v>1</v>
      </c>
    </row>
    <row r="128" spans="1:2">
      <c r="A128" s="6" t="s">
        <v>3605</v>
      </c>
      <c r="B128" s="49">
        <v>11</v>
      </c>
    </row>
    <row r="129" spans="1:2" ht="30">
      <c r="A129" s="6" t="s">
        <v>3694</v>
      </c>
      <c r="B129" s="49">
        <v>1</v>
      </c>
    </row>
    <row r="130" spans="1:2" ht="30">
      <c r="A130" s="6" t="s">
        <v>3596</v>
      </c>
      <c r="B130" s="49">
        <v>5</v>
      </c>
    </row>
    <row r="131" spans="1:2">
      <c r="A131" s="6" t="s">
        <v>3665</v>
      </c>
      <c r="B131" s="49">
        <v>12</v>
      </c>
    </row>
    <row r="132" spans="1:2">
      <c r="A132" s="6" t="s">
        <v>3788</v>
      </c>
      <c r="B132" s="49">
        <v>2</v>
      </c>
    </row>
    <row r="133" spans="1:2" ht="30">
      <c r="A133" s="6" t="s">
        <v>3716</v>
      </c>
      <c r="B133" s="49">
        <v>24</v>
      </c>
    </row>
    <row r="134" spans="1:2">
      <c r="A134" s="6" t="s">
        <v>3705</v>
      </c>
      <c r="B134" s="49">
        <v>4</v>
      </c>
    </row>
    <row r="135" spans="1:2" ht="30">
      <c r="A135" s="6" t="s">
        <v>3595</v>
      </c>
      <c r="B135" s="49">
        <v>1</v>
      </c>
    </row>
    <row r="136" spans="1:2" ht="30">
      <c r="A136" s="6" t="s">
        <v>3581</v>
      </c>
      <c r="B136" s="49">
        <v>3</v>
      </c>
    </row>
    <row r="137" spans="1:2">
      <c r="A137" s="6" t="s">
        <v>3795</v>
      </c>
      <c r="B137" s="49">
        <v>5</v>
      </c>
    </row>
    <row r="138" spans="1:2">
      <c r="A138" s="6" t="s">
        <v>4210</v>
      </c>
      <c r="B138" s="49">
        <v>196</v>
      </c>
    </row>
    <row r="148" spans="1:3" ht="30">
      <c r="A148" s="48" t="s">
        <v>4209</v>
      </c>
      <c r="B148" s="6" t="s">
        <v>4218</v>
      </c>
    </row>
    <row r="149" spans="1:3">
      <c r="A149" s="6" t="s">
        <v>4192</v>
      </c>
      <c r="B149" s="49">
        <v>1</v>
      </c>
      <c r="C149" s="54">
        <f>1/196</f>
        <v>5.1020408163265302E-3</v>
      </c>
    </row>
    <row r="150" spans="1:3" ht="30">
      <c r="A150" s="6" t="s">
        <v>4193</v>
      </c>
      <c r="B150" s="49">
        <v>35</v>
      </c>
      <c r="C150" s="54">
        <f>35/196</f>
        <v>0.17857142857142858</v>
      </c>
    </row>
    <row r="151" spans="1:3">
      <c r="A151" s="6" t="s">
        <v>4194</v>
      </c>
      <c r="B151" s="49">
        <v>2</v>
      </c>
      <c r="C151" s="54">
        <f>2/196</f>
        <v>1.020408163265306E-2</v>
      </c>
    </row>
    <row r="152" spans="1:3" ht="30">
      <c r="A152" s="6" t="s">
        <v>3613</v>
      </c>
      <c r="B152" s="49">
        <v>3</v>
      </c>
      <c r="C152" s="54">
        <f>3/196</f>
        <v>1.5306122448979591E-2</v>
      </c>
    </row>
    <row r="153" spans="1:3">
      <c r="A153" s="6" t="s">
        <v>4195</v>
      </c>
      <c r="B153" s="49">
        <v>110</v>
      </c>
      <c r="C153" s="54">
        <f>110/196</f>
        <v>0.56122448979591832</v>
      </c>
    </row>
    <row r="154" spans="1:3">
      <c r="A154" s="6" t="s">
        <v>4182</v>
      </c>
      <c r="B154" s="49">
        <v>45</v>
      </c>
      <c r="C154" s="54">
        <f>45/196</f>
        <v>0.22959183673469388</v>
      </c>
    </row>
    <row r="155" spans="1:3">
      <c r="A155" s="6" t="s">
        <v>4210</v>
      </c>
      <c r="B155" s="49">
        <v>196</v>
      </c>
      <c r="C155" s="55">
        <f>SUM(C149:C154)</f>
        <v>1</v>
      </c>
    </row>
    <row r="164" spans="1:2">
      <c r="A164" s="69" t="s">
        <v>4221</v>
      </c>
      <c r="B164" s="69"/>
    </row>
    <row r="165" spans="1:2">
      <c r="A165" s="48" t="s">
        <v>4209</v>
      </c>
      <c r="B165" s="6" t="s">
        <v>4219</v>
      </c>
    </row>
    <row r="166" spans="1:2">
      <c r="A166" s="6" t="s">
        <v>4192</v>
      </c>
      <c r="B166" s="49">
        <v>1</v>
      </c>
    </row>
    <row r="167" spans="1:2" ht="30">
      <c r="A167" s="6" t="s">
        <v>4193</v>
      </c>
      <c r="B167" s="49">
        <v>35</v>
      </c>
    </row>
    <row r="168" spans="1:2">
      <c r="A168" s="6" t="s">
        <v>4194</v>
      </c>
      <c r="B168" s="49">
        <v>2</v>
      </c>
    </row>
    <row r="169" spans="1:2" ht="30">
      <c r="A169" s="6" t="s">
        <v>3613</v>
      </c>
      <c r="B169" s="49">
        <v>3</v>
      </c>
    </row>
    <row r="170" spans="1:2">
      <c r="A170" s="6" t="s">
        <v>4195</v>
      </c>
      <c r="B170" s="49">
        <v>110</v>
      </c>
    </row>
    <row r="171" spans="1:2">
      <c r="A171" s="6" t="s">
        <v>4182</v>
      </c>
      <c r="B171" s="49">
        <v>45</v>
      </c>
    </row>
    <row r="172" spans="1:2">
      <c r="A172" s="6" t="s">
        <v>4210</v>
      </c>
      <c r="B172" s="49">
        <v>196</v>
      </c>
    </row>
    <row r="178" spans="1:3">
      <c r="A178" s="45" t="s">
        <v>4209</v>
      </c>
      <c r="B178" s="27" t="s">
        <v>4222</v>
      </c>
    </row>
    <row r="179" spans="1:3">
      <c r="A179" s="46" t="s">
        <v>3591</v>
      </c>
      <c r="B179" s="47">
        <v>40</v>
      </c>
      <c r="C179" s="54">
        <f>40/196</f>
        <v>0.20408163265306123</v>
      </c>
    </row>
    <row r="180" spans="1:3">
      <c r="A180" s="46" t="s">
        <v>3585</v>
      </c>
      <c r="B180" s="47">
        <v>79</v>
      </c>
      <c r="C180" s="54">
        <f>79/196</f>
        <v>0.40306122448979592</v>
      </c>
    </row>
    <row r="181" spans="1:3">
      <c r="A181" s="46" t="s">
        <v>3698</v>
      </c>
      <c r="B181" s="47">
        <v>3</v>
      </c>
      <c r="C181" s="54">
        <f>3/196</f>
        <v>1.5306122448979591E-2</v>
      </c>
    </row>
    <row r="182" spans="1:3">
      <c r="A182" s="46" t="s">
        <v>3614</v>
      </c>
      <c r="B182" s="47">
        <v>74</v>
      </c>
      <c r="C182" s="54">
        <f>74/196</f>
        <v>0.37755102040816324</v>
      </c>
    </row>
    <row r="183" spans="1:3">
      <c r="A183" s="46" t="s">
        <v>4210</v>
      </c>
      <c r="B183" s="47">
        <v>196</v>
      </c>
      <c r="C183" s="55">
        <f>SUM(C179:C182)</f>
        <v>1</v>
      </c>
    </row>
  </sheetData>
  <mergeCells count="1">
    <mergeCell ref="A164:B164"/>
  </mergeCell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Macro ORFEO SEPT</vt:lpstr>
      <vt:lpstr>Hoja10</vt:lpstr>
      <vt:lpstr>Hoja11</vt:lpstr>
      <vt:lpstr>Registro Público Septiembre</vt:lpstr>
      <vt:lpstr>Informativas</vt:lpstr>
      <vt:lpstr>Dinámicas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Gonzalez Sarmiento</dc:creator>
  <cp:keywords/>
  <dc:description/>
  <cp:lastModifiedBy>Johana Vanessa Alvarez Rodríguez</cp:lastModifiedBy>
  <cp:revision/>
  <dcterms:created xsi:type="dcterms:W3CDTF">2024-09-29T22:01:05Z</dcterms:created>
  <dcterms:modified xsi:type="dcterms:W3CDTF">2024-10-07T17:47:19Z</dcterms:modified>
  <cp:category/>
  <cp:contentStatus/>
</cp:coreProperties>
</file>